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ones_services" sheetId="1" r:id="rId4"/>
    <sheet state="visible" name="users_employees" sheetId="2" r:id="rId5"/>
    <sheet state="visible" name="pilots_workers_owners" sheetId="3" r:id="rId6"/>
    <sheet state="visible" name="employed_by" sheetId="4" r:id="rId7"/>
    <sheet state="visible" name="restaurants_owners" sheetId="5" r:id="rId8"/>
    <sheet state="visible" name="drones_carrying_ingredients" sheetId="6" r:id="rId9"/>
  </sheets>
  <definedNames/>
  <calcPr/>
  <extLst>
    <ext uri="GoogleSheetsCustomDataVersion1">
      <go:sheetsCustomData xmlns:go="http://customooxmlschemas.google.com/" r:id="rId10" roundtripDataSignature="AMtx7mhrjAd/kPMXPfoql/holJhvUJo+Jw=="/>
    </ext>
  </extLst>
</workbook>
</file>

<file path=xl/sharedStrings.xml><?xml version="1.0" encoding="utf-8"?>
<sst xmlns="http://schemas.openxmlformats.org/spreadsheetml/2006/main" count="476" uniqueCount="176">
  <si>
    <t>id</t>
  </si>
  <si>
    <t>tag</t>
  </si>
  <si>
    <t>fuel</t>
  </si>
  <si>
    <t>capacity</t>
  </si>
  <si>
    <t>sales</t>
  </si>
  <si>
    <t>flown_by</t>
  </si>
  <si>
    <t>swarm_id</t>
  </si>
  <si>
    <t>swarm_tag</t>
  </si>
  <si>
    <t>hover</t>
  </si>
  <si>
    <t>space</t>
  </si>
  <si>
    <t>long_name</t>
  </si>
  <si>
    <t>home_base</t>
  </si>
  <si>
    <t>manager</t>
  </si>
  <si>
    <t>hover_x_coord</t>
  </si>
  <si>
    <t>hover_y_coord</t>
  </si>
  <si>
    <t>format</t>
  </si>
  <si>
    <t>result (service)</t>
  </si>
  <si>
    <t>hf</t>
  </si>
  <si>
    <t>fprefontaine6</t>
  </si>
  <si>
    <t>NULL</t>
  </si>
  <si>
    <t>southside</t>
  </si>
  <si>
    <t>Herban Feast</t>
  </si>
  <si>
    <t>hstark16</t>
  </si>
  <si>
    <t>buckhead</t>
  </si>
  <si>
    <t>,</t>
  </si>
  <si>
    <t>bsummers4</t>
  </si>
  <si>
    <t>osf</t>
  </si>
  <si>
    <t>awilson5</t>
  </si>
  <si>
    <t>airport</t>
  </si>
  <si>
    <t>On Safari Foods</t>
  </si>
  <si>
    <t>eross10</t>
  </si>
  <si>
    <t>rr</t>
  </si>
  <si>
    <t>agarcia7</t>
  </si>
  <si>
    <t>avalon</t>
  </si>
  <si>
    <t>Null</t>
  </si>
  <si>
    <t>Ravishing Radish</t>
  </si>
  <si>
    <t>echarles19</t>
  </si>
  <si>
    <t>highpoint</t>
  </si>
  <si>
    <t>username</t>
  </si>
  <si>
    <t>first_name</t>
  </si>
  <si>
    <t>last_name</t>
  </si>
  <si>
    <t>address</t>
  </si>
  <si>
    <t>birthdate</t>
  </si>
  <si>
    <t>taxID</t>
  </si>
  <si>
    <t>hired</t>
  </si>
  <si>
    <t>experience</t>
  </si>
  <si>
    <t>salary</t>
  </si>
  <si>
    <t>result (user)</t>
  </si>
  <si>
    <t>birthdate (format)</t>
  </si>
  <si>
    <t>result (employee)</t>
  </si>
  <si>
    <t>result (owner)</t>
  </si>
  <si>
    <t>Alejandro</t>
  </si>
  <si>
    <t>Garcia</t>
  </si>
  <si>
    <t>710 Living Water Drive</t>
  </si>
  <si>
    <t>999-99-9999</t>
  </si>
  <si>
    <t>Aaron</t>
  </si>
  <si>
    <t>Wilson</t>
  </si>
  <si>
    <t>220 Peachtree Street</t>
  </si>
  <si>
    <t>111-11-1111</t>
  </si>
  <si>
    <t>Brie</t>
  </si>
  <si>
    <t>Summers</t>
  </si>
  <si>
    <t>5105 Dragon Star Circle</t>
  </si>
  <si>
    <t>000-00-0000</t>
  </si>
  <si>
    <t>yyyy-mm-dd</t>
  </si>
  <si>
    <t>cjordan5</t>
  </si>
  <si>
    <t>Clark</t>
  </si>
  <si>
    <t>Jordan</t>
  </si>
  <si>
    <t>77 Infinite Stars Road</t>
  </si>
  <si>
    <t>ckann5</t>
  </si>
  <si>
    <t>Carrot</t>
  </si>
  <si>
    <t>Kann</t>
  </si>
  <si>
    <t>64 Knights Square Trail</t>
  </si>
  <si>
    <t>640-81-2357</t>
  </si>
  <si>
    <t>csoares8</t>
  </si>
  <si>
    <t>Claire</t>
  </si>
  <si>
    <t>Soares</t>
  </si>
  <si>
    <t>706 Living Stone Way</t>
  </si>
  <si>
    <t>888-88-8888</t>
  </si>
  <si>
    <t>Ella</t>
  </si>
  <si>
    <t>Charles</t>
  </si>
  <si>
    <t>22 Peachtree Street</t>
  </si>
  <si>
    <t>777-77-7777</t>
  </si>
  <si>
    <t>Erica</t>
  </si>
  <si>
    <t>Ross</t>
  </si>
  <si>
    <t>444-44-4444</t>
  </si>
  <si>
    <t>Ford</t>
  </si>
  <si>
    <t>Prefontaine</t>
  </si>
  <si>
    <t>10 Hitch Hikers Lane</t>
  </si>
  <si>
    <t>121-21-2121</t>
  </si>
  <si>
    <t>Harmon</t>
  </si>
  <si>
    <t>Stark</t>
  </si>
  <si>
    <t>53 Tanker Top Lane</t>
  </si>
  <si>
    <t>555-55-5555</t>
  </si>
  <si>
    <t>jstone5</t>
  </si>
  <si>
    <t>Jared</t>
  </si>
  <si>
    <t>Stone</t>
  </si>
  <si>
    <t>101 Five Finger Way</t>
  </si>
  <si>
    <t>lrodriguez5</t>
  </si>
  <si>
    <t>Lina</t>
  </si>
  <si>
    <t>Rodriguez</t>
  </si>
  <si>
    <t>360 Corkscrew Circle</t>
  </si>
  <si>
    <t>222-22-2222</t>
  </si>
  <si>
    <t>mrobot1</t>
  </si>
  <si>
    <t>Mister</t>
  </si>
  <si>
    <t>Robot</t>
  </si>
  <si>
    <t>10 Autonomy Trace</t>
  </si>
  <si>
    <t>101-01-0101</t>
  </si>
  <si>
    <t>mrobot2</t>
  </si>
  <si>
    <t>10 Clone Me Circle</t>
  </si>
  <si>
    <t>010-10-1010</t>
  </si>
  <si>
    <t>rlopez6</t>
  </si>
  <si>
    <t>Radish</t>
  </si>
  <si>
    <t>Lopez</t>
  </si>
  <si>
    <t>8 Queens Route</t>
  </si>
  <si>
    <t>123-58-1321</t>
  </si>
  <si>
    <t>sprince6</t>
  </si>
  <si>
    <t>Sarah</t>
  </si>
  <si>
    <t>Prince</t>
  </si>
  <si>
    <t>tmccall5</t>
  </si>
  <si>
    <t>Trey</t>
  </si>
  <si>
    <t>McCall</t>
  </si>
  <si>
    <t>333-33-3333</t>
  </si>
  <si>
    <t>employee_role</t>
  </si>
  <si>
    <t>licenseID</t>
  </si>
  <si>
    <t>result (general)</t>
  </si>
  <si>
    <t>result (worker)</t>
  </si>
  <si>
    <t>Restaurant Name</t>
  </si>
  <si>
    <t>Comma</t>
  </si>
  <si>
    <t>dấu chấm phẩy</t>
  </si>
  <si>
    <t>pilot role</t>
  </si>
  <si>
    <t>Bishoku</t>
  </si>
  <si>
    <t>Casi Cielo</t>
  </si>
  <si>
    <t>Ecco</t>
  </si>
  <si>
    <t>owner role</t>
  </si>
  <si>
    <t>Fogo de Chao</t>
  </si>
  <si>
    <t>worker role</t>
  </si>
  <si>
    <t>Hearth</t>
  </si>
  <si>
    <t>Il Giallo</t>
  </si>
  <si>
    <t>Lure</t>
  </si>
  <si>
    <t>Micks</t>
  </si>
  <si>
    <t>South City Kitchen</t>
  </si>
  <si>
    <t>Tre Vele</t>
  </si>
  <si>
    <t>employed_by</t>
  </si>
  <si>
    <t xml:space="preserve">result </t>
  </si>
  <si>
    <t>osf,rr</t>
  </si>
  <si>
    <t>rating</t>
  </si>
  <si>
    <t>spent</t>
  </si>
  <si>
    <t>location</t>
  </si>
  <si>
    <t>funded_by</t>
  </si>
  <si>
    <t>x_coord</t>
  </si>
  <si>
    <t>y_coord</t>
  </si>
  <si>
    <t>amount_invested</t>
  </si>
  <si>
    <t>dt_invested</t>
  </si>
  <si>
    <t>result (restaurant)</t>
  </si>
  <si>
    <t>result (fund)</t>
  </si>
  <si>
    <t>Char 39</t>
  </si>
  <si>
    <t>plaza</t>
  </si>
  <si>
    <t>mercedes</t>
  </si>
  <si>
    <t>midtown</t>
  </si>
  <si>
    <t>barcode</t>
  </si>
  <si>
    <t>quantity</t>
  </si>
  <si>
    <t>price</t>
  </si>
  <si>
    <t>iname</t>
  </si>
  <si>
    <t>weight</t>
  </si>
  <si>
    <t>bv_4U5L7M</t>
  </si>
  <si>
    <t>balsamic vinegar</t>
  </si>
  <si>
    <t>clc_4T9U25X</t>
  </si>
  <si>
    <t>caviar</t>
  </si>
  <si>
    <t>ap_9T25E36L</t>
  </si>
  <si>
    <t>foie gras</t>
  </si>
  <si>
    <t>pr_3C6A9R</t>
  </si>
  <si>
    <t>prosciutto</t>
  </si>
  <si>
    <t>ss_2D4E6L</t>
  </si>
  <si>
    <t>saffron</t>
  </si>
  <si>
    <t>hs_5E7L23M</t>
  </si>
  <si>
    <t>truffles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</si>
</sst>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2.0"/>
      <color theme="1"/>
      <name val="Calibri"/>
      <scheme val="minor"/>
    </font>
    <font>
      <b/>
      <sz val="20.0"/>
      <color theme="1"/>
      <name val="Noteworthy light"/>
    </font>
    <font>
      <sz val="20.0"/>
      <color theme="1"/>
      <name val="Noteworthy light"/>
    </font>
    <font>
      <b/>
      <sz val="20.0"/>
      <color theme="1"/>
      <name val="Arial"/>
    </font>
    <font>
      <sz val="20.0"/>
      <color theme="1"/>
      <name val="Arial"/>
    </font>
    <font>
      <b/>
      <sz val="20.0"/>
      <color rgb="FF000000"/>
      <name val="Noteworthy light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164" xfId="0" applyAlignment="1" applyFont="1" applyNumberFormat="1">
      <alignment horizontal="left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2" numFmtId="14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24.33"/>
    <col customWidth="1" min="6" max="6" width="29.67"/>
    <col customWidth="1" min="7" max="9" width="24.33"/>
    <col customWidth="1" min="10" max="10" width="42.11"/>
    <col customWidth="1" min="11" max="11" width="36.11"/>
    <col customWidth="1" min="12" max="16" width="24.33"/>
    <col customWidth="1" min="17" max="17" width="41.0"/>
    <col customWidth="1" min="18" max="26" width="24.33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/>
      <c r="S1" s="2"/>
      <c r="T1" s="2"/>
      <c r="U1" s="2"/>
      <c r="V1" s="2"/>
      <c r="W1" s="2"/>
      <c r="X1" s="2"/>
      <c r="Y1" s="2"/>
      <c r="Z1" s="2"/>
    </row>
    <row r="2" ht="39.0" customHeight="1">
      <c r="A2" s="2" t="s">
        <v>17</v>
      </c>
      <c r="B2" s="2">
        <v>1.0</v>
      </c>
      <c r="C2" s="2">
        <v>100.0</v>
      </c>
      <c r="D2" s="2">
        <v>6.0</v>
      </c>
      <c r="E2" s="2">
        <v>0.0</v>
      </c>
      <c r="F2" s="2" t="s">
        <v>18</v>
      </c>
      <c r="G2" s="2" t="s">
        <v>19</v>
      </c>
      <c r="H2" s="2" t="s">
        <v>19</v>
      </c>
      <c r="I2" s="2" t="s">
        <v>20</v>
      </c>
      <c r="J2" s="2">
        <v>5.0</v>
      </c>
      <c r="K2" s="2" t="s">
        <v>21</v>
      </c>
      <c r="L2" s="2" t="s">
        <v>20</v>
      </c>
      <c r="M2" s="2" t="s">
        <v>22</v>
      </c>
      <c r="N2" s="2">
        <v>1.0</v>
      </c>
      <c r="O2" s="2">
        <v>-16.0</v>
      </c>
      <c r="P2" s="2" t="str">
        <f>CHAR(39)</f>
        <v>'</v>
      </c>
      <c r="Q2" s="2" t="str">
        <f t="shared" ref="Q2:Q12" si="1">CONCATENATE("(",$P$2,A2,$P$2,$P$3,$P$2,K2,$P$2,$P$3,111,"),")</f>
        <v>('hf','Herban Feast',111),</v>
      </c>
      <c r="R2" s="2"/>
      <c r="S2" s="2"/>
      <c r="T2" s="2"/>
      <c r="U2" s="2"/>
      <c r="V2" s="2"/>
      <c r="W2" s="2"/>
      <c r="X2" s="2"/>
      <c r="Y2" s="2"/>
      <c r="Z2" s="2"/>
    </row>
    <row r="3" ht="39.0" customHeight="1">
      <c r="A3" s="2" t="s">
        <v>17</v>
      </c>
      <c r="B3" s="2">
        <v>5.0</v>
      </c>
      <c r="C3" s="2">
        <v>27.0</v>
      </c>
      <c r="D3" s="2">
        <v>7.0</v>
      </c>
      <c r="E3" s="2">
        <v>100.0</v>
      </c>
      <c r="F3" s="2" t="s">
        <v>18</v>
      </c>
      <c r="G3" s="2" t="s">
        <v>19</v>
      </c>
      <c r="H3" s="2" t="s">
        <v>19</v>
      </c>
      <c r="I3" s="2" t="s">
        <v>23</v>
      </c>
      <c r="J3" s="2">
        <v>8.0</v>
      </c>
      <c r="K3" s="2" t="s">
        <v>21</v>
      </c>
      <c r="L3" s="2" t="s">
        <v>20</v>
      </c>
      <c r="M3" s="2" t="s">
        <v>22</v>
      </c>
      <c r="N3" s="2">
        <v>7.0</v>
      </c>
      <c r="O3" s="2">
        <v>10.0</v>
      </c>
      <c r="P3" s="2" t="s">
        <v>24</v>
      </c>
      <c r="Q3" s="2" t="str">
        <f t="shared" si="1"/>
        <v>('hf','Herban Feast',111),</v>
      </c>
      <c r="R3" s="2"/>
      <c r="S3" s="2"/>
      <c r="T3" s="2"/>
      <c r="U3" s="2"/>
      <c r="V3" s="2"/>
      <c r="W3" s="2"/>
      <c r="X3" s="2"/>
      <c r="Y3" s="2"/>
      <c r="Z3" s="2"/>
    </row>
    <row r="4" ht="39.0" customHeight="1">
      <c r="A4" s="2" t="s">
        <v>17</v>
      </c>
      <c r="B4" s="2">
        <v>8.0</v>
      </c>
      <c r="C4" s="2">
        <v>100.0</v>
      </c>
      <c r="D4" s="2">
        <v>8.0</v>
      </c>
      <c r="E4" s="2">
        <v>0.0</v>
      </c>
      <c r="F4" s="2" t="s">
        <v>25</v>
      </c>
      <c r="G4" s="2" t="s">
        <v>19</v>
      </c>
      <c r="H4" s="2" t="s">
        <v>19</v>
      </c>
      <c r="I4" s="2" t="s">
        <v>20</v>
      </c>
      <c r="J4" s="2">
        <v>5.0</v>
      </c>
      <c r="K4" s="2" t="s">
        <v>21</v>
      </c>
      <c r="L4" s="2" t="s">
        <v>20</v>
      </c>
      <c r="M4" s="2" t="s">
        <v>22</v>
      </c>
      <c r="N4" s="2">
        <v>1.0</v>
      </c>
      <c r="O4" s="2">
        <v>-16.0</v>
      </c>
      <c r="P4" s="2"/>
      <c r="Q4" s="2" t="str">
        <f t="shared" si="1"/>
        <v>('hf','Herban Feast',111),</v>
      </c>
      <c r="R4" s="2"/>
      <c r="S4" s="2"/>
      <c r="T4" s="2"/>
      <c r="U4" s="2"/>
      <c r="V4" s="2"/>
      <c r="W4" s="2"/>
      <c r="X4" s="2"/>
      <c r="Y4" s="2"/>
      <c r="Z4" s="2"/>
    </row>
    <row r="5" ht="39.0" customHeight="1">
      <c r="A5" s="2" t="s">
        <v>17</v>
      </c>
      <c r="B5" s="2">
        <v>11.0</v>
      </c>
      <c r="C5" s="2">
        <v>25.0</v>
      </c>
      <c r="D5" s="2">
        <v>10.0</v>
      </c>
      <c r="E5" s="2">
        <v>0.0</v>
      </c>
      <c r="F5" s="2" t="s">
        <v>19</v>
      </c>
      <c r="G5" s="2" t="s">
        <v>17</v>
      </c>
      <c r="H5" s="2">
        <v>5.0</v>
      </c>
      <c r="I5" s="2" t="s">
        <v>23</v>
      </c>
      <c r="J5" s="2">
        <v>8.0</v>
      </c>
      <c r="K5" s="2" t="s">
        <v>21</v>
      </c>
      <c r="L5" s="2" t="s">
        <v>20</v>
      </c>
      <c r="M5" s="2" t="s">
        <v>22</v>
      </c>
      <c r="N5" s="2">
        <v>7.0</v>
      </c>
      <c r="O5" s="2">
        <v>10.0</v>
      </c>
      <c r="P5" s="2"/>
      <c r="Q5" s="2" t="str">
        <f t="shared" si="1"/>
        <v>('hf','Herban Feast',111),</v>
      </c>
      <c r="R5" s="2"/>
      <c r="S5" s="2"/>
      <c r="T5" s="2"/>
      <c r="U5" s="2"/>
      <c r="V5" s="2"/>
      <c r="W5" s="2"/>
      <c r="X5" s="2"/>
      <c r="Y5" s="2"/>
      <c r="Z5" s="2"/>
    </row>
    <row r="6" ht="39.0" customHeight="1">
      <c r="A6" s="2" t="s">
        <v>17</v>
      </c>
      <c r="B6" s="2">
        <v>16.0</v>
      </c>
      <c r="C6" s="2">
        <v>17.0</v>
      </c>
      <c r="D6" s="2">
        <v>5.0</v>
      </c>
      <c r="E6" s="2">
        <v>40.0</v>
      </c>
      <c r="F6" s="2" t="s">
        <v>18</v>
      </c>
      <c r="G6" s="2" t="s">
        <v>19</v>
      </c>
      <c r="H6" s="2" t="s">
        <v>19</v>
      </c>
      <c r="I6" s="2" t="s">
        <v>23</v>
      </c>
      <c r="J6" s="2">
        <v>8.0</v>
      </c>
      <c r="K6" s="2" t="s">
        <v>21</v>
      </c>
      <c r="L6" s="2" t="s">
        <v>20</v>
      </c>
      <c r="M6" s="2" t="s">
        <v>22</v>
      </c>
      <c r="N6" s="2">
        <v>7.0</v>
      </c>
      <c r="O6" s="2">
        <v>10.0</v>
      </c>
      <c r="P6" s="2"/>
      <c r="Q6" s="2" t="str">
        <f t="shared" si="1"/>
        <v>('hf','Herban Feast',111),</v>
      </c>
      <c r="R6" s="2"/>
      <c r="S6" s="2"/>
      <c r="T6" s="2"/>
      <c r="U6" s="2"/>
      <c r="V6" s="2"/>
      <c r="W6" s="2"/>
      <c r="X6" s="2"/>
      <c r="Y6" s="2"/>
      <c r="Z6" s="2"/>
    </row>
    <row r="7" ht="39.0" customHeight="1">
      <c r="A7" s="2" t="s">
        <v>26</v>
      </c>
      <c r="B7" s="2">
        <v>1.0</v>
      </c>
      <c r="C7" s="2">
        <v>100.0</v>
      </c>
      <c r="D7" s="2">
        <v>9.0</v>
      </c>
      <c r="E7" s="2">
        <v>0.0</v>
      </c>
      <c r="F7" s="2" t="s">
        <v>27</v>
      </c>
      <c r="G7" s="2" t="s">
        <v>19</v>
      </c>
      <c r="H7" s="2" t="s">
        <v>19</v>
      </c>
      <c r="I7" s="2" t="s">
        <v>28</v>
      </c>
      <c r="J7" s="2">
        <v>15.0</v>
      </c>
      <c r="K7" s="2" t="s">
        <v>29</v>
      </c>
      <c r="L7" s="2" t="s">
        <v>20</v>
      </c>
      <c r="M7" s="2" t="s">
        <v>30</v>
      </c>
      <c r="N7" s="2">
        <v>5.0</v>
      </c>
      <c r="O7" s="2">
        <v>-6.0</v>
      </c>
      <c r="P7" s="2"/>
      <c r="Q7" s="2" t="str">
        <f t="shared" si="1"/>
        <v>('osf','On Safari Foods',111),</v>
      </c>
      <c r="R7" s="2"/>
      <c r="S7" s="2"/>
      <c r="T7" s="2"/>
      <c r="U7" s="2"/>
      <c r="V7" s="2"/>
      <c r="W7" s="2"/>
      <c r="X7" s="2"/>
      <c r="Y7" s="2"/>
      <c r="Z7" s="2"/>
    </row>
    <row r="8" ht="39.0" customHeight="1">
      <c r="A8" s="2" t="s">
        <v>26</v>
      </c>
      <c r="B8" s="2">
        <v>2.0</v>
      </c>
      <c r="C8" s="2">
        <v>75.0</v>
      </c>
      <c r="D8" s="2">
        <v>7.0</v>
      </c>
      <c r="E8" s="2">
        <v>0.0</v>
      </c>
      <c r="F8" s="2" t="s">
        <v>19</v>
      </c>
      <c r="G8" s="2" t="s">
        <v>26</v>
      </c>
      <c r="H8" s="2">
        <v>1.0</v>
      </c>
      <c r="I8" s="2" t="s">
        <v>28</v>
      </c>
      <c r="J8" s="2">
        <v>15.0</v>
      </c>
      <c r="K8" s="2" t="s">
        <v>29</v>
      </c>
      <c r="L8" s="2" t="s">
        <v>20</v>
      </c>
      <c r="M8" s="2" t="s">
        <v>30</v>
      </c>
      <c r="N8" s="2">
        <v>5.0</v>
      </c>
      <c r="O8" s="2">
        <v>-6.0</v>
      </c>
      <c r="P8" s="2"/>
      <c r="Q8" s="2" t="str">
        <f t="shared" si="1"/>
        <v>('osf','On Safari Foods',111),</v>
      </c>
      <c r="R8" s="2"/>
      <c r="S8" s="2"/>
      <c r="T8" s="2"/>
      <c r="U8" s="2"/>
      <c r="V8" s="2"/>
      <c r="W8" s="2"/>
      <c r="X8" s="2"/>
      <c r="Y8" s="2"/>
      <c r="Z8" s="2"/>
    </row>
    <row r="9" ht="39.0" customHeight="1">
      <c r="A9" s="2" t="s">
        <v>31</v>
      </c>
      <c r="B9" s="2">
        <v>3.0</v>
      </c>
      <c r="C9" s="2">
        <v>100.0</v>
      </c>
      <c r="D9" s="2">
        <v>5.0</v>
      </c>
      <c r="E9" s="2">
        <v>50.0</v>
      </c>
      <c r="F9" s="2" t="s">
        <v>32</v>
      </c>
      <c r="G9" s="2" t="s">
        <v>19</v>
      </c>
      <c r="H9" s="2" t="s">
        <v>19</v>
      </c>
      <c r="I9" s="2" t="s">
        <v>33</v>
      </c>
      <c r="J9" s="2" t="s">
        <v>34</v>
      </c>
      <c r="K9" s="2" t="s">
        <v>35</v>
      </c>
      <c r="L9" s="2" t="s">
        <v>33</v>
      </c>
      <c r="M9" s="2" t="s">
        <v>36</v>
      </c>
      <c r="N9" s="2">
        <v>2.0</v>
      </c>
      <c r="O9" s="2">
        <v>15.0</v>
      </c>
      <c r="P9" s="2"/>
      <c r="Q9" s="2" t="str">
        <f t="shared" si="1"/>
        <v>('rr','Ravishing Radish',111),</v>
      </c>
      <c r="R9" s="2"/>
      <c r="S9" s="2"/>
      <c r="T9" s="2"/>
      <c r="U9" s="2"/>
      <c r="V9" s="2"/>
      <c r="W9" s="2"/>
      <c r="X9" s="2"/>
      <c r="Y9" s="2"/>
      <c r="Z9" s="2"/>
    </row>
    <row r="10" ht="39.0" customHeight="1">
      <c r="A10" s="2" t="s">
        <v>31</v>
      </c>
      <c r="B10" s="2">
        <v>7.0</v>
      </c>
      <c r="C10" s="2">
        <v>53.0</v>
      </c>
      <c r="D10" s="2">
        <v>5.0</v>
      </c>
      <c r="E10" s="2">
        <v>100.0</v>
      </c>
      <c r="F10" s="2" t="s">
        <v>32</v>
      </c>
      <c r="G10" s="2" t="s">
        <v>19</v>
      </c>
      <c r="H10" s="2" t="s">
        <v>19</v>
      </c>
      <c r="I10" s="2" t="s">
        <v>33</v>
      </c>
      <c r="J10" s="2" t="s">
        <v>34</v>
      </c>
      <c r="K10" s="2" t="s">
        <v>35</v>
      </c>
      <c r="L10" s="2" t="s">
        <v>33</v>
      </c>
      <c r="M10" s="2" t="s">
        <v>36</v>
      </c>
      <c r="N10" s="2">
        <v>2.0</v>
      </c>
      <c r="O10" s="2">
        <v>15.0</v>
      </c>
      <c r="P10" s="2"/>
      <c r="Q10" s="2" t="str">
        <f t="shared" si="1"/>
        <v>('rr','Ravishing Radish',111),</v>
      </c>
      <c r="R10" s="2"/>
      <c r="S10" s="2"/>
      <c r="T10" s="2"/>
      <c r="U10" s="2"/>
      <c r="V10" s="2"/>
      <c r="W10" s="2"/>
      <c r="X10" s="2"/>
      <c r="Y10" s="2"/>
      <c r="Z10" s="2"/>
    </row>
    <row r="11" ht="39.0" customHeight="1">
      <c r="A11" s="2" t="s">
        <v>31</v>
      </c>
      <c r="B11" s="2">
        <v>8.0</v>
      </c>
      <c r="C11" s="2">
        <v>100.0</v>
      </c>
      <c r="D11" s="2">
        <v>6.0</v>
      </c>
      <c r="E11" s="2">
        <v>0.0</v>
      </c>
      <c r="F11" s="2" t="s">
        <v>32</v>
      </c>
      <c r="G11" s="2" t="s">
        <v>19</v>
      </c>
      <c r="H11" s="2" t="s">
        <v>19</v>
      </c>
      <c r="I11" s="2" t="s">
        <v>37</v>
      </c>
      <c r="J11" s="2">
        <v>4.0</v>
      </c>
      <c r="K11" s="2" t="s">
        <v>35</v>
      </c>
      <c r="L11" s="2" t="s">
        <v>33</v>
      </c>
      <c r="M11" s="2" t="s">
        <v>36</v>
      </c>
      <c r="N11" s="2">
        <v>11.0</v>
      </c>
      <c r="O11" s="2">
        <v>3.0</v>
      </c>
      <c r="P11" s="2"/>
      <c r="Q11" s="2" t="str">
        <f t="shared" si="1"/>
        <v>('rr','Ravishing Radish',111),</v>
      </c>
      <c r="R11" s="2"/>
      <c r="S11" s="2"/>
      <c r="T11" s="2"/>
      <c r="U11" s="2"/>
      <c r="V11" s="2"/>
      <c r="W11" s="2"/>
      <c r="X11" s="2"/>
      <c r="Y11" s="2"/>
      <c r="Z11" s="2"/>
    </row>
    <row r="12" ht="39.0" customHeight="1">
      <c r="A12" s="2" t="s">
        <v>31</v>
      </c>
      <c r="B12" s="2">
        <v>11.0</v>
      </c>
      <c r="C12" s="2">
        <v>90.0</v>
      </c>
      <c r="D12" s="2">
        <v>6.0</v>
      </c>
      <c r="E12" s="2">
        <v>0.0</v>
      </c>
      <c r="F12" s="2" t="s">
        <v>19</v>
      </c>
      <c r="G12" s="2" t="s">
        <v>31</v>
      </c>
      <c r="H12" s="2">
        <v>8.0</v>
      </c>
      <c r="I12" s="2" t="s">
        <v>37</v>
      </c>
      <c r="J12" s="2">
        <v>4.0</v>
      </c>
      <c r="K12" s="2" t="s">
        <v>35</v>
      </c>
      <c r="L12" s="2" t="s">
        <v>33</v>
      </c>
      <c r="M12" s="2" t="s">
        <v>36</v>
      </c>
      <c r="N12" s="2">
        <v>11.0</v>
      </c>
      <c r="O12" s="2">
        <v>3.0</v>
      </c>
      <c r="P12" s="2"/>
      <c r="Q12" s="2" t="str">
        <f t="shared" si="1"/>
        <v>('rr','Ravishing Radish',111),</v>
      </c>
      <c r="R12" s="2"/>
      <c r="S12" s="2"/>
      <c r="T12" s="2"/>
      <c r="U12" s="2"/>
      <c r="V12" s="2"/>
      <c r="W12" s="2"/>
      <c r="X12" s="2"/>
      <c r="Y12" s="2"/>
      <c r="Z12" s="2"/>
    </row>
    <row r="13" ht="39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9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9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9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9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9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9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9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9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9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9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9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9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9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9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9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9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9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9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9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9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9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39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9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9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9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9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9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9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9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39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39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39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39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39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39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9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39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39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39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39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39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39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39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39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39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39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39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39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39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39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39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39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39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39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39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39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39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39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39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39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39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39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39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39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39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39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39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39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39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39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39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39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39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39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39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39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39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39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39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39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39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39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39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39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39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39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39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39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39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39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39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39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39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39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39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39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39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39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39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39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39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39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39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39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39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39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39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39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39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39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39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39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39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39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39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39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39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39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39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39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39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39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39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39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39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39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39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39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39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39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39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39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39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39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39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39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39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39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39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39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39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39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39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39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39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39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39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39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39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39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39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39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39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39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39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39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39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39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39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39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39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39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39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39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39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39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39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39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39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39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39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39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39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39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39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39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39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39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39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39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39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39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39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39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39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39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39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39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39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39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39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39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39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39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39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39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39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39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39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39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39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39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39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39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39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39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39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39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39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39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39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39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39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39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39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39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39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39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39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39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39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39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39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39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39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39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39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39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39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39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39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39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39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39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39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39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39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39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39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39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39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39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39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39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39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39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39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39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39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39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39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39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39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39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39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39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39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39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39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39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39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39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39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39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39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39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39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39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39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39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39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39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39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39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39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39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39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39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39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39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39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39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39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39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39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39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39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39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39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39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39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39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39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39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39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39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39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39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39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39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39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39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39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39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39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39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39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39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39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39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39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39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39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39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39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39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39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39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39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39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39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39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39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39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39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39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39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39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39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39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39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39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39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39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39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39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39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39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39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39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39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39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39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39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39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39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39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39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39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39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39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39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39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39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39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39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39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39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39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39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39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39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39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39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39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39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39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39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39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39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39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39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39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39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39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39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39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39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39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39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39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39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39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39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39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39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39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39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39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39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39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39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39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39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39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39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39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39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39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39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39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39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39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39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39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39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39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39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39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39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39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39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39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39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39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39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39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39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39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39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39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39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39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39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39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39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39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39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39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39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39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39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39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39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39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39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39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39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39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39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39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39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39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39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39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39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39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39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39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39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39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39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39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39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39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39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39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39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39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39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39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39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39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39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39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39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39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39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39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39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39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39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39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39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39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39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39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39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39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39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39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39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39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39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39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39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39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39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39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39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39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39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39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39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39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39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39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39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39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39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39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39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39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39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39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39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39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39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39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39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39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39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39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39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39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39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39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39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39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39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39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39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39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39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39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39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39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39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39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39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39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39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39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39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39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39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39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39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39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39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39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39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39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39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39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39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39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39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39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39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39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39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39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39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39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39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39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39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39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39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39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39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39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39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39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39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39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39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39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39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39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39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39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39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39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39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39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39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39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39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39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39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39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39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39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39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39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39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39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39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39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39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39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39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39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39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39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39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39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39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39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39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39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39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39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39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39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39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39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39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39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39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39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39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39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39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39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39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39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39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39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39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39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39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39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39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39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39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39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39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39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39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39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39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39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39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39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39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39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39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39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39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39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39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39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39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39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39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39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39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39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39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39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39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39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39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39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39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39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39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39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39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39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39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39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39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39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39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39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39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39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39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39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39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39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39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39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39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39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39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39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39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39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39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39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39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39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39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39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39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39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39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39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39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39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39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39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39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39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39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39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39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39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39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39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39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39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39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39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39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39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39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39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39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39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39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39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39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39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39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39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39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39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39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39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39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39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39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39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39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39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39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39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39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39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39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39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39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39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39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39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39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39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39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39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39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39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39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39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39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39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39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39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39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39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39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39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39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39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39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39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39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39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39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39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39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39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39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39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39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39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39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39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39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39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39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39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39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39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39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39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39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39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39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39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39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39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39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39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39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39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39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39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39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39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39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39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39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39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39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39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39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39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39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39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39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39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39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39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39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39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39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39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39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39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39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39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39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39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39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39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39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39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39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39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39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39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39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39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39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39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39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39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39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39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39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39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39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39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39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39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39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39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39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39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39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39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39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39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39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39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39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39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39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39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39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39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39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39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39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39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39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39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39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39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39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39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39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39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39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39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39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39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39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39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39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39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39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39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39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39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39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39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39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39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39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39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39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39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39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39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39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39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39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39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39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39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39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39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39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39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39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39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39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39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39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39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39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39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39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39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39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39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39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39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39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39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39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39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39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39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39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39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39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39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39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39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39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39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39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39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39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39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39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39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39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39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39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39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39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39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39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39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39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39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39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39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39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39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39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39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39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39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39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39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39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39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39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39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39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39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39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39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39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39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39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39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39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39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39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39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39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39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39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39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39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39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39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39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39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39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39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39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39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39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39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39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24.33"/>
    <col customWidth="1" min="4" max="4" width="50.11"/>
    <col customWidth="1" min="5" max="5" width="24.33"/>
    <col customWidth="1" min="6" max="6" width="31.78"/>
    <col customWidth="1" min="7" max="9" width="24.33"/>
    <col customWidth="1" min="10" max="10" width="89.78"/>
    <col customWidth="1" min="11" max="11" width="24.33"/>
    <col customWidth="1" min="12" max="12" width="28.67"/>
    <col customWidth="1" min="13" max="13" width="73.67"/>
    <col customWidth="1" min="14" max="26" width="24.33"/>
  </cols>
  <sheetData>
    <row r="1" ht="39.0" customHeight="1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15</v>
      </c>
      <c r="L1" s="1" t="s">
        <v>48</v>
      </c>
      <c r="M1" s="1" t="s">
        <v>49</v>
      </c>
      <c r="N1" s="1" t="s">
        <v>50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9.0" customHeight="1">
      <c r="A2" s="2" t="s">
        <v>32</v>
      </c>
      <c r="B2" s="2" t="s">
        <v>51</v>
      </c>
      <c r="C2" s="2" t="s">
        <v>52</v>
      </c>
      <c r="D2" s="2" t="s">
        <v>53</v>
      </c>
      <c r="E2" s="2">
        <v>24409.0</v>
      </c>
      <c r="F2" s="2" t="s">
        <v>54</v>
      </c>
      <c r="G2" s="3">
        <v>43541.0</v>
      </c>
      <c r="H2" s="2">
        <v>24.0</v>
      </c>
      <c r="I2" s="2">
        <v>41000.0</v>
      </c>
      <c r="J2" s="2" t="str">
        <f t="shared" ref="J2:J18" si="1">CONCATENATE("(",$K$2,A2,$K$2,$K$3,$K$2,B2,$K$2,$K$3,$K$2,C2,$K$2,$K$3,$K$2,D2,$K$2,$K$3,L2,"),")</f>
        <v>('agarcia7','Alejandro','Garcia','710 Living Water Drive',1966-10-29),</v>
      </c>
      <c r="K2" s="2" t="str">
        <f>CHAR(39)</f>
        <v>'</v>
      </c>
      <c r="L2" s="2" t="str">
        <f t="shared" ref="L2:L18" si="2">TEXT(E2,$K$4)</f>
        <v>1966-10-29</v>
      </c>
      <c r="M2" s="2" t="str">
        <f t="shared" ref="M2:M18" si="3">CONCATENATE("(",$K$2,A2,$K$2,$K$3,F2,$K$3,TEXT(G2,$K$4),$K$3,I2,$K$3,H2,"),")</f>
        <v>('agarcia7',999-99-9999,2019-03-17,41000,24),</v>
      </c>
      <c r="N2" s="2" t="str">
        <f t="shared" ref="N2:N18" si="4">CONCATENATE("(",$K$2,A2,$K$2,"),")</f>
        <v>('agarcia7'),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9.0" customHeight="1">
      <c r="A3" s="2" t="s">
        <v>27</v>
      </c>
      <c r="B3" s="2" t="s">
        <v>55</v>
      </c>
      <c r="C3" s="2" t="s">
        <v>56</v>
      </c>
      <c r="D3" s="2" t="s">
        <v>57</v>
      </c>
      <c r="E3" s="2">
        <v>23326.0</v>
      </c>
      <c r="F3" s="2" t="s">
        <v>58</v>
      </c>
      <c r="G3" s="3">
        <v>43905.0</v>
      </c>
      <c r="H3" s="2">
        <v>9.0</v>
      </c>
      <c r="I3" s="2">
        <v>46000.0</v>
      </c>
      <c r="J3" s="2" t="str">
        <f t="shared" si="1"/>
        <v>('awilson5','Aaron','Wilson','220 Peachtree Street',1963-11-11),</v>
      </c>
      <c r="K3" s="2" t="s">
        <v>24</v>
      </c>
      <c r="L3" s="2" t="str">
        <f t="shared" si="2"/>
        <v>1963-11-11</v>
      </c>
      <c r="M3" s="2" t="str">
        <f t="shared" si="3"/>
        <v>('awilson5',111-11-1111,2020-03-15,46000,9),</v>
      </c>
      <c r="N3" s="2" t="str">
        <f t="shared" si="4"/>
        <v>('awilson5'),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9.0" customHeight="1">
      <c r="A4" s="2" t="s">
        <v>25</v>
      </c>
      <c r="B4" s="2" t="s">
        <v>59</v>
      </c>
      <c r="C4" s="2" t="s">
        <v>60</v>
      </c>
      <c r="D4" s="2" t="s">
        <v>61</v>
      </c>
      <c r="E4" s="2">
        <v>27799.0</v>
      </c>
      <c r="F4" s="2" t="s">
        <v>62</v>
      </c>
      <c r="G4" s="3">
        <v>43440.0</v>
      </c>
      <c r="H4" s="2">
        <v>17.0</v>
      </c>
      <c r="I4" s="2">
        <v>35000.0</v>
      </c>
      <c r="J4" s="2" t="str">
        <f t="shared" si="1"/>
        <v>('bsummers4','Brie','Summers','5105 Dragon Star Circle',1976-02-09),</v>
      </c>
      <c r="K4" s="2" t="s">
        <v>63</v>
      </c>
      <c r="L4" s="2" t="str">
        <f t="shared" si="2"/>
        <v>1976-02-09</v>
      </c>
      <c r="M4" s="2" t="str">
        <f t="shared" si="3"/>
        <v>('bsummers4',000-00-0000,2018-12-06,35000,17),</v>
      </c>
      <c r="N4" s="2" t="str">
        <f t="shared" si="4"/>
        <v>('bsummers4'),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9.0" customHeight="1">
      <c r="A5" s="2" t="s">
        <v>64</v>
      </c>
      <c r="B5" s="2" t="s">
        <v>65</v>
      </c>
      <c r="C5" s="2" t="s">
        <v>66</v>
      </c>
      <c r="D5" s="2" t="s">
        <v>67</v>
      </c>
      <c r="E5" s="2">
        <v>24263.0</v>
      </c>
      <c r="F5" s="2" t="s">
        <v>19</v>
      </c>
      <c r="G5" s="3" t="s">
        <v>19</v>
      </c>
      <c r="H5" s="2" t="s">
        <v>19</v>
      </c>
      <c r="I5" s="2" t="s">
        <v>19</v>
      </c>
      <c r="J5" s="2" t="str">
        <f t="shared" si="1"/>
        <v>('cjordan5','Clark','Jordan','77 Infinite Stars Road',1966-06-05),</v>
      </c>
      <c r="K5" s="2"/>
      <c r="L5" s="2" t="str">
        <f t="shared" si="2"/>
        <v>1966-06-05</v>
      </c>
      <c r="M5" s="2" t="str">
        <f t="shared" si="3"/>
        <v>('cjordan5',NULL,NULL,NULL,NULL),</v>
      </c>
      <c r="N5" s="2" t="str">
        <f t="shared" si="4"/>
        <v>('cjordan5'),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9.0" customHeight="1">
      <c r="A6" s="2" t="s">
        <v>68</v>
      </c>
      <c r="B6" s="2" t="s">
        <v>69</v>
      </c>
      <c r="C6" s="2" t="s">
        <v>70</v>
      </c>
      <c r="D6" s="2" t="s">
        <v>71</v>
      </c>
      <c r="E6" s="2">
        <v>26543.0</v>
      </c>
      <c r="F6" s="2" t="s">
        <v>72</v>
      </c>
      <c r="G6" s="3">
        <v>43680.0</v>
      </c>
      <c r="H6" s="2">
        <v>27.0</v>
      </c>
      <c r="I6" s="2">
        <v>46000.0</v>
      </c>
      <c r="J6" s="2" t="str">
        <f t="shared" si="1"/>
        <v>('ckann5','Carrot','Kann','64 Knights Square Trail',1972-09-01),</v>
      </c>
      <c r="K6" s="2"/>
      <c r="L6" s="2" t="str">
        <f t="shared" si="2"/>
        <v>1972-09-01</v>
      </c>
      <c r="M6" s="2" t="str">
        <f t="shared" si="3"/>
        <v>('ckann5',640-81-2357,2019-08-03,46000,27),</v>
      </c>
      <c r="N6" s="2" t="str">
        <f t="shared" si="4"/>
        <v>('ckann5'),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9.0" customHeight="1">
      <c r="A7" s="2" t="s">
        <v>73</v>
      </c>
      <c r="B7" s="2" t="s">
        <v>74</v>
      </c>
      <c r="C7" s="2" t="s">
        <v>75</v>
      </c>
      <c r="D7" s="2" t="s">
        <v>76</v>
      </c>
      <c r="E7" s="2">
        <v>23988.0</v>
      </c>
      <c r="F7" s="2" t="s">
        <v>77</v>
      </c>
      <c r="G7" s="3">
        <v>43521.0</v>
      </c>
      <c r="H7" s="2">
        <v>26.0</v>
      </c>
      <c r="I7" s="2">
        <v>57000.0</v>
      </c>
      <c r="J7" s="2" t="str">
        <f t="shared" si="1"/>
        <v>('csoares8','Claire','Soares','706 Living Stone Way',1965-09-03),</v>
      </c>
      <c r="K7" s="2"/>
      <c r="L7" s="2" t="str">
        <f t="shared" si="2"/>
        <v>1965-09-03</v>
      </c>
      <c r="M7" s="2" t="str">
        <f t="shared" si="3"/>
        <v>('csoares8',888-88-8888,2019-02-25,57000,26),</v>
      </c>
      <c r="N7" s="2" t="str">
        <f t="shared" si="4"/>
        <v>('csoares8'),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9.0" customHeight="1">
      <c r="A8" s="2" t="s">
        <v>36</v>
      </c>
      <c r="B8" s="2" t="s">
        <v>78</v>
      </c>
      <c r="C8" s="2" t="s">
        <v>79</v>
      </c>
      <c r="D8" s="2" t="s">
        <v>80</v>
      </c>
      <c r="E8" s="2">
        <v>27155.0</v>
      </c>
      <c r="F8" s="2" t="s">
        <v>81</v>
      </c>
      <c r="G8" s="3">
        <v>44198.0</v>
      </c>
      <c r="H8" s="2">
        <v>3.0</v>
      </c>
      <c r="I8" s="2">
        <v>27000.0</v>
      </c>
      <c r="J8" s="2" t="str">
        <f t="shared" si="1"/>
        <v>('echarles19','Ella','Charles','22 Peachtree Street',1974-05-06),</v>
      </c>
      <c r="K8" s="2"/>
      <c r="L8" s="2" t="str">
        <f t="shared" si="2"/>
        <v>1974-05-06</v>
      </c>
      <c r="M8" s="2" t="str">
        <f t="shared" si="3"/>
        <v>('echarles19',777-77-7777,2021-01-02,27000,3),</v>
      </c>
      <c r="N8" s="2" t="str">
        <f t="shared" si="4"/>
        <v>('echarles19'),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9.0" customHeight="1">
      <c r="A9" s="2" t="s">
        <v>30</v>
      </c>
      <c r="B9" s="2" t="s">
        <v>82</v>
      </c>
      <c r="C9" s="2" t="s">
        <v>83</v>
      </c>
      <c r="D9" s="2" t="s">
        <v>80</v>
      </c>
      <c r="E9" s="2">
        <v>27486.0</v>
      </c>
      <c r="F9" s="2" t="s">
        <v>84</v>
      </c>
      <c r="G9" s="3">
        <v>43938.0</v>
      </c>
      <c r="H9" s="2">
        <v>10.0</v>
      </c>
      <c r="I9" s="2">
        <v>61000.0</v>
      </c>
      <c r="J9" s="2" t="str">
        <f t="shared" si="1"/>
        <v>('eross10','Erica','Ross','22 Peachtree Street',1975-04-02),</v>
      </c>
      <c r="K9" s="2"/>
      <c r="L9" s="2" t="str">
        <f t="shared" si="2"/>
        <v>1975-04-02</v>
      </c>
      <c r="M9" s="2" t="str">
        <f t="shared" si="3"/>
        <v>('eross10',444-44-4444,2020-04-17,61000,10),</v>
      </c>
      <c r="N9" s="2" t="str">
        <f t="shared" si="4"/>
        <v>('eross10'),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9.0" customHeight="1">
      <c r="A10" s="2" t="s">
        <v>18</v>
      </c>
      <c r="B10" s="2" t="s">
        <v>85</v>
      </c>
      <c r="C10" s="2" t="s">
        <v>86</v>
      </c>
      <c r="D10" s="2" t="s">
        <v>87</v>
      </c>
      <c r="E10" s="2">
        <v>22309.0</v>
      </c>
      <c r="F10" s="2" t="s">
        <v>88</v>
      </c>
      <c r="G10" s="3">
        <v>43940.0</v>
      </c>
      <c r="H10" s="2">
        <v>5.0</v>
      </c>
      <c r="I10" s="2">
        <v>20000.0</v>
      </c>
      <c r="J10" s="2" t="str">
        <f t="shared" si="1"/>
        <v>('fprefontaine6','Ford','Prefontaine','10 Hitch Hikers Lane',1961-01-28),</v>
      </c>
      <c r="K10" s="2"/>
      <c r="L10" s="2" t="str">
        <f t="shared" si="2"/>
        <v>1961-01-28</v>
      </c>
      <c r="M10" s="2" t="str">
        <f t="shared" si="3"/>
        <v>('fprefontaine6',121-21-2121,2020-04-19,20000,5),</v>
      </c>
      <c r="N10" s="2" t="str">
        <f t="shared" si="4"/>
        <v>('fprefontaine6'),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9.0" customHeight="1">
      <c r="A11" s="2" t="s">
        <v>22</v>
      </c>
      <c r="B11" s="2" t="s">
        <v>89</v>
      </c>
      <c r="C11" s="2" t="s">
        <v>90</v>
      </c>
      <c r="D11" s="2" t="s">
        <v>91</v>
      </c>
      <c r="E11" s="2">
        <v>26233.0</v>
      </c>
      <c r="F11" s="2" t="s">
        <v>92</v>
      </c>
      <c r="G11" s="3">
        <v>43304.0</v>
      </c>
      <c r="H11" s="2">
        <v>20.0</v>
      </c>
      <c r="I11" s="2">
        <v>59000.0</v>
      </c>
      <c r="J11" s="2" t="str">
        <f t="shared" si="1"/>
        <v>('hstark16','Harmon','Stark','53 Tanker Top Lane',1971-10-27),</v>
      </c>
      <c r="K11" s="2"/>
      <c r="L11" s="2" t="str">
        <f t="shared" si="2"/>
        <v>1971-10-27</v>
      </c>
      <c r="M11" s="2" t="str">
        <f t="shared" si="3"/>
        <v>('hstark16',555-55-5555,2018-07-23,59000,20),</v>
      </c>
      <c r="N11" s="2" t="str">
        <f t="shared" si="4"/>
        <v>('hstark16'),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9.0" customHeight="1">
      <c r="A12" s="2" t="s">
        <v>93</v>
      </c>
      <c r="B12" s="2" t="s">
        <v>94</v>
      </c>
      <c r="C12" s="2" t="s">
        <v>95</v>
      </c>
      <c r="D12" s="2" t="s">
        <v>96</v>
      </c>
      <c r="E12" s="2">
        <v>22287.0</v>
      </c>
      <c r="F12" s="2" t="s">
        <v>19</v>
      </c>
      <c r="G12" s="3" t="s">
        <v>19</v>
      </c>
      <c r="H12" s="2" t="s">
        <v>19</v>
      </c>
      <c r="I12" s="2" t="s">
        <v>19</v>
      </c>
      <c r="J12" s="2" t="str">
        <f t="shared" si="1"/>
        <v>('jstone5','Jared','Stone','101 Five Finger Way',1961-01-06),</v>
      </c>
      <c r="K12" s="2"/>
      <c r="L12" s="2" t="str">
        <f t="shared" si="2"/>
        <v>1961-01-06</v>
      </c>
      <c r="M12" s="2" t="str">
        <f t="shared" si="3"/>
        <v>('jstone5',NULL,NULL,NULL,NULL),</v>
      </c>
      <c r="N12" s="2" t="str">
        <f t="shared" si="4"/>
        <v>('jstone5'),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9.0" customHeight="1">
      <c r="A13" s="2" t="s">
        <v>97</v>
      </c>
      <c r="B13" s="2" t="s">
        <v>98</v>
      </c>
      <c r="C13" s="2" t="s">
        <v>99</v>
      </c>
      <c r="D13" s="2" t="s">
        <v>100</v>
      </c>
      <c r="E13" s="2">
        <v>27486.0</v>
      </c>
      <c r="F13" s="2" t="s">
        <v>101</v>
      </c>
      <c r="G13" s="3">
        <v>43570.0</v>
      </c>
      <c r="H13" s="2">
        <v>20.0</v>
      </c>
      <c r="I13" s="2">
        <v>58000.0</v>
      </c>
      <c r="J13" s="2" t="str">
        <f t="shared" si="1"/>
        <v>('lrodriguez5','Lina','Rodriguez','360 Corkscrew Circle',1975-04-02),</v>
      </c>
      <c r="K13" s="2"/>
      <c r="L13" s="2" t="str">
        <f t="shared" si="2"/>
        <v>1975-04-02</v>
      </c>
      <c r="M13" s="2" t="str">
        <f t="shared" si="3"/>
        <v>('lrodriguez5',222-22-2222,2019-04-15,58000,20),</v>
      </c>
      <c r="N13" s="2" t="str">
        <f t="shared" si="4"/>
        <v>('lrodriguez5'),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9.0" customHeight="1">
      <c r="A14" s="2" t="s">
        <v>102</v>
      </c>
      <c r="B14" s="2" t="s">
        <v>103</v>
      </c>
      <c r="C14" s="2" t="s">
        <v>104</v>
      </c>
      <c r="D14" s="2" t="s">
        <v>105</v>
      </c>
      <c r="E14" s="2">
        <v>32449.0</v>
      </c>
      <c r="F14" s="2" t="s">
        <v>106</v>
      </c>
      <c r="G14" s="3">
        <v>42151.0</v>
      </c>
      <c r="H14" s="2">
        <v>8.0</v>
      </c>
      <c r="I14" s="2">
        <v>38000.0</v>
      </c>
      <c r="J14" s="2" t="str">
        <f t="shared" si="1"/>
        <v>('mrobot1','Mister','Robot','10 Autonomy Trace',1988-11-02),</v>
      </c>
      <c r="K14" s="2"/>
      <c r="L14" s="2" t="str">
        <f t="shared" si="2"/>
        <v>1988-11-02</v>
      </c>
      <c r="M14" s="2" t="str">
        <f t="shared" si="3"/>
        <v>('mrobot1',101-01-0101,2015-05-27,38000,8),</v>
      </c>
      <c r="N14" s="2" t="str">
        <f t="shared" si="4"/>
        <v>('mrobot1'),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9.0" customHeight="1">
      <c r="A15" s="2" t="s">
        <v>107</v>
      </c>
      <c r="B15" s="2" t="s">
        <v>103</v>
      </c>
      <c r="C15" s="2" t="s">
        <v>104</v>
      </c>
      <c r="D15" s="2" t="s">
        <v>108</v>
      </c>
      <c r="E15" s="2">
        <v>32449.0</v>
      </c>
      <c r="F15" s="2" t="s">
        <v>109</v>
      </c>
      <c r="G15" s="3">
        <v>42151.0</v>
      </c>
      <c r="H15" s="2">
        <v>8.0</v>
      </c>
      <c r="I15" s="2">
        <v>38000.0</v>
      </c>
      <c r="J15" s="2" t="str">
        <f t="shared" si="1"/>
        <v>('mrobot2','Mister','Robot','10 Clone Me Circle',1988-11-02),</v>
      </c>
      <c r="K15" s="2"/>
      <c r="L15" s="2" t="str">
        <f t="shared" si="2"/>
        <v>1988-11-02</v>
      </c>
      <c r="M15" s="2" t="str">
        <f t="shared" si="3"/>
        <v>('mrobot2',010-10-1010,2015-05-27,38000,8),</v>
      </c>
      <c r="N15" s="2" t="str">
        <f t="shared" si="4"/>
        <v>('mrobot2'),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9.0" customHeight="1">
      <c r="A16" s="2" t="s">
        <v>110</v>
      </c>
      <c r="B16" s="2" t="s">
        <v>111</v>
      </c>
      <c r="C16" s="2" t="s">
        <v>112</v>
      </c>
      <c r="D16" s="2" t="s">
        <v>113</v>
      </c>
      <c r="E16" s="2">
        <v>36406.0</v>
      </c>
      <c r="F16" s="2" t="s">
        <v>114</v>
      </c>
      <c r="G16" s="3">
        <v>42771.0</v>
      </c>
      <c r="H16" s="2">
        <v>51.0</v>
      </c>
      <c r="I16" s="2">
        <v>64000.0</v>
      </c>
      <c r="J16" s="2" t="str">
        <f t="shared" si="1"/>
        <v>('rlopez6','Radish','Lopez','8 Queens Route',1999-09-03),</v>
      </c>
      <c r="K16" s="2"/>
      <c r="L16" s="2" t="str">
        <f t="shared" si="2"/>
        <v>1999-09-03</v>
      </c>
      <c r="M16" s="2" t="str">
        <f t="shared" si="3"/>
        <v>('rlopez6',123-58-1321,2017-02-05,64000,51),</v>
      </c>
      <c r="N16" s="2" t="str">
        <f t="shared" si="4"/>
        <v>('rlopez6'),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9.0" customHeight="1">
      <c r="A17" s="2" t="s">
        <v>115</v>
      </c>
      <c r="B17" s="2" t="s">
        <v>116</v>
      </c>
      <c r="C17" s="2" t="s">
        <v>117</v>
      </c>
      <c r="D17" s="2" t="s">
        <v>80</v>
      </c>
      <c r="E17" s="2">
        <v>25004.0</v>
      </c>
      <c r="F17" s="2" t="s">
        <v>19</v>
      </c>
      <c r="G17" s="3" t="s">
        <v>19</v>
      </c>
      <c r="H17" s="2" t="s">
        <v>19</v>
      </c>
      <c r="I17" s="2" t="s">
        <v>19</v>
      </c>
      <c r="J17" s="2" t="str">
        <f t="shared" si="1"/>
        <v>('sprince6','Sarah','Prince','22 Peachtree Street',1968-06-15),</v>
      </c>
      <c r="K17" s="2"/>
      <c r="L17" s="2" t="str">
        <f t="shared" si="2"/>
        <v>1968-06-15</v>
      </c>
      <c r="M17" s="2" t="str">
        <f t="shared" si="3"/>
        <v>('sprince6',NULL,NULL,NULL,NULL),</v>
      </c>
      <c r="N17" s="2" t="str">
        <f t="shared" si="4"/>
        <v>('sprince6'),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9.0" customHeight="1">
      <c r="A18" s="2" t="s">
        <v>118</v>
      </c>
      <c r="B18" s="2" t="s">
        <v>119</v>
      </c>
      <c r="C18" s="2" t="s">
        <v>120</v>
      </c>
      <c r="D18" s="2" t="s">
        <v>100</v>
      </c>
      <c r="E18" s="2">
        <v>26742.0</v>
      </c>
      <c r="F18" s="2" t="s">
        <v>121</v>
      </c>
      <c r="G18" s="3">
        <v>43390.0</v>
      </c>
      <c r="H18" s="2">
        <v>29.0</v>
      </c>
      <c r="I18" s="2">
        <v>33000.0</v>
      </c>
      <c r="J18" s="2" t="str">
        <f t="shared" si="1"/>
        <v>('tmccall5','Trey','McCall','360 Corkscrew Circle',1973-03-19),</v>
      </c>
      <c r="K18" s="2"/>
      <c r="L18" s="2" t="str">
        <f t="shared" si="2"/>
        <v>1973-03-19</v>
      </c>
      <c r="M18" s="2" t="str">
        <f t="shared" si="3"/>
        <v>('tmccall5',333-33-3333,2018-10-17,33000,29),</v>
      </c>
      <c r="N18" s="2" t="str">
        <f t="shared" si="4"/>
        <v>('tmccall5'),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9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9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9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9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9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9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9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9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9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9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9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9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9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9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9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9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39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9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9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9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9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9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9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9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39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39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39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39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39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39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9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39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39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39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39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39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39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39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39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39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39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39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39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39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39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39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39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39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39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39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39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39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39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39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39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39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39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39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39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39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39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39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39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39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39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39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39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39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39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39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39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39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39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39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39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39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39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39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39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39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39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39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39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39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39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39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39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39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39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39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39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39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39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39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39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39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39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39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39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39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39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39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39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39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39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39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39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39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39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39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39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39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39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39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39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39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39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39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39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39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39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39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39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39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39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39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39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39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39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39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39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39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39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39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39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39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39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39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39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39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39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39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39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39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39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39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39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39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39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39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39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39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39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39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39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39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39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39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39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39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39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39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39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39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39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39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39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39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39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39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39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39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39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39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39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39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39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39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39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39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39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39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39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39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39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39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39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39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39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39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39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39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39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39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39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39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39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39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39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39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39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39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39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39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39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39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39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39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39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39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39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39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39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39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39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39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39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39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39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39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39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39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39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39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39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39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39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39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39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39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39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39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39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39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39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39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39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39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39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39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39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39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39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39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39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39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39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39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39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39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39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39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39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39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39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39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39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39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39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39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39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39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39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39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39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39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39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39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39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39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39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39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39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39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39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39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39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39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39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39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39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39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39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39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39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39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39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39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39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39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39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39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39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39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39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39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39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39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39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39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39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39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39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39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39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39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39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39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39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39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39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39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39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39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39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39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39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39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39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39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39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39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39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39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39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39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39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39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39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39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39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39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39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39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39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39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39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39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39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39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39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39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39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39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39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39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39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39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39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39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39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39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39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39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39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39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39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39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39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39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39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39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39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39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39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39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39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39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39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39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39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39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39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39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39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39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39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39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39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39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39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39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39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39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39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39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39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39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39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39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39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39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39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39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39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39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39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39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39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39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39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39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39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39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39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39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39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39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39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39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39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39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39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39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39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39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39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39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39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39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39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39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39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39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39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39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39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39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39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39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39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39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39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39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39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39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39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39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39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39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39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39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39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39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39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39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39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39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39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39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39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39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39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39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39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39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39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39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39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39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39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39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39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39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39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39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39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39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39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39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39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39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39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39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39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39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39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39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39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39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39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39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39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39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39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39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39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39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39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39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39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39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39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39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39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39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39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39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39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39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39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39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39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39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39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39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39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39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39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39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39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39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39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39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39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39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39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39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39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39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39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39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39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39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39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39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39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39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39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39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39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39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39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39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39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39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39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39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39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39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39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39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39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39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39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39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39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39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39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39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39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39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39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39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39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39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39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39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39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39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39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39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39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39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39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39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39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39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39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39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39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39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39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39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39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39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39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39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39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39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39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39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39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39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39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39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39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39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39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39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39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39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39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39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39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39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39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39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39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39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39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39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39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39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39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39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39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39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39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39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39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39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39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39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39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39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39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39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39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39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39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39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39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39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39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39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39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39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39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39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39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39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39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39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39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39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39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39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39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39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39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39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39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39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39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39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39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39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39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39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39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39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39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39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39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39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39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39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39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39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39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39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39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39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39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39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39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39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39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39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39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39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39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39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39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39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39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39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39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39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39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39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39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39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39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39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39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39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39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39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39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39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39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39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39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39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39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39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39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39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39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39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39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39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39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39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39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39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39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39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39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39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39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39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39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39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39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39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39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39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39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39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39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39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39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39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39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39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39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39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39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39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39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39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39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39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39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39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39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39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39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39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39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39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39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39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39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39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39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39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39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39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39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39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39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39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39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39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39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39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39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39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39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39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39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39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39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39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39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39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39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39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39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39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39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39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39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39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39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39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39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39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39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39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39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39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39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39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39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39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39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39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39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39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39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39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39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39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39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39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39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39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39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39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39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39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39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39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39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39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39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39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39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39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39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39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39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39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39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39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39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39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39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39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39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39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39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39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39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39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39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39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39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39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39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39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39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39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39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39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39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39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39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39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39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39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39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39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39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39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39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39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39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39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39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39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39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39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39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39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39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39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39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39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39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39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39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39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39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39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39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39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39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39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39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39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39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39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39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39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39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39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39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39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39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39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39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39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39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39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39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39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39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39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39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39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39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39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39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39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39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39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39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39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39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39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39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39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39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39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39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39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39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39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39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39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39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39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39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39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39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39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39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39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39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39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39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39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39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39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39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39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39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39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39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39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39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39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39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39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39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39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39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39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39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39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39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39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39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39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39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39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39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39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39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39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39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39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39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39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39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39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39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39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39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39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39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39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39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39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39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39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39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39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39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39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39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39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39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39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39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39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29.44"/>
    <col customWidth="1" min="5" max="5" width="49.0"/>
    <col customWidth="1" min="6" max="6" width="34.33"/>
    <col customWidth="1" min="7" max="8" width="24.33"/>
    <col customWidth="1" min="9" max="9" width="44.11"/>
    <col customWidth="1" min="10" max="10" width="42.11"/>
    <col customWidth="1" min="11" max="26" width="24.33"/>
  </cols>
  <sheetData>
    <row r="1" ht="39.0" customHeight="1">
      <c r="A1" s="1" t="s">
        <v>122</v>
      </c>
      <c r="B1" s="1" t="s">
        <v>38</v>
      </c>
      <c r="C1" s="1" t="s">
        <v>123</v>
      </c>
      <c r="D1" s="1" t="s">
        <v>45</v>
      </c>
      <c r="E1" s="4" t="s">
        <v>124</v>
      </c>
      <c r="F1" s="4" t="s">
        <v>125</v>
      </c>
      <c r="G1" s="1"/>
      <c r="H1" s="1" t="s">
        <v>50</v>
      </c>
      <c r="I1" s="1" t="s">
        <v>126</v>
      </c>
      <c r="J1" s="1"/>
      <c r="K1" s="1"/>
      <c r="L1" s="1"/>
      <c r="M1" s="2"/>
      <c r="N1" s="2"/>
      <c r="O1" s="2"/>
      <c r="P1" s="5" t="s">
        <v>127</v>
      </c>
      <c r="Q1" s="2" t="s">
        <v>128</v>
      </c>
      <c r="R1" s="2"/>
      <c r="S1" s="2"/>
      <c r="T1" s="2"/>
      <c r="U1" s="2"/>
      <c r="V1" s="2"/>
      <c r="W1" s="2"/>
      <c r="X1" s="2"/>
      <c r="Y1" s="2"/>
      <c r="Z1" s="2"/>
    </row>
    <row r="2" ht="39.0" customHeight="1">
      <c r="A2" s="2" t="s">
        <v>129</v>
      </c>
      <c r="B2" s="2" t="s">
        <v>32</v>
      </c>
      <c r="C2" s="2">
        <v>610623.0</v>
      </c>
      <c r="D2" s="2">
        <v>38.0</v>
      </c>
      <c r="E2" s="2" t="str">
        <f t="shared" ref="E2:E21" si="1">CONCATENATE("(",$Q$2,B2,$Q$2,$P$2,C2,$P$2,D2,")")</f>
        <v>('agarcia7',610623,38)</v>
      </c>
      <c r="F2" s="2" t="str">
        <f t="shared" ref="F2:F21" si="2">CONCATENATE("(",$Q$2,B2,$Q$2,"),")</f>
        <v>('agarcia7'),</v>
      </c>
      <c r="G2" s="2"/>
      <c r="H2" s="2" t="s">
        <v>64</v>
      </c>
      <c r="I2" s="2" t="s">
        <v>130</v>
      </c>
      <c r="J2" s="2"/>
      <c r="K2" s="2"/>
      <c r="L2" s="2"/>
      <c r="M2" s="2"/>
      <c r="N2" s="2"/>
      <c r="O2" s="2"/>
      <c r="P2" s="5" t="s">
        <v>24</v>
      </c>
      <c r="Q2" s="2" t="str">
        <f>CHAR(39)</f>
        <v>'</v>
      </c>
      <c r="R2" s="2"/>
      <c r="S2" s="2"/>
      <c r="T2" s="2"/>
      <c r="U2" s="2"/>
      <c r="V2" s="2"/>
      <c r="W2" s="2"/>
      <c r="X2" s="2"/>
      <c r="Y2" s="2"/>
      <c r="Z2" s="2"/>
    </row>
    <row r="3" ht="39.0" customHeight="1">
      <c r="A3" s="2" t="s">
        <v>129</v>
      </c>
      <c r="B3" s="2" t="s">
        <v>27</v>
      </c>
      <c r="C3" s="2">
        <v>314159.0</v>
      </c>
      <c r="D3" s="2">
        <v>41.0</v>
      </c>
      <c r="E3" s="2" t="str">
        <f t="shared" si="1"/>
        <v>('awilson5',314159,41)</v>
      </c>
      <c r="F3" s="2" t="str">
        <f t="shared" si="2"/>
        <v>('awilson5'),</v>
      </c>
      <c r="G3" s="2"/>
      <c r="H3" s="2" t="s">
        <v>93</v>
      </c>
      <c r="I3" s="2" t="s">
        <v>131</v>
      </c>
      <c r="J3" s="2"/>
      <c r="K3" s="2"/>
      <c r="L3" s="2"/>
      <c r="M3" s="2"/>
      <c r="N3" s="2"/>
      <c r="O3" s="2"/>
      <c r="P3" s="5"/>
      <c r="Q3" s="2"/>
      <c r="R3" s="2"/>
      <c r="S3" s="2"/>
      <c r="T3" s="2"/>
      <c r="U3" s="2"/>
      <c r="V3" s="2"/>
      <c r="W3" s="2"/>
      <c r="X3" s="2"/>
      <c r="Y3" s="2"/>
      <c r="Z3" s="2"/>
    </row>
    <row r="4" ht="39.0" customHeight="1">
      <c r="A4" s="2" t="s">
        <v>129</v>
      </c>
      <c r="B4" s="2" t="s">
        <v>25</v>
      </c>
      <c r="C4" s="2">
        <v>411911.0</v>
      </c>
      <c r="D4" s="2">
        <v>35.0</v>
      </c>
      <c r="E4" s="2" t="str">
        <f t="shared" si="1"/>
        <v>('bsummers4',411911,35)</v>
      </c>
      <c r="F4" s="2" t="str">
        <f t="shared" si="2"/>
        <v>('bsummers4'),</v>
      </c>
      <c r="G4" s="2"/>
      <c r="H4" s="2" t="s">
        <v>115</v>
      </c>
      <c r="I4" s="2" t="s">
        <v>132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9.0" customHeight="1">
      <c r="A5" s="2" t="s">
        <v>133</v>
      </c>
      <c r="B5" s="2" t="s">
        <v>64</v>
      </c>
      <c r="C5" s="2" t="s">
        <v>19</v>
      </c>
      <c r="D5" s="2" t="s">
        <v>19</v>
      </c>
      <c r="E5" s="2" t="str">
        <f t="shared" si="1"/>
        <v>('cjordan5',NULL,NULL)</v>
      </c>
      <c r="F5" s="2" t="str">
        <f t="shared" si="2"/>
        <v>('cjordan5'),</v>
      </c>
      <c r="G5" s="2"/>
      <c r="H5" s="2"/>
      <c r="I5" s="2" t="s">
        <v>134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9.0" customHeight="1">
      <c r="A6" s="2" t="s">
        <v>135</v>
      </c>
      <c r="B6" s="2" t="s">
        <v>68</v>
      </c>
      <c r="C6" s="2" t="s">
        <v>19</v>
      </c>
      <c r="D6" s="2" t="s">
        <v>19</v>
      </c>
      <c r="E6" s="2" t="str">
        <f t="shared" si="1"/>
        <v>('ckann5',NULL,NULL)</v>
      </c>
      <c r="F6" s="2" t="str">
        <f t="shared" si="2"/>
        <v>('ckann5'),</v>
      </c>
      <c r="G6" s="2"/>
      <c r="H6" s="2"/>
      <c r="I6" s="2" t="s">
        <v>136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9.0" customHeight="1">
      <c r="A7" s="2" t="s">
        <v>129</v>
      </c>
      <c r="B7" s="2" t="s">
        <v>73</v>
      </c>
      <c r="C7" s="2">
        <v>343563.0</v>
      </c>
      <c r="D7" s="2">
        <v>7.0</v>
      </c>
      <c r="E7" s="2" t="str">
        <f t="shared" si="1"/>
        <v>('csoares8',343563,7)</v>
      </c>
      <c r="F7" s="2" t="str">
        <f t="shared" si="2"/>
        <v>('csoares8'),</v>
      </c>
      <c r="G7" s="2"/>
      <c r="H7" s="2"/>
      <c r="I7" s="2" t="s">
        <v>137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9.0" customHeight="1">
      <c r="A8" s="2" t="s">
        <v>135</v>
      </c>
      <c r="B8" s="2" t="s">
        <v>73</v>
      </c>
      <c r="C8" s="2" t="s">
        <v>19</v>
      </c>
      <c r="D8" s="2" t="s">
        <v>19</v>
      </c>
      <c r="E8" s="2" t="str">
        <f t="shared" si="1"/>
        <v>('csoares8',NULL,NULL)</v>
      </c>
      <c r="F8" s="2" t="str">
        <f t="shared" si="2"/>
        <v>('csoares8'),</v>
      </c>
      <c r="G8" s="2"/>
      <c r="H8" s="2"/>
      <c r="I8" s="2" t="s">
        <v>138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9.0" customHeight="1">
      <c r="A9" s="2" t="s">
        <v>129</v>
      </c>
      <c r="B9" s="2" t="s">
        <v>36</v>
      </c>
      <c r="C9" s="2">
        <v>236001.0</v>
      </c>
      <c r="D9" s="2">
        <v>10.0</v>
      </c>
      <c r="E9" s="2" t="str">
        <f t="shared" si="1"/>
        <v>('echarles19',236001,10)</v>
      </c>
      <c r="F9" s="2" t="str">
        <f t="shared" si="2"/>
        <v>('echarles19'),</v>
      </c>
      <c r="G9" s="2"/>
      <c r="H9" s="2"/>
      <c r="I9" s="2" t="s">
        <v>139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9.0" customHeight="1">
      <c r="A10" s="2" t="s">
        <v>135</v>
      </c>
      <c r="B10" s="2" t="s">
        <v>36</v>
      </c>
      <c r="C10" s="2" t="s">
        <v>19</v>
      </c>
      <c r="D10" s="2" t="s">
        <v>19</v>
      </c>
      <c r="E10" s="2" t="str">
        <f t="shared" si="1"/>
        <v>('echarles19',NULL,NULL)</v>
      </c>
      <c r="F10" s="2" t="str">
        <f t="shared" si="2"/>
        <v>('echarles19'),</v>
      </c>
      <c r="G10" s="2"/>
      <c r="H10" s="2"/>
      <c r="I10" s="2" t="s">
        <v>140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9.0" customHeight="1">
      <c r="A11" s="2" t="s">
        <v>135</v>
      </c>
      <c r="B11" s="2" t="s">
        <v>30</v>
      </c>
      <c r="C11" s="2" t="s">
        <v>19</v>
      </c>
      <c r="D11" s="2" t="s">
        <v>19</v>
      </c>
      <c r="E11" s="2" t="str">
        <f t="shared" si="1"/>
        <v>('eross10',NULL,NULL)</v>
      </c>
      <c r="F11" s="2" t="str">
        <f t="shared" si="2"/>
        <v>('eross10'),</v>
      </c>
      <c r="G11" s="2"/>
      <c r="H11" s="2"/>
      <c r="I11" s="2" t="s">
        <v>141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9.0" customHeight="1">
      <c r="A12" s="2" t="s">
        <v>129</v>
      </c>
      <c r="B12" s="2" t="s">
        <v>18</v>
      </c>
      <c r="C12" s="2">
        <v>657483.0</v>
      </c>
      <c r="D12" s="2">
        <v>2.0</v>
      </c>
      <c r="E12" s="2" t="str">
        <f t="shared" si="1"/>
        <v>('fprefontaine6',657483,2)</v>
      </c>
      <c r="F12" s="2" t="str">
        <f t="shared" si="2"/>
        <v>('fprefontaine6'),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9.0" customHeight="1">
      <c r="A13" s="2" t="s">
        <v>135</v>
      </c>
      <c r="B13" s="2" t="s">
        <v>22</v>
      </c>
      <c r="C13" s="2" t="s">
        <v>19</v>
      </c>
      <c r="D13" s="2" t="s">
        <v>19</v>
      </c>
      <c r="E13" s="2" t="str">
        <f t="shared" si="1"/>
        <v>('hstark16',NULL,NULL)</v>
      </c>
      <c r="F13" s="2" t="str">
        <f t="shared" si="2"/>
        <v>('hstark16'),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9.0" customHeight="1">
      <c r="A14" s="2" t="s">
        <v>133</v>
      </c>
      <c r="B14" s="2" t="s">
        <v>93</v>
      </c>
      <c r="C14" s="2" t="s">
        <v>19</v>
      </c>
      <c r="D14" s="2" t="s">
        <v>19</v>
      </c>
      <c r="E14" s="2" t="str">
        <f t="shared" si="1"/>
        <v>('jstone5',NULL,NULL)</v>
      </c>
      <c r="F14" s="2" t="str">
        <f t="shared" si="2"/>
        <v>('jstone5'),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9.0" customHeight="1">
      <c r="A15" s="2" t="s">
        <v>129</v>
      </c>
      <c r="B15" s="2" t="s">
        <v>97</v>
      </c>
      <c r="C15" s="2">
        <v>287182.0</v>
      </c>
      <c r="D15" s="2">
        <v>67.0</v>
      </c>
      <c r="E15" s="2" t="str">
        <f t="shared" si="1"/>
        <v>('lrodriguez5',287182,67)</v>
      </c>
      <c r="F15" s="2" t="str">
        <f t="shared" si="2"/>
        <v>('lrodriguez5'),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9.0" customHeight="1">
      <c r="A16" s="2" t="s">
        <v>129</v>
      </c>
      <c r="B16" s="2" t="s">
        <v>102</v>
      </c>
      <c r="C16" s="2">
        <v>101010.0</v>
      </c>
      <c r="D16" s="2">
        <v>18.0</v>
      </c>
      <c r="E16" s="2" t="str">
        <f t="shared" si="1"/>
        <v>('mrobot1',101010,18)</v>
      </c>
      <c r="F16" s="2" t="str">
        <f t="shared" si="2"/>
        <v>('mrobot1'),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9.0" customHeight="1">
      <c r="A17" s="2" t="s">
        <v>135</v>
      </c>
      <c r="B17" s="2" t="s">
        <v>107</v>
      </c>
      <c r="C17" s="2" t="s">
        <v>19</v>
      </c>
      <c r="D17" s="2" t="s">
        <v>19</v>
      </c>
      <c r="E17" s="2" t="str">
        <f t="shared" si="1"/>
        <v>('mrobot2',NULL,NULL)</v>
      </c>
      <c r="F17" s="2" t="str">
        <f t="shared" si="2"/>
        <v>('mrobot2'),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9.0" customHeight="1">
      <c r="A18" s="2" t="s">
        <v>129</v>
      </c>
      <c r="B18" s="2" t="s">
        <v>110</v>
      </c>
      <c r="C18" s="2">
        <v>235711.0</v>
      </c>
      <c r="D18" s="2">
        <v>58.0</v>
      </c>
      <c r="E18" s="2" t="str">
        <f t="shared" si="1"/>
        <v>('rlopez6',235711,58)</v>
      </c>
      <c r="F18" s="2" t="str">
        <f t="shared" si="2"/>
        <v>('rlopez6'),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9.0" customHeight="1">
      <c r="A19" s="2" t="s">
        <v>133</v>
      </c>
      <c r="B19" s="2" t="s">
        <v>115</v>
      </c>
      <c r="C19" s="2" t="s">
        <v>19</v>
      </c>
      <c r="D19" s="2" t="s">
        <v>19</v>
      </c>
      <c r="E19" s="2" t="str">
        <f t="shared" si="1"/>
        <v>('sprince6',NULL,NULL)</v>
      </c>
      <c r="F19" s="2" t="str">
        <f t="shared" si="2"/>
        <v>('sprince6'),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9.0" customHeight="1">
      <c r="A20" s="2" t="s">
        <v>129</v>
      </c>
      <c r="B20" s="2" t="s">
        <v>118</v>
      </c>
      <c r="C20" s="2">
        <v>181633.0</v>
      </c>
      <c r="D20" s="2">
        <v>10.0</v>
      </c>
      <c r="E20" s="2" t="str">
        <f t="shared" si="1"/>
        <v>('tmccall5',181633,10)</v>
      </c>
      <c r="F20" s="2" t="str">
        <f t="shared" si="2"/>
        <v>('tmccall5'),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9.0" customHeight="1">
      <c r="A21" s="2" t="s">
        <v>135</v>
      </c>
      <c r="B21" s="2" t="s">
        <v>118</v>
      </c>
      <c r="C21" s="2" t="s">
        <v>19</v>
      </c>
      <c r="D21" s="2" t="s">
        <v>19</v>
      </c>
      <c r="E21" s="2" t="str">
        <f t="shared" si="1"/>
        <v>('tmccall5',NULL,NULL)</v>
      </c>
      <c r="F21" s="2" t="str">
        <f t="shared" si="2"/>
        <v>('tmccall5'),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9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9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9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9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9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9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9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9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9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9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9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9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9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39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9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9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9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9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9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9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9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39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39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39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39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39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39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9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39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39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39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39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39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39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39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39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39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39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39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39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39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39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39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39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39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39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39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39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39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39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39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39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39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39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39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39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39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39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39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39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39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39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39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39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39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39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39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39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39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39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39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39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39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39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39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39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39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39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39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39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39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39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39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39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39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39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39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39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39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39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39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39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39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39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39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39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39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39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39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39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39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39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39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39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39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39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39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39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39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39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39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39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39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39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39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39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39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39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39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39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39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39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39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39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39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39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39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39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39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39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39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39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39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39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39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39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39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39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39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39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39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39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39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39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39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39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39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39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39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39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39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39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39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39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39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39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39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39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39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39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39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39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39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39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39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39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39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39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39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39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39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39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39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39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39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39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39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39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39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39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39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39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39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39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39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39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39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39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39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39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39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39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39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39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39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39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39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39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39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39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39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39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39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39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39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39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39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39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39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39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39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39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39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39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39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39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39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39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39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39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39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39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39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39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39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39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39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39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39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39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39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39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39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39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39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39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39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39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39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39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39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39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39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39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39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39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39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39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39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39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39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39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39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39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39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39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39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39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39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39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39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39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39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39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39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39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39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39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39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39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39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39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39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39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39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39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39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39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39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39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39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39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39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39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39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39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39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39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39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39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39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39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39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39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39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39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39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39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39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39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39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39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39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39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39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39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39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39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39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39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39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39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39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39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39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39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39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39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39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39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39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39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39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39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39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39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39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39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39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39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39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39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39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39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39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39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39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39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39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39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39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39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39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39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39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39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39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39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39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39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39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39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39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39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39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39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39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39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39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39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39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39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39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39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39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39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39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39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39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39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39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39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39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39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39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39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39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39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39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39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39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39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39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39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39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39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39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39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39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39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39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39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39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39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39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39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39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39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39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39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39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39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39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39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39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39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39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39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39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39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39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39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39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39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39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39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39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39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39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39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39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39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39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39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39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39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39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39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39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39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39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39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39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39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39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39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39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39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39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39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39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39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39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39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39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39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39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39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39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39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39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39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39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39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39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39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39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39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39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39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39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39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39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39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39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39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39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39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39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39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39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39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39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39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39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39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39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39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39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39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39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39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39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39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39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39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39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39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39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39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39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39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39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39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39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39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39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39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39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39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39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39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39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39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39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39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39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39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39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39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39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39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39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39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39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39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39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39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39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39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39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39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39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39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39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39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39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39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39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39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39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39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39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39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39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39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39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39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39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39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39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39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39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39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39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39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39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39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39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39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39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39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39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39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39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39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39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39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39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39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39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39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39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39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39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39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39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39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39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39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39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39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39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39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39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39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39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39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39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39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39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39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39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39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39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39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39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39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39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39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39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39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39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39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39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39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39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39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39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39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39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39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39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39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39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39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39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39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39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39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39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39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39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39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39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39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39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39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39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39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39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39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39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39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39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39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39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39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39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39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39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39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39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39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39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39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39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39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39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39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39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39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39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39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39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39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39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39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39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39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39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39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39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39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39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39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39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39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39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39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39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39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39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39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39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39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39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39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39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39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39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39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39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39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39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39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39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39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39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39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39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39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39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39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39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39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39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39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39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39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39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39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39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39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39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39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39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39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39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39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39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39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39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39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39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39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39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39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39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39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39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39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39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39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39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39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39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39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39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39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39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39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39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39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39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39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39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39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39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39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39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39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39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39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39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39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39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39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39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39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39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39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39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39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39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39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39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39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39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39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39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39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39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39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39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39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39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39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39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39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39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39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39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39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39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39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39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39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39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39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39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39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39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39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39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39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39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39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39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39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39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39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39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39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39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39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39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39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39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39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39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39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39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39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39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39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39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39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39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39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39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39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39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39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39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39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39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39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39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39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39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39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39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39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39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39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39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39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39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39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39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39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39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39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39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39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39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39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39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39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39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39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39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39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39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39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39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39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39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39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39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39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39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39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39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39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39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39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39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39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39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39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39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39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39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39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39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39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39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39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39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39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39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39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39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39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39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39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39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39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39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39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39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39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39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39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39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39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39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39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39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39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39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39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39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39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39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39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39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39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39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39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39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39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39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39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39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39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39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39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39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39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39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39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39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39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39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39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39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39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39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39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39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39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39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39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39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39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39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39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39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39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39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39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39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39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39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39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39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39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39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39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39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39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39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39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39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39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39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39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39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39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39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39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39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39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39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39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39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39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39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39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39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39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39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39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39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39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39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39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39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39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39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39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39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39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39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39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39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39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39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39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39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39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39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39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39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39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39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33"/>
    <col customWidth="1" min="2" max="2" width="36.0"/>
    <col customWidth="1" min="3" max="9" width="24.33"/>
    <col customWidth="1" min="10" max="10" width="42.11"/>
    <col customWidth="1" min="11" max="26" width="24.33"/>
  </cols>
  <sheetData>
    <row r="1" ht="39.0" customHeight="1">
      <c r="A1" s="1" t="s">
        <v>38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142</v>
      </c>
      <c r="G1" s="1" t="s">
        <v>143</v>
      </c>
      <c r="H1" s="1" t="s">
        <v>15</v>
      </c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9.0" customHeight="1">
      <c r="A2" s="2" t="s">
        <v>32</v>
      </c>
      <c r="B2" s="2" t="s">
        <v>54</v>
      </c>
      <c r="C2" s="3">
        <v>43541.0</v>
      </c>
      <c r="D2" s="2">
        <v>24.0</v>
      </c>
      <c r="E2" s="2">
        <v>41000.0</v>
      </c>
      <c r="F2" s="2" t="s">
        <v>31</v>
      </c>
      <c r="G2" s="2"/>
      <c r="H2" s="2" t="str">
        <f>CHAR(39)</f>
        <v>'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9.0" customHeight="1">
      <c r="A3" s="2" t="s">
        <v>27</v>
      </c>
      <c r="B3" s="2" t="s">
        <v>58</v>
      </c>
      <c r="C3" s="3">
        <v>43905.0</v>
      </c>
      <c r="D3" s="2">
        <v>9.0</v>
      </c>
      <c r="E3" s="2">
        <v>46000.0</v>
      </c>
      <c r="F3" s="2" t="s">
        <v>26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9.0" customHeight="1">
      <c r="A4" s="2" t="s">
        <v>25</v>
      </c>
      <c r="B4" s="2" t="s">
        <v>62</v>
      </c>
      <c r="C4" s="3">
        <v>43440.0</v>
      </c>
      <c r="D4" s="2">
        <v>17.0</v>
      </c>
      <c r="E4" s="2">
        <v>35000.0</v>
      </c>
      <c r="F4" s="2" t="s">
        <v>17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9.0" customHeight="1">
      <c r="A5" s="2" t="s">
        <v>68</v>
      </c>
      <c r="B5" s="2" t="s">
        <v>72</v>
      </c>
      <c r="C5" s="3">
        <v>43680.0</v>
      </c>
      <c r="D5" s="2">
        <v>27.0</v>
      </c>
      <c r="E5" s="2">
        <v>46000.0</v>
      </c>
      <c r="F5" s="2" t="s">
        <v>26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9.0" customHeight="1">
      <c r="A6" s="2" t="s">
        <v>36</v>
      </c>
      <c r="B6" s="2" t="s">
        <v>81</v>
      </c>
      <c r="C6" s="3">
        <v>44198.0</v>
      </c>
      <c r="D6" s="2">
        <v>3.0</v>
      </c>
      <c r="E6" s="2">
        <v>27000.0</v>
      </c>
      <c r="F6" s="2" t="s">
        <v>31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9.0" customHeight="1">
      <c r="A7" s="2" t="s">
        <v>30</v>
      </c>
      <c r="B7" s="2" t="s">
        <v>84</v>
      </c>
      <c r="C7" s="3">
        <v>43938.0</v>
      </c>
      <c r="D7" s="2">
        <v>10.0</v>
      </c>
      <c r="E7" s="2">
        <v>61000.0</v>
      </c>
      <c r="F7" s="2" t="s">
        <v>26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9.0" customHeight="1">
      <c r="A8" s="2" t="s">
        <v>18</v>
      </c>
      <c r="B8" s="2" t="s">
        <v>88</v>
      </c>
      <c r="C8" s="3">
        <v>43940.0</v>
      </c>
      <c r="D8" s="2">
        <v>5.0</v>
      </c>
      <c r="E8" s="2">
        <v>20000.0</v>
      </c>
      <c r="F8" s="2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9.0" customHeight="1">
      <c r="A9" s="2" t="s">
        <v>22</v>
      </c>
      <c r="B9" s="2" t="s">
        <v>92</v>
      </c>
      <c r="C9" s="3">
        <v>43304.0</v>
      </c>
      <c r="D9" s="2">
        <v>20.0</v>
      </c>
      <c r="E9" s="2">
        <v>59000.0</v>
      </c>
      <c r="F9" s="2" t="s">
        <v>17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9.0" customHeight="1">
      <c r="A10" s="2" t="s">
        <v>102</v>
      </c>
      <c r="B10" s="2" t="s">
        <v>106</v>
      </c>
      <c r="C10" s="3">
        <v>42151.0</v>
      </c>
      <c r="D10" s="2">
        <v>8.0</v>
      </c>
      <c r="E10" s="2">
        <v>38000.0</v>
      </c>
      <c r="F10" s="2" t="s">
        <v>144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9.0" customHeight="1">
      <c r="A11" s="2" t="s">
        <v>110</v>
      </c>
      <c r="B11" s="2" t="s">
        <v>114</v>
      </c>
      <c r="C11" s="3">
        <v>42771.0</v>
      </c>
      <c r="D11" s="2">
        <v>51.0</v>
      </c>
      <c r="E11" s="2">
        <v>64000.0</v>
      </c>
      <c r="F11" s="2" t="s">
        <v>31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9.0" customHeight="1">
      <c r="A12" s="2" t="s">
        <v>118</v>
      </c>
      <c r="B12" s="2" t="s">
        <v>121</v>
      </c>
      <c r="C12" s="3">
        <v>43390.0</v>
      </c>
      <c r="D12" s="2">
        <v>29.0</v>
      </c>
      <c r="E12" s="2">
        <v>33000.0</v>
      </c>
      <c r="F12" s="2" t="s">
        <v>17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9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9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9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9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9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9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9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9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9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9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9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9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9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9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9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9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9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9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9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9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9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9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39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9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9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9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9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9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9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9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39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39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39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39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39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39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9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39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39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39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39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39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39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39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39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39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39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39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39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39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39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39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39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39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39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39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39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39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39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39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39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39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39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39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39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39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39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39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39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39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39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39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39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39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39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39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39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39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39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39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39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39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39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39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39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39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39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39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39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39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39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39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39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39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39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39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39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39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39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39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39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39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39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39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39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39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39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39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39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39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39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39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39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39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39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39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39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39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39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39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39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39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39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39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39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39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39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39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39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39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39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39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39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39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39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39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39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39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39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39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39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39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39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39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39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39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39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39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39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39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39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39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39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39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39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39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39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39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39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39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39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39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39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39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39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39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39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39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39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39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39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39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39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39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39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39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39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39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39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39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39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39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39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39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39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39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39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39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39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39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39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39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39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39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39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39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39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39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39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39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39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39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39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39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39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39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39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39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39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39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39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39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39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39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39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39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39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39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39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39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39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39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39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39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39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39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39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39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39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39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39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39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39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39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39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39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39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39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39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39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39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39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39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39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39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39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39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39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39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39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39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39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39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39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39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39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39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39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39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39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39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39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39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39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39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39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39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39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39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39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39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39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39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39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39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39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39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39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39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39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39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39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39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39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39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39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39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39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39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39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39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39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39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39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39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39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39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39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39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39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39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39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39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39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39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39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39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39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39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39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39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39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39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39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39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39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39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39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39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39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39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39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39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39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39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39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39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39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39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39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39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39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39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39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39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39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39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39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39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39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39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39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39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39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39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39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39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39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39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39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39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39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39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39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39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39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39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39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39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39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39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39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39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39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39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39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39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39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39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39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39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39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39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39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39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39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39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39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39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39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39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39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39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39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39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39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39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39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39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39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39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39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39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39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39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39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39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39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39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39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39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39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39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39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39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39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39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39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39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39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39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39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39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39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39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39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39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39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39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39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39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39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39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39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39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39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39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39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39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39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39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39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39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39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39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39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39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39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39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39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39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39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39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39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39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39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39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39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39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39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39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39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39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39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39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39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39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39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39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39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39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39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39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39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39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39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39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39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39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39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39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39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39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39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39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39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39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39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39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39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39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39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39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39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39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39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39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39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39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39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39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39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39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39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39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39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39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39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39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39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39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39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39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39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39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39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39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39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39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39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39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39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39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39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39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39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39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39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39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39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39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39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39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39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39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39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39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39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39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39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39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39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39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39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39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39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39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39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39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39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39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39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39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39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39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39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39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39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39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39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39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39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39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39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39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39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39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39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39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39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39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39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39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39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39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39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39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39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39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39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39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39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39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39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39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39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39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39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39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39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39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39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39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39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39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39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39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39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39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39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39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39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39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39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39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39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39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39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39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39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39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39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39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39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39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39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39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39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39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39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39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39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39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39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39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39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39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39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39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39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39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39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39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39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39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39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39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39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39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39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39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39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39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39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39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39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39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39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39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39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39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39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39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39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39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39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39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39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39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39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39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39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39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39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39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39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39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39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39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39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39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39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39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39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39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39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39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39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39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39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39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39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39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39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39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39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39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39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39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39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39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39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39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39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39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39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39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39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39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39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39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39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39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39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39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39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39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39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39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39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39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39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39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39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39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39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39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39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39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39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39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39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39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39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39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39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39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39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39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39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39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39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39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39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39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39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39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39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39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39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39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39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39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39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39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39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39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39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39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39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39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39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39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39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39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39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39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39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39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39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39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39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39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39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39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39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39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39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39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39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39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39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39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39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39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39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39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39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39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39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39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39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39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39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39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39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39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39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39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39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39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39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39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39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39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39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39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39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39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39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39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39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39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39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39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39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39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39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39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39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39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39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39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39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39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39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39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39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39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39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39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39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39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39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39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39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39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39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39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39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39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39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39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39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39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39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39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39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39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39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39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39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39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39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39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39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39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39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39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39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39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39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39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39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39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39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39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39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39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39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39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39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39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39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39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39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39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39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39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39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39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39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39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39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39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39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39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39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39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39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39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39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39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39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39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39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39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39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39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39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39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39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39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39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39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39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39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39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39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39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39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39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39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39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39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39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39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39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39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39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39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39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39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39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39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39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39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39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39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39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39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39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39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39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39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39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39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39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39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39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39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39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39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39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39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39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39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39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39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39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39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39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39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39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39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39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39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39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39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39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39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39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39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39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39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39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39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39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39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39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39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39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39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39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39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39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39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39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39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39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39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39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39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39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39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39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39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39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39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39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39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39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39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39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39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39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39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39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39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39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39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39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39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39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39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39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39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39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11"/>
    <col customWidth="1" min="2" max="3" width="24.33"/>
    <col customWidth="1" min="4" max="4" width="36.0"/>
    <col customWidth="1" min="5" max="7" width="24.33"/>
    <col customWidth="1" min="8" max="8" width="25.33"/>
    <col customWidth="1" min="9" max="9" width="48.11"/>
    <col customWidth="1" min="10" max="10" width="42.11"/>
    <col customWidth="1" min="11" max="11" width="24.33"/>
    <col customWidth="1" min="12" max="12" width="45.44"/>
    <col customWidth="1" min="13" max="13" width="24.33"/>
    <col customWidth="1" min="14" max="14" width="69.56"/>
    <col customWidth="1" min="15" max="26" width="24.33"/>
  </cols>
  <sheetData>
    <row r="1" ht="39.0" customHeight="1">
      <c r="A1" s="1" t="s">
        <v>10</v>
      </c>
      <c r="B1" s="1" t="s">
        <v>145</v>
      </c>
      <c r="C1" s="1" t="s">
        <v>146</v>
      </c>
      <c r="D1" s="1" t="s">
        <v>147</v>
      </c>
      <c r="E1" s="6" t="s">
        <v>9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</v>
      </c>
      <c r="L1" s="1" t="s">
        <v>153</v>
      </c>
      <c r="M1" s="2"/>
      <c r="N1" s="2" t="s">
        <v>154</v>
      </c>
      <c r="O1" s="2" t="s">
        <v>127</v>
      </c>
      <c r="P1" s="2" t="s">
        <v>155</v>
      </c>
      <c r="Q1" s="2" t="s">
        <v>15</v>
      </c>
      <c r="R1" s="2"/>
      <c r="S1" s="2"/>
      <c r="T1" s="2"/>
      <c r="U1" s="2"/>
      <c r="V1" s="2"/>
      <c r="W1" s="2"/>
      <c r="X1" s="2"/>
      <c r="Y1" s="2"/>
      <c r="Z1" s="2"/>
    </row>
    <row r="2" ht="39.0" customHeight="1">
      <c r="A2" s="2" t="s">
        <v>130</v>
      </c>
      <c r="B2" s="2">
        <v>5.0</v>
      </c>
      <c r="C2" s="2">
        <v>10.0</v>
      </c>
      <c r="D2" s="2" t="s">
        <v>156</v>
      </c>
      <c r="E2" s="2">
        <v>10.0</v>
      </c>
      <c r="F2" s="2" t="s">
        <v>19</v>
      </c>
      <c r="G2" s="2">
        <v>-4.0</v>
      </c>
      <c r="H2" s="2">
        <v>-3.0</v>
      </c>
      <c r="I2" s="2" t="s">
        <v>19</v>
      </c>
      <c r="J2" s="2" t="s">
        <v>19</v>
      </c>
      <c r="K2" s="2" t="str">
        <f>CHAR(39)</f>
        <v>'</v>
      </c>
      <c r="L2" s="2" t="str">
        <f t="shared" ref="L2:L11" si="1">CONCATENATE("(",$K$2,A2,$K$2,$K$3,C2,$K$3,B2,$K$3,1,"),")</f>
        <v>('Bishoku',10,5,1),</v>
      </c>
      <c r="M2" s="2"/>
      <c r="N2" s="2" t="str">
        <f t="shared" ref="N2:N11" si="2">CONCATENATE("(",$P$2,F2,$P$2,$O$2,$P$2,A2,$P$2,$O$2,I2,$O$2,TEXT(J2,$Q$2),"),")</f>
        <v>('NULL','Bishoku',NULL,NULL),</v>
      </c>
      <c r="O2" s="2" t="s">
        <v>24</v>
      </c>
      <c r="P2" s="2" t="str">
        <f>CHAR(39)</f>
        <v>'</v>
      </c>
      <c r="Q2" s="2" t="s">
        <v>63</v>
      </c>
      <c r="R2" s="2"/>
      <c r="S2" s="2"/>
      <c r="T2" s="2"/>
      <c r="U2" s="2"/>
      <c r="V2" s="2"/>
      <c r="W2" s="2"/>
      <c r="X2" s="2"/>
      <c r="Y2" s="2"/>
      <c r="Z2" s="2"/>
    </row>
    <row r="3" ht="39.0" customHeight="1">
      <c r="A3" s="2" t="s">
        <v>131</v>
      </c>
      <c r="B3" s="2">
        <v>5.0</v>
      </c>
      <c r="C3" s="2">
        <v>30.0</v>
      </c>
      <c r="D3" s="2" t="s">
        <v>156</v>
      </c>
      <c r="E3" s="2">
        <v>10.0</v>
      </c>
      <c r="F3" s="2" t="s">
        <v>19</v>
      </c>
      <c r="G3" s="2">
        <v>-4.0</v>
      </c>
      <c r="H3" s="2">
        <v>-3.0</v>
      </c>
      <c r="I3" s="2" t="s">
        <v>19</v>
      </c>
      <c r="J3" s="2" t="s">
        <v>19</v>
      </c>
      <c r="K3" s="2" t="s">
        <v>24</v>
      </c>
      <c r="L3" s="2" t="str">
        <f t="shared" si="1"/>
        <v>('Casi Cielo',30,5,1),</v>
      </c>
      <c r="M3" s="2"/>
      <c r="N3" s="2" t="str">
        <f t="shared" si="2"/>
        <v>('NULL','Casi Cielo',NULL,NULL),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9.0" customHeight="1">
      <c r="A4" s="2" t="s">
        <v>132</v>
      </c>
      <c r="B4" s="2">
        <v>3.0</v>
      </c>
      <c r="C4" s="2">
        <v>0.0</v>
      </c>
      <c r="D4" s="2" t="s">
        <v>23</v>
      </c>
      <c r="E4" s="2">
        <v>8.0</v>
      </c>
      <c r="F4" s="2" t="s">
        <v>93</v>
      </c>
      <c r="G4" s="2">
        <v>7.0</v>
      </c>
      <c r="H4" s="2">
        <v>10.0</v>
      </c>
      <c r="I4" s="2">
        <v>20.0</v>
      </c>
      <c r="J4" s="7">
        <v>44859.0</v>
      </c>
      <c r="K4" s="2"/>
      <c r="L4" s="2" t="str">
        <f t="shared" si="1"/>
        <v>('Ecco',0,3,1),</v>
      </c>
      <c r="M4" s="2"/>
      <c r="N4" s="2" t="str">
        <f t="shared" si="2"/>
        <v>('jstone5','Ecco',20,2022-10-25),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9.0" customHeight="1">
      <c r="A5" s="2" t="s">
        <v>134</v>
      </c>
      <c r="B5" s="2">
        <v>4.0</v>
      </c>
      <c r="C5" s="2">
        <v>30.0</v>
      </c>
      <c r="D5" s="2" t="s">
        <v>23</v>
      </c>
      <c r="E5" s="2">
        <v>8.0</v>
      </c>
      <c r="F5" s="2" t="s">
        <v>19</v>
      </c>
      <c r="G5" s="2">
        <v>7.0</v>
      </c>
      <c r="H5" s="2">
        <v>10.0</v>
      </c>
      <c r="I5" s="2" t="s">
        <v>19</v>
      </c>
      <c r="J5" s="2" t="s">
        <v>19</v>
      </c>
      <c r="K5" s="2"/>
      <c r="L5" s="2" t="str">
        <f t="shared" si="1"/>
        <v>('Fogo de Chao',30,4,1),</v>
      </c>
      <c r="M5" s="2"/>
      <c r="N5" s="2" t="str">
        <f t="shared" si="2"/>
        <v>('NULL','Fogo de Chao',NULL,NULL),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9.0" customHeight="1">
      <c r="A6" s="2" t="s">
        <v>136</v>
      </c>
      <c r="B6" s="2">
        <v>4.0</v>
      </c>
      <c r="C6" s="2">
        <v>0.0</v>
      </c>
      <c r="D6" s="2" t="s">
        <v>33</v>
      </c>
      <c r="E6" s="2" t="s">
        <v>34</v>
      </c>
      <c r="F6" s="2" t="s">
        <v>19</v>
      </c>
      <c r="G6" s="2">
        <v>2.0</v>
      </c>
      <c r="H6" s="2">
        <v>15.0</v>
      </c>
      <c r="I6" s="2" t="s">
        <v>19</v>
      </c>
      <c r="J6" s="2" t="s">
        <v>19</v>
      </c>
      <c r="K6" s="2"/>
      <c r="L6" s="2" t="str">
        <f t="shared" si="1"/>
        <v>('Hearth',0,4,1),</v>
      </c>
      <c r="M6" s="2"/>
      <c r="N6" s="2" t="str">
        <f t="shared" si="2"/>
        <v>('NULL','Hearth',NULL,NULL),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9.0" customHeight="1">
      <c r="A7" s="2" t="s">
        <v>137</v>
      </c>
      <c r="B7" s="2">
        <v>4.0</v>
      </c>
      <c r="C7" s="2">
        <v>10.0</v>
      </c>
      <c r="D7" s="2" t="s">
        <v>157</v>
      </c>
      <c r="E7" s="2" t="s">
        <v>34</v>
      </c>
      <c r="F7" s="2" t="s">
        <v>115</v>
      </c>
      <c r="G7" s="2">
        <v>-8.0</v>
      </c>
      <c r="H7" s="2">
        <v>5.0</v>
      </c>
      <c r="I7" s="2">
        <v>10.0</v>
      </c>
      <c r="J7" s="7">
        <v>44626.0</v>
      </c>
      <c r="K7" s="2"/>
      <c r="L7" s="2" t="str">
        <f t="shared" si="1"/>
        <v>('Il Giallo',10,4,1),</v>
      </c>
      <c r="M7" s="2"/>
      <c r="N7" s="2" t="str">
        <f t="shared" si="2"/>
        <v>('sprince6','Il Giallo',10,2022-03-06),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9.0" customHeight="1">
      <c r="A8" s="2" t="s">
        <v>138</v>
      </c>
      <c r="B8" s="2">
        <v>5.0</v>
      </c>
      <c r="C8" s="2">
        <v>20.0</v>
      </c>
      <c r="D8" s="2" t="s">
        <v>158</v>
      </c>
      <c r="E8" s="2">
        <v>7.0</v>
      </c>
      <c r="F8" s="2" t="s">
        <v>93</v>
      </c>
      <c r="G8" s="2">
        <v>2.0</v>
      </c>
      <c r="H8" s="2">
        <v>1.0</v>
      </c>
      <c r="I8" s="2">
        <v>30.0</v>
      </c>
      <c r="J8" s="7">
        <v>44812.0</v>
      </c>
      <c r="K8" s="2"/>
      <c r="L8" s="2" t="str">
        <f t="shared" si="1"/>
        <v>('Lure',20,5,1),</v>
      </c>
      <c r="M8" s="2"/>
      <c r="N8" s="2" t="str">
        <f t="shared" si="2"/>
        <v>('jstone5','Lure',30,2022-09-08),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9.0" customHeight="1">
      <c r="A9" s="2" t="s">
        <v>139</v>
      </c>
      <c r="B9" s="2">
        <v>2.0</v>
      </c>
      <c r="C9" s="2">
        <v>0.0</v>
      </c>
      <c r="D9" s="2" t="s">
        <v>20</v>
      </c>
      <c r="E9" s="2">
        <v>5.0</v>
      </c>
      <c r="F9" s="2" t="s">
        <v>19</v>
      </c>
      <c r="G9" s="2">
        <v>1.0</v>
      </c>
      <c r="H9" s="2">
        <v>-16.0</v>
      </c>
      <c r="I9" s="2" t="s">
        <v>19</v>
      </c>
      <c r="J9" s="2" t="s">
        <v>19</v>
      </c>
      <c r="K9" s="2"/>
      <c r="L9" s="2" t="str">
        <f t="shared" si="1"/>
        <v>('Micks',0,2,1),</v>
      </c>
      <c r="M9" s="2"/>
      <c r="N9" s="2" t="str">
        <f t="shared" si="2"/>
        <v>('NULL','Micks',NULL,NULL),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9.0" customHeight="1">
      <c r="A10" s="2" t="s">
        <v>140</v>
      </c>
      <c r="B10" s="2">
        <v>5.0</v>
      </c>
      <c r="C10" s="2">
        <v>30.0</v>
      </c>
      <c r="D10" s="2" t="s">
        <v>158</v>
      </c>
      <c r="E10" s="2">
        <v>7.0</v>
      </c>
      <c r="F10" s="2" t="s">
        <v>93</v>
      </c>
      <c r="G10" s="2">
        <v>2.0</v>
      </c>
      <c r="H10" s="2">
        <v>1.0</v>
      </c>
      <c r="I10" s="2">
        <v>5.0</v>
      </c>
      <c r="J10" s="7">
        <v>44767.0</v>
      </c>
      <c r="K10" s="2"/>
      <c r="L10" s="2" t="str">
        <f t="shared" si="1"/>
        <v>('South City Kitchen',30,5,1),</v>
      </c>
      <c r="M10" s="2"/>
      <c r="N10" s="2" t="str">
        <f t="shared" si="2"/>
        <v>('jstone5','South City Kitchen',5,2022-07-25),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9.0" customHeight="1">
      <c r="A11" s="2" t="s">
        <v>141</v>
      </c>
      <c r="B11" s="2">
        <v>4.0</v>
      </c>
      <c r="C11" s="2">
        <v>10.0</v>
      </c>
      <c r="D11" s="2" t="s">
        <v>156</v>
      </c>
      <c r="E11" s="2">
        <v>10.0</v>
      </c>
      <c r="F11" s="2" t="s">
        <v>19</v>
      </c>
      <c r="G11" s="2">
        <v>-4.0</v>
      </c>
      <c r="H11" s="2">
        <v>-3.0</v>
      </c>
      <c r="I11" s="2" t="s">
        <v>19</v>
      </c>
      <c r="J11" s="2" t="s">
        <v>19</v>
      </c>
      <c r="K11" s="2"/>
      <c r="L11" s="2" t="str">
        <f t="shared" si="1"/>
        <v>('Tre Vele',10,4,1),</v>
      </c>
      <c r="M11" s="2"/>
      <c r="N11" s="2" t="str">
        <f t="shared" si="2"/>
        <v>('NULL','Tre Vele',NULL,NULL),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9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9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9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9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9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9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9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9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9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9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9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9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9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9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9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9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9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9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9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9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9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9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9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39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9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9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9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9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9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9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9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39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39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39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39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39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39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9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39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39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39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39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39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39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39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39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39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39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39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39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39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39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39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39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39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39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39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39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39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39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39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39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39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39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39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39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39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39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39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39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39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39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39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39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39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39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39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39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39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39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39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39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39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39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39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39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39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39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39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39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39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39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39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39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39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39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39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39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39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39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39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39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39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39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39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39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39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39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39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39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39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39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39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39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39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39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39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39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39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39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39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39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39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39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39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39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39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39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39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39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39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39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39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39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39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39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39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39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39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39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39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39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39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39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39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39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39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39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39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39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39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39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39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39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39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39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39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39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39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39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39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39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39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39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39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39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39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39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39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39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39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39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39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39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39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39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39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39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39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39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39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39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39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39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39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39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39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39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39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39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39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39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39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39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39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39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39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39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39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39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39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39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39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39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39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39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39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39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39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39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39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39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39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39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39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39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39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39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39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39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39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39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39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39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39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39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39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39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39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39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39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39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39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39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39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39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39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39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39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39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39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39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39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39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39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39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39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39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39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39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39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39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39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39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39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39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39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39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39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39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39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39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39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39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39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39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39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39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39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39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39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39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39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39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39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39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39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39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39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39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39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39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39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39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39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39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39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39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39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39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39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39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39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39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39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39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39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39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39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39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39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39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39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39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39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39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39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39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39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39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39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39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39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39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39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39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39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39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39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39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39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39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39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39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39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39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39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39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39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39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39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39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39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39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39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39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39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39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39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39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39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39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39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39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39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39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39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39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39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39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39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39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39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39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39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39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39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39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39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39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39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39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39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39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39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39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39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39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39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39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39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39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39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39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39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39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39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39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39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39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39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39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39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39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39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39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39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39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39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39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39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39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39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39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39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39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39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39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39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39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39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39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39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39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39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39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39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39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39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39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39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39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39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39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39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39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39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39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39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39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39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39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39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39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39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39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39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39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39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39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39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39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39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39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39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39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39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39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39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39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39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39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39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39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39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39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39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39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39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39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39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39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39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39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39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39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39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39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39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39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39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39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39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39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39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39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39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39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39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39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39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39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39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39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39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39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39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39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39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39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39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39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39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39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39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39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39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39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39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39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39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39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39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39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39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39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39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39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39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39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39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39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39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39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39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39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39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39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39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39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39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39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39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39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39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39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39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39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39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39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39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39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39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39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39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39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39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39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39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39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39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39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39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39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39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39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39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39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39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39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39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39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39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39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39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39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39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39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39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39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39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39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39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39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39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39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39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39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39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39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39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39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39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39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39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39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39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39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39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39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39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39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39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39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39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39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39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39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39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39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39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39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39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39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39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39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39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39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39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39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39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39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39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39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39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39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39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39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39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39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39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39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39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39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39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39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39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39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39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39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39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39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39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39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39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39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39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39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39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39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39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39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39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39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39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39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39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39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39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39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39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39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39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39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39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39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39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39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39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39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39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39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39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39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39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39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39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39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39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39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39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39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39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39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39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39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39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39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39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39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39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39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39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39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39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39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39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39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39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39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39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39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39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39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39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39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39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39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39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39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39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39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39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39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39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39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39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39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39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39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39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39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39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39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39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39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39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39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39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39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39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39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39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39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39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39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39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39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39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39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39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39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39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39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39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39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39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39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39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39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39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39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39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39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39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39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39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39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39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39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39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39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39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39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39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39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39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39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39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39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39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39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39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39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39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39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39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39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39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39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39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39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39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39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39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39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39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39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39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39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39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39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39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39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39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39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39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39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39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39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39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39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39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39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39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39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39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39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39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39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39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39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39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39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39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39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39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39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39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39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39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39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39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39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39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39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39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39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39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39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39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39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39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39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39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39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39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39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39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39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39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39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39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39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39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39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39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39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39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39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39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39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39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39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39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39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39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39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39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39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39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39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39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39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39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39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39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39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39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39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39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39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39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39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39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39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39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39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39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39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39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39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39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39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39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39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39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39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39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39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39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39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39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39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39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39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39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39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39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39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39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39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39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39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39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39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39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39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39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39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39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39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39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39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39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39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39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39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39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39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39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39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39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39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39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39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39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39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39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39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39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39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39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39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39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39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39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39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39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39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39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39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39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39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39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39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39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39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39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39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39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39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39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39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39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39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39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39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39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39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39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39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39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39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39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39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39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39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39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39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39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39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39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39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39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39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39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39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39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39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39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39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39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39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39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39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39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39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39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39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39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39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39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39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39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39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39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39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39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39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39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39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39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39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39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39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39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39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39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39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39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39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39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39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39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39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39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39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39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40.11"/>
  </cols>
  <sheetData>
    <row r="1" ht="39.0" customHeight="1">
      <c r="A1" s="1" t="s">
        <v>159</v>
      </c>
      <c r="B1" s="1" t="s">
        <v>0</v>
      </c>
      <c r="C1" s="1" t="s">
        <v>1</v>
      </c>
      <c r="D1" s="1" t="s">
        <v>160</v>
      </c>
      <c r="E1" s="1" t="s">
        <v>161</v>
      </c>
      <c r="F1" s="1" t="s">
        <v>162</v>
      </c>
      <c r="G1" s="1" t="s">
        <v>163</v>
      </c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9.0" customHeight="1">
      <c r="A2" s="2" t="s">
        <v>19</v>
      </c>
      <c r="B2" s="2" t="s">
        <v>31</v>
      </c>
      <c r="C2" s="2">
        <v>7.0</v>
      </c>
      <c r="D2" s="2" t="s">
        <v>19</v>
      </c>
      <c r="E2" s="2" t="s">
        <v>19</v>
      </c>
      <c r="F2" s="2" t="s">
        <v>19</v>
      </c>
      <c r="G2" s="2" t="s">
        <v>19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9.0" customHeight="1">
      <c r="A3" s="2" t="s">
        <v>19</v>
      </c>
      <c r="B3" s="2" t="s">
        <v>17</v>
      </c>
      <c r="C3" s="2">
        <v>16.0</v>
      </c>
      <c r="D3" s="2" t="s">
        <v>19</v>
      </c>
      <c r="E3" s="2" t="s">
        <v>19</v>
      </c>
      <c r="F3" s="2" t="s">
        <v>19</v>
      </c>
      <c r="G3" s="2" t="s">
        <v>19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9.0" customHeight="1">
      <c r="A4" s="2" t="s">
        <v>19</v>
      </c>
      <c r="B4" s="2" t="s">
        <v>31</v>
      </c>
      <c r="C4" s="2">
        <v>8.0</v>
      </c>
      <c r="D4" s="2" t="s">
        <v>19</v>
      </c>
      <c r="E4" s="2" t="s">
        <v>19</v>
      </c>
      <c r="F4" s="2" t="s">
        <v>19</v>
      </c>
      <c r="G4" s="2" t="s">
        <v>19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9.0" customHeight="1">
      <c r="A5" s="2" t="s">
        <v>19</v>
      </c>
      <c r="B5" s="2" t="s">
        <v>31</v>
      </c>
      <c r="C5" s="2">
        <v>11.0</v>
      </c>
      <c r="D5" s="2" t="s">
        <v>19</v>
      </c>
      <c r="E5" s="2" t="s">
        <v>19</v>
      </c>
      <c r="F5" s="2" t="s">
        <v>19</v>
      </c>
      <c r="G5" s="2" t="s">
        <v>19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9.0" customHeight="1">
      <c r="A6" s="2" t="s">
        <v>164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165</v>
      </c>
      <c r="G6" s="2">
        <v>4.0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9.0" customHeight="1">
      <c r="A7" s="2" t="s">
        <v>166</v>
      </c>
      <c r="B7" s="2" t="s">
        <v>31</v>
      </c>
      <c r="C7" s="2">
        <v>3.0</v>
      </c>
      <c r="D7" s="2">
        <v>2.0</v>
      </c>
      <c r="E7" s="2">
        <v>28.0</v>
      </c>
      <c r="F7" s="2" t="s">
        <v>167</v>
      </c>
      <c r="G7" s="2">
        <v>5.0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9.0" customHeight="1">
      <c r="A8" s="2" t="s">
        <v>166</v>
      </c>
      <c r="B8" s="2" t="s">
        <v>17</v>
      </c>
      <c r="C8" s="2">
        <v>5.0</v>
      </c>
      <c r="D8" s="2">
        <v>1.0</v>
      </c>
      <c r="E8" s="2">
        <v>30.0</v>
      </c>
      <c r="F8" s="2" t="s">
        <v>167</v>
      </c>
      <c r="G8" s="2">
        <v>5.0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9.0" customHeight="1">
      <c r="A9" s="2" t="s">
        <v>168</v>
      </c>
      <c r="B9" s="2" t="s">
        <v>19</v>
      </c>
      <c r="C9" s="2" t="s">
        <v>19</v>
      </c>
      <c r="D9" s="2" t="s">
        <v>19</v>
      </c>
      <c r="E9" s="2" t="s">
        <v>19</v>
      </c>
      <c r="F9" s="2" t="s">
        <v>169</v>
      </c>
      <c r="G9" s="2">
        <v>4.0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9.0" customHeight="1">
      <c r="A10" s="2" t="s">
        <v>170</v>
      </c>
      <c r="B10" s="2" t="s">
        <v>26</v>
      </c>
      <c r="C10" s="2">
        <v>1.0</v>
      </c>
      <c r="D10" s="2">
        <v>5.0</v>
      </c>
      <c r="E10" s="2">
        <v>20.0</v>
      </c>
      <c r="F10" s="2" t="s">
        <v>171</v>
      </c>
      <c r="G10" s="2">
        <v>6.0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9.0" customHeight="1">
      <c r="A11" s="2" t="s">
        <v>170</v>
      </c>
      <c r="B11" s="2" t="s">
        <v>17</v>
      </c>
      <c r="C11" s="2">
        <v>8.0</v>
      </c>
      <c r="D11" s="2">
        <v>4.0</v>
      </c>
      <c r="E11" s="2">
        <v>18.0</v>
      </c>
      <c r="F11" s="2" t="s">
        <v>171</v>
      </c>
      <c r="G11" s="2">
        <v>6.0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9.0" customHeight="1">
      <c r="A12" s="2" t="s">
        <v>172</v>
      </c>
      <c r="B12" s="2" t="s">
        <v>26</v>
      </c>
      <c r="C12" s="2">
        <v>1.0</v>
      </c>
      <c r="D12" s="2">
        <v>3.0</v>
      </c>
      <c r="E12" s="2">
        <v>23.0</v>
      </c>
      <c r="F12" s="2" t="s">
        <v>173</v>
      </c>
      <c r="G12" s="2">
        <v>3.0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9.0" customHeight="1">
      <c r="A13" s="2" t="s">
        <v>172</v>
      </c>
      <c r="B13" s="2" t="s">
        <v>17</v>
      </c>
      <c r="C13" s="2">
        <v>11.0</v>
      </c>
      <c r="D13" s="2">
        <v>3.0</v>
      </c>
      <c r="E13" s="2">
        <v>19.0</v>
      </c>
      <c r="F13" s="2" t="s">
        <v>173</v>
      </c>
      <c r="G13" s="2">
        <v>3.0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9.0" customHeight="1">
      <c r="A14" s="2" t="s">
        <v>172</v>
      </c>
      <c r="B14" s="2" t="s">
        <v>17</v>
      </c>
      <c r="C14" s="2">
        <v>1.0</v>
      </c>
      <c r="D14" s="2">
        <v>6.0</v>
      </c>
      <c r="E14" s="2">
        <v>27.0</v>
      </c>
      <c r="F14" s="2" t="s">
        <v>173</v>
      </c>
      <c r="G14" s="2">
        <v>3.0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9.0" customHeight="1">
      <c r="A15" s="2" t="s">
        <v>174</v>
      </c>
      <c r="B15" s="2" t="s">
        <v>26</v>
      </c>
      <c r="C15" s="2">
        <v>2.0</v>
      </c>
      <c r="D15" s="2">
        <v>7.0</v>
      </c>
      <c r="E15" s="2">
        <v>14.0</v>
      </c>
      <c r="F15" s="2" t="s">
        <v>175</v>
      </c>
      <c r="G15" s="2">
        <v>3.0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9.0" customHeight="1">
      <c r="A16" s="2" t="s">
        <v>174</v>
      </c>
      <c r="B16" s="2" t="s">
        <v>31</v>
      </c>
      <c r="C16" s="2">
        <v>3.0</v>
      </c>
      <c r="D16" s="2">
        <v>2.0</v>
      </c>
      <c r="E16" s="2">
        <v>15.0</v>
      </c>
      <c r="F16" s="2" t="s">
        <v>175</v>
      </c>
      <c r="G16" s="2">
        <v>3.0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9.0" customHeight="1">
      <c r="A17" s="2" t="s">
        <v>174</v>
      </c>
      <c r="B17" s="2" t="s">
        <v>17</v>
      </c>
      <c r="C17" s="2">
        <v>5.0</v>
      </c>
      <c r="D17" s="2">
        <v>4.0</v>
      </c>
      <c r="E17" s="2">
        <v>17.0</v>
      </c>
      <c r="F17" s="2" t="s">
        <v>175</v>
      </c>
      <c r="G17" s="2">
        <v>3.0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9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9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9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9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9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9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9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9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9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9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9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9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9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9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9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9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9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39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9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9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9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9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9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9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9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39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39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39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39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39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39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9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39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39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39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39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39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39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39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39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39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39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39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39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39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39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39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39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39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39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39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39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39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39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39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39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39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39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39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39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39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39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39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39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39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39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39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39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39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39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39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39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39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39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39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39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39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39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39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39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39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39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39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39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39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39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39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39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39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39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39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39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39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39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39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39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39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39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39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39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39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39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39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39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39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39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39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39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39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39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39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39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39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39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39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39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39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39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39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39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39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39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39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39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39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39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39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39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39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39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39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39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39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39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39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39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39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39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39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39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39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39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39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39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39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39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39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39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39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39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39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39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39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39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39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39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39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39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39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39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39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39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39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39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39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39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39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39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39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39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39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39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39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39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39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39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39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39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39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39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39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39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39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39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39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39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39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39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39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39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39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39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39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39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39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39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39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39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39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39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39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39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39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39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39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39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39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39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39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39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39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39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39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39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39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39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39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39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39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39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39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39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39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39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39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39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39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39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39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39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39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39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39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39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39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39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39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39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39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39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39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39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39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39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39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39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39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39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39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39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39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39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39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39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39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39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39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39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39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39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39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39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39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39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39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39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39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39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39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39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39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39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39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39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39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39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39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39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39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39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39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39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39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39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39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39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39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39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39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39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39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39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39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39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39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39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39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39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39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39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39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39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39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39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39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39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39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39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39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39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39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39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39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39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39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39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39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39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39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39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39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39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39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39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39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39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39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39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39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39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39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39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39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39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39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39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39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39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39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39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39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39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39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39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39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39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39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39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39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39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39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39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39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39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39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39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39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39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39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39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39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39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39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39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39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39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39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39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39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39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39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39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39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39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39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39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39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39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39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39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39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39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39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39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39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39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39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39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39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39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39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39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39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39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39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39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39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39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39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39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39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39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39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39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39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39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39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39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39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39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39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39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39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39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39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39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39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39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39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39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39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39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39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39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39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39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39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39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39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39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39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39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39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39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39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39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39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39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39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39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39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39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39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39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39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39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39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39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39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39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39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39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39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39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39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39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39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39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39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39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39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39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39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39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39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39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39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39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39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39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39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39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39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39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39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39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39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39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39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39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39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39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39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39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39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39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39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39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39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39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39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39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39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39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39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39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39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39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39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39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39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39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39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39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39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39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39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39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39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39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39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39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39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39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39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39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39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39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39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39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39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39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39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39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39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39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39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39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39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39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39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39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39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39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39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39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39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39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39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39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39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39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39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39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39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39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39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39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39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39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39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39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39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39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39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39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39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39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39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39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39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39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39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39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39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39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39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39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39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39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39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39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39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39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39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39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39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39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39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39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39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39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39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39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39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39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39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39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39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39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39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39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39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39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39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39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39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39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39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39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39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39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39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39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39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39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39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39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39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39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39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39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39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39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39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39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39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39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39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39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39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39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39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39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39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39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39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39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39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39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39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39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39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39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39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39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39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39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39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39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39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39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39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39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39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39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39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39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39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39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39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39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39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39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39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39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39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39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39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39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39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39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39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39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39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39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39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39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39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39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39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39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39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39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39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39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39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39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39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39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39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39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39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39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39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39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39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39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39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39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39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39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39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39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39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39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39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39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39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39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39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39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39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39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39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39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39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39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39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39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39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39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39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39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39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39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39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39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39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39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39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39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39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39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39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39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39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39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39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39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39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39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39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39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39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39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39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39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39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39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39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39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39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39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39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39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39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39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39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39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39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39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39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39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39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39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39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39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39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39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39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39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39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39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39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39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39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39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39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39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39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39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39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39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39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39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39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39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39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39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39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39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39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39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39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39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39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39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39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39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39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39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39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39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39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39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39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39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39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39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39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39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39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39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39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39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39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39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39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39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39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39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39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39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39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39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39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39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39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39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39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39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39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39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39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39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39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39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39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39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39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39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39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39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39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39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39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39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39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39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39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39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39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39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39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39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39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39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39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39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39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39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39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39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39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39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39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39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39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39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39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39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39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39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39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39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39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39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39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39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39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39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39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39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39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39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39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39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39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39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39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39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39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39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39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39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39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39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39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39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39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39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39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39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39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39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39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39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39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39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39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39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39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39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39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39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39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39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39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39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39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39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39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39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39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39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39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39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39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39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39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39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39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39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39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39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39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39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39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39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39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39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39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39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39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39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39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39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39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39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39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39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39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39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39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39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39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39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39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39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39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39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39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39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39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39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39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39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39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39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39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39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39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39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39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39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39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39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39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39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39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39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39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39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39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39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39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39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39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39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39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39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39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2022-05-28T11:05:58Z</dcterms:created>
  <dc:creator>Moss, Mark B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0x01010048FAFD0341CA9845A3063938DE470300</vt:lpwstr>
  </property>
  <property fmtid="{D5CDD505-2E9C-101B-9397-08002B2CF9AE}" pid="3" name="MediaServiceImageTags">
    <vt:lpwstr/>
  </property>
</Properties>
</file>