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ommun\Web Interstats\Analyses et infos rapides\Analyse N°47 - Homicides\"/>
    </mc:Choice>
  </mc:AlternateContent>
  <bookViews>
    <workbookView xWindow="0" yWindow="0" windowWidth="28800" windowHeight="11535" tabRatio="414" activeTab="8"/>
  </bookViews>
  <sheets>
    <sheet name="fig1" sheetId="7" r:id="rId1"/>
    <sheet name="fig2" sheetId="12" r:id="rId2"/>
    <sheet name="fig3" sheetId="13" r:id="rId3"/>
    <sheet name="fig4" sheetId="14" r:id="rId4"/>
    <sheet name="fig5" sheetId="15" r:id="rId5"/>
    <sheet name="fig6" sheetId="17" r:id="rId6"/>
    <sheet name="fig7" sheetId="16" r:id="rId7"/>
    <sheet name="fig8" sheetId="18" r:id="rId8"/>
    <sheet name="fig9" sheetId="21" r:id="rId9"/>
    <sheet name="fig11" sheetId="11" r:id="rId10"/>
    <sheet name="fig12" sheetId="8" r:id="rId11"/>
    <sheet name="fig13" sheetId="20" r:id="rId12"/>
    <sheet name="fig14" sheetId="9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7" l="1"/>
  <c r="T4" i="17"/>
  <c r="S4" i="17"/>
  <c r="R4" i="17"/>
  <c r="Q4" i="17"/>
  <c r="P4" i="17"/>
  <c r="S4" i="13" l="1"/>
  <c r="T4" i="13"/>
  <c r="U4" i="13"/>
  <c r="V4" i="13"/>
  <c r="S5" i="13"/>
  <c r="T5" i="13"/>
  <c r="U5" i="13"/>
  <c r="V5" i="13"/>
  <c r="S6" i="13"/>
  <c r="T6" i="13"/>
  <c r="U6" i="13"/>
  <c r="V6" i="13"/>
  <c r="S7" i="13"/>
  <c r="T7" i="13"/>
  <c r="U7" i="13"/>
  <c r="V7" i="13"/>
  <c r="S8" i="13"/>
  <c r="T8" i="13"/>
  <c r="U8" i="13"/>
  <c r="V8" i="13"/>
  <c r="S9" i="13"/>
  <c r="T9" i="13"/>
  <c r="U9" i="13"/>
  <c r="V9" i="13"/>
  <c r="S10" i="13"/>
  <c r="T10" i="13"/>
  <c r="U10" i="13"/>
  <c r="V10" i="13"/>
  <c r="S11" i="13"/>
  <c r="T11" i="13"/>
  <c r="U11" i="13"/>
  <c r="V11" i="13"/>
  <c r="S12" i="13"/>
  <c r="T12" i="13"/>
  <c r="U12" i="13"/>
  <c r="V12" i="13"/>
  <c r="S13" i="13"/>
  <c r="T13" i="13"/>
  <c r="U13" i="13"/>
  <c r="V13" i="13"/>
  <c r="S14" i="13"/>
  <c r="T14" i="13"/>
  <c r="U14" i="13"/>
  <c r="V14" i="13"/>
  <c r="S15" i="13"/>
  <c r="T15" i="13"/>
  <c r="U15" i="13"/>
  <c r="V15" i="13"/>
  <c r="S16" i="13"/>
  <c r="T16" i="13"/>
  <c r="U16" i="13"/>
  <c r="V16" i="13"/>
  <c r="S17" i="13"/>
  <c r="T17" i="13"/>
  <c r="U17" i="13"/>
  <c r="V17" i="13"/>
  <c r="S18" i="13"/>
  <c r="T18" i="13"/>
  <c r="U18" i="13"/>
  <c r="V18" i="13"/>
  <c r="S19" i="13"/>
  <c r="T19" i="13"/>
  <c r="U19" i="13"/>
  <c r="V19" i="13"/>
  <c r="S20" i="13"/>
  <c r="T20" i="13"/>
  <c r="U20" i="13"/>
  <c r="V20" i="13"/>
  <c r="B19" i="13"/>
  <c r="C19" i="13"/>
  <c r="T21" i="13" s="1"/>
  <c r="D19" i="13"/>
  <c r="U21" i="13" s="1"/>
  <c r="S21" i="13"/>
  <c r="V21" i="13"/>
</calcChain>
</file>

<file path=xl/sharedStrings.xml><?xml version="1.0" encoding="utf-8"?>
<sst xmlns="http://schemas.openxmlformats.org/spreadsheetml/2006/main" count="542" uniqueCount="267">
  <si>
    <t>Tout</t>
  </si>
  <si>
    <t>moy 2016-2021</t>
  </si>
  <si>
    <t>tot</t>
  </si>
  <si>
    <t>hors intrafamilial</t>
  </si>
  <si>
    <t>conjugal</t>
  </si>
  <si>
    <t>autre intrafamilial</t>
  </si>
  <si>
    <t>Règlements de compte</t>
  </si>
  <si>
    <t>Homicides commis à l'occasion d'un vol</t>
  </si>
  <si>
    <t>Autres homicides intentionnels</t>
  </si>
  <si>
    <t>Homicides non intentionnels</t>
  </si>
  <si>
    <t>1. Nombre moyen annuel d'homicides enregistrés de 2016 à 2021 selon le contexte de commission</t>
  </si>
  <si>
    <r>
      <t xml:space="preserve">Champ </t>
    </r>
    <r>
      <rPr>
        <sz val="8"/>
        <color rgb="FF242021"/>
        <rFont val="Calibri"/>
        <family val="2"/>
        <scheme val="minor"/>
      </rPr>
      <t>: Homicides commis en France, hors victimes d’attentats terroristes.</t>
    </r>
  </si>
  <si>
    <r>
      <t xml:space="preserve">Sources </t>
    </r>
    <r>
      <rPr>
        <i/>
        <sz val="8"/>
        <color rgb="FF242021"/>
        <rFont val="Calibri"/>
        <family val="2"/>
        <scheme val="minor"/>
      </rPr>
      <t>: SSMSI, base des victimes de crimes et délits enregistrées par la police et la gendarmerie de 2016 à 2021.</t>
    </r>
  </si>
  <si>
    <t>12. Répartition des mis en cause pour homicide selon le sexe et l’âge, sur la période 2016-2021</t>
  </si>
  <si>
    <t>femmes</t>
  </si>
  <si>
    <t>hommes</t>
  </si>
  <si>
    <t>pop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</si>
  <si>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</si>
  <si>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</si>
  <si>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</si>
  <si>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</si>
  <si>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</si>
  <si>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</si>
  <si>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</si>
  <si>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</si>
  <si>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</si>
  <si>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49-49</t>
  </si>
  <si>
    <t>50-54</t>
  </si>
  <si>
    <t>55-59</t>
  </si>
  <si>
    <t>60-64</t>
  </si>
  <si>
    <r>
      <t xml:space="preserve">Champ </t>
    </r>
    <r>
      <rPr>
        <sz val="8"/>
        <color rgb="FF242021"/>
        <rFont val="Calibri"/>
        <family val="2"/>
        <scheme val="minor"/>
      </rPr>
      <t>: Mis en cause pour homicides commis en France.</t>
    </r>
  </si>
  <si>
    <t>65-69</t>
  </si>
  <si>
    <r>
      <t xml:space="preserve">Lecture </t>
    </r>
    <r>
      <rPr>
        <sz val="8"/>
        <color rgb="FF242021"/>
        <rFont val="Calibri"/>
        <family val="2"/>
        <scheme val="minor"/>
      </rPr>
      <t>: parmi les personnes mises en cause pour homicides, 13,5 % ont entre 15 et 19 ans ; cette tranche</t>
    </r>
  </si>
  <si>
    <t>70-74</t>
  </si>
  <si>
    <t>d'âge représente 6,2 % de l'ensemble de la population.</t>
  </si>
  <si>
    <t>75-79</t>
  </si>
  <si>
    <r>
      <t xml:space="preserve">Source </t>
    </r>
    <r>
      <rPr>
        <i/>
        <sz val="8"/>
        <color rgb="FF242021"/>
        <rFont val="Calibri"/>
        <family val="2"/>
        <scheme val="minor"/>
      </rPr>
      <t>: SSMSI, base des mis en cause pour crimes et délits enregistrés par la police et la gendarmerie de 2016 à</t>
    </r>
  </si>
  <si>
    <t>&gt;= 80</t>
  </si>
  <si>
    <t>2021; Insee - Estimations de population (données actualisées au 19 janvier 2021).</t>
  </si>
  <si>
    <t>règlements de comptes</t>
  </si>
  <si>
    <t>homicides à l'occasion de vol</t>
  </si>
  <si>
    <t>intrafamilial</t>
  </si>
  <si>
    <t>F</t>
  </si>
  <si>
    <t>H</t>
  </si>
  <si>
    <t>autres homicides</t>
  </si>
  <si>
    <t>&lt;18 ans</t>
  </si>
  <si>
    <t>18-24 ans</t>
  </si>
  <si>
    <t>25-39 ans</t>
  </si>
  <si>
    <t>40-64 ans</t>
  </si>
  <si>
    <t>&gt;= 65 ans</t>
  </si>
  <si>
    <t>ensemble des homicides non crapuleux</t>
  </si>
  <si>
    <t>14. Répartition par âge des mis en cause pour homicide, hors règlements de compte et homicides commis à l'occasion d'un vol, sur la période 2016-2021</t>
  </si>
  <si>
    <t>commis à l’occasion d’un vol.</t>
  </si>
  <si>
    <r>
      <t xml:space="preserve">Champ </t>
    </r>
    <r>
      <rPr>
        <sz val="8"/>
        <color rgb="FF242021"/>
        <rFont val="Calibri"/>
        <family val="2"/>
        <scheme val="minor"/>
      </rPr>
      <t>: Mis en cause pour homicides commis en France, hors règlements de comptes et homicides</t>
    </r>
  </si>
  <si>
    <r>
      <t xml:space="preserve">Source </t>
    </r>
    <r>
      <rPr>
        <i/>
        <sz val="8"/>
        <color rgb="FF242021"/>
        <rFont val="Calibri"/>
        <family val="2"/>
        <scheme val="minor"/>
      </rPr>
      <t>: SSMSI, base des mis en cause pour crimes et délits enregistrés par la police et la gendarmerie de 2016 à 2021.</t>
    </r>
  </si>
  <si>
    <t>11. Sexe des mis en cause pour homicide selon le type d’homicide, sur la période 2016-2021</t>
  </si>
  <si>
    <t>règlements de compte ; la part de femmes est de 7 % (échelle de droite).</t>
  </si>
  <si>
    <r>
      <t xml:space="preserve">Champ </t>
    </r>
    <r>
      <rPr>
        <sz val="8"/>
        <color rgb="FF242021"/>
        <rFont val="Calibr"/>
      </rPr>
      <t>: Mis en cause pour homicides commis en France.</t>
    </r>
  </si>
  <si>
    <r>
      <t xml:space="preserve">Lecture </t>
    </r>
    <r>
      <rPr>
        <sz val="8"/>
        <color rgb="FF242021"/>
        <rFont val="Calibr"/>
      </rPr>
      <t>: entre 2016 et 2021, 710 personnes ont été mises en cause pour des homicides caractérisés de</t>
    </r>
  </si>
  <si>
    <r>
      <t xml:space="preserve">Source </t>
    </r>
    <r>
      <rPr>
        <i/>
        <sz val="8"/>
        <color rgb="FF242021"/>
        <rFont val="Calibr"/>
      </rPr>
      <t>: SSMSI, base des mis en cause pour crimes et délits enregistrés par la police et la gendarmerie de 2016 à 2021</t>
    </r>
  </si>
  <si>
    <t>% F</t>
  </si>
  <si>
    <t>2. Répartition par sexe et âge des victimes d'homicides enregistrées entre 2016 et 2021</t>
  </si>
  <si>
    <t>Champ : Homicides commis en France, hors victimes d'attentats terroristes.</t>
  </si>
  <si>
    <t>Lecture : 6,8 % des victimes ont entre 0 et 4 ans et 46,2 % des victimes âgées de 0 à 4 ans sont des femmes.</t>
  </si>
  <si>
    <t>Sources : SSMSI, base des victimes de crimes et délits enregistrées par la police et la gendarmerie de 2016 à 2021.</t>
  </si>
  <si>
    <t>95 ans et plus</t>
  </si>
  <si>
    <t>90 à 94 ans</t>
  </si>
  <si>
    <t>85 à 89 ans</t>
  </si>
  <si>
    <t>80 à 84 ans</t>
  </si>
  <si>
    <t>75 à 79 ans</t>
  </si>
  <si>
    <t>70 à 74 ans</t>
  </si>
  <si>
    <t>65 à 69 ans</t>
  </si>
  <si>
    <t>60 à 64 ans</t>
  </si>
  <si>
    <t>55 à 59 ans</t>
  </si>
  <si>
    <t>50 à 54 ans</t>
  </si>
  <si>
    <t>45 à 49 ans</t>
  </si>
  <si>
    <t>40 à 44 ans</t>
  </si>
  <si>
    <t>35 à 39 ans</t>
  </si>
  <si>
    <t>30 à 34 ans</t>
  </si>
  <si>
    <t>25 à 29 ans</t>
  </si>
  <si>
    <t>20 à 24 ans</t>
  </si>
  <si>
    <t>15 à 19 ans</t>
  </si>
  <si>
    <t>10 à 14 ans</t>
  </si>
  <si>
    <t>5 à 9 ans</t>
  </si>
  <si>
    <t>0 à 4 ans</t>
  </si>
  <si>
    <t>Total</t>
  </si>
  <si>
    <t>% victimes femmes</t>
  </si>
  <si>
    <t xml:space="preserve">femmes </t>
  </si>
  <si>
    <t>ens</t>
  </si>
  <si>
    <t>taux pour 100 000 hab</t>
  </si>
  <si>
    <t>3. Taux d’homicides par sexe et âge sur la période 2016-2021
(pour 100 000 habitants)</t>
  </si>
  <si>
    <t>Champ : Homicides commis en France, hors victimes d’attentats terroristes.</t>
  </si>
  <si>
    <t xml:space="preserve">Sources : SSMSI, base des victimes de crimes et délits enregistrées par la police et la gendarmerie de </t>
  </si>
  <si>
    <t>2016 à 2021 ; Insee,  estimations de population (données actualisées au 19 janvier 2021).</t>
  </si>
  <si>
    <t>ensemble</t>
  </si>
  <si>
    <t>homicides occasion vol</t>
  </si>
  <si>
    <t>autres homicides intentionels</t>
  </si>
  <si>
    <t>homicides non intentionnels</t>
  </si>
  <si>
    <t>% femmes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</si>
  <si>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</si>
  <si>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</si>
  <si>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</si>
  <si>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</si>
  <si>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</si>
  <si>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</si>
  <si>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</si>
  <si>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</si>
  <si>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4. Répartition par sexe et âge des victimes d’homicides selon le type d’homicide qualifié par les services de sécurité, sur la période 2016-2021</t>
  </si>
  <si>
    <t>Lecture : les victimes âgées de 0 à 9 ans représentent 24,6% des victimes d'homicides non intentionnels ; 44,9% des victimes d'homicides âgées de 0 à 9 ans sont des femmes.</t>
  </si>
  <si>
    <t>Source : SSMSI, base des victimes de crimes et délits enregistrés par la police et la gendarmerie de 2016 à 2021.</t>
  </si>
  <si>
    <t>IIF</t>
  </si>
  <si>
    <t>hors IIF</t>
  </si>
  <si>
    <t>3-hom</t>
  </si>
  <si>
    <t>4-cbv</t>
  </si>
  <si>
    <t>% non intentionnels</t>
  </si>
  <si>
    <t>% IIF</t>
  </si>
  <si>
    <t>5. Répartition par âge des victimes d’homicides (non crapuleux) selon le type d’homicide et le contexte de commission</t>
  </si>
  <si>
    <t>hors IF</t>
  </si>
  <si>
    <t>IF</t>
  </si>
  <si>
    <t>taux / 100 000 hab</t>
  </si>
  <si>
    <t>hommes / hors intrafamilial</t>
  </si>
  <si>
    <t>hommes / intrafamilial</t>
  </si>
  <si>
    <t>femmes / hors intrafamilial</t>
  </si>
  <si>
    <t>femmes /  intrafamilial</t>
  </si>
  <si>
    <t>taux H/taux F</t>
  </si>
  <si>
    <t>taux F / taux H</t>
  </si>
  <si>
    <t>7. Taux d’homicides pour 100 000 habitants, par sexe et âge, selon le contexte de commission</t>
  </si>
  <si>
    <t>Champ : Homicides commis en France , hors victimes d’attentats terroristes, de règlements de compte et d’homicides commis à l’occasion d’un vol.</t>
  </si>
  <si>
    <t>Sources : SSMSI, base des victimes de crimes et délits enregistrés par la police et la gendarmerie de 2016 à 2021 ; Insee - Estimations de population (données actualisées au 19 janvier 2021).</t>
  </si>
  <si>
    <t>6. Répartition de l’ensemble des victimes d’homicides selon leur sexe et leur âge et selon le contexte intrafamilial de l’homicide</t>
  </si>
  <si>
    <t>&lt;1</t>
  </si>
  <si>
    <t>1-4</t>
  </si>
  <si>
    <t>Champ : Homicides commis en France , hors victimes d’attentats terroristes.</t>
  </si>
  <si>
    <t>TUU_COMMISSION</t>
  </si>
  <si>
    <t>0-Communes hors unité urbaine</t>
  </si>
  <si>
    <t>1- de 2 000 à 5 000 habitants</t>
  </si>
  <si>
    <t>2- de 5 000 à 10 000 habitants</t>
  </si>
  <si>
    <t>4- de 20 000 à 50 000 habitants</t>
  </si>
  <si>
    <t>5- de 50 000 à 100 000 habitants</t>
  </si>
  <si>
    <t>6- de 100 000 à 200 000 habitants</t>
  </si>
  <si>
    <t>7- de 200 000 à 2 000 000 habitants</t>
  </si>
  <si>
    <t>8- Unité urbaine de Paris</t>
  </si>
  <si>
    <t>taux / 100 000</t>
  </si>
  <si>
    <t>homicides hors intrafamilial</t>
  </si>
  <si>
    <t>homicides intrafamiliaux</t>
  </si>
  <si>
    <t>France</t>
  </si>
  <si>
    <t>France métropolitaine</t>
  </si>
  <si>
    <t>3- de 10 000 à 20 000 habitants</t>
  </si>
  <si>
    <t>8. Taux moyen d'homicides annuel pour 100 000 habitants, par taille d'unité urbaine, pour la période 2016-2021</t>
  </si>
  <si>
    <t>Lecture : pour l’unité urbaine de Paris, le taux global d’homicides pour 100 000 habitants est de 1,1 ; il se décompose en 0,2 homicides intrafamiliaux, 0,8 homicides hors intrafamilial et hors règlements de compte et 0,1 règlements de comptes (pour 100 000 habitants).</t>
  </si>
  <si>
    <t>Sources : SSMSI, base des victimes de crimes et délits enregistrés par la police et la gendarmerie de 2016 à 2021 ; Insee, recensement de la population.</t>
  </si>
  <si>
    <t>autres homicides intentionnels</t>
  </si>
  <si>
    <t xml:space="preserve">13. Répartition par âge des mis en cause pour homicide selon le type d’homicide (moyenne 2016-2021)
</t>
  </si>
  <si>
    <t>Champ : Mis en cause pour homicides commis en France.</t>
  </si>
  <si>
    <t>Source : SSMSI, base des mis en cause pour crimes et délits enregistrés par la police et la gendarmerie de 2016 à 2021.</t>
  </si>
  <si>
    <t>Libellé du département</t>
  </si>
  <si>
    <t>Numéro du département</t>
  </si>
  <si>
    <t>Classe sur la carte</t>
  </si>
  <si>
    <t>Ain</t>
  </si>
  <si>
    <t>de 0,2 à 1,8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</si>
  <si>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</si>
  <si>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</si>
  <si>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</si>
  <si>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</si>
  <si>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</si>
  <si>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</si>
  <si>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</si>
  <si>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</si>
  <si>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</si>
  <si>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</si>
  <si>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</si>
  <si>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</si>
  <si>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de 2,0 à 3,4</t>
  </si>
  <si>
    <t>Calvados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</si>
  <si>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</si>
  <si>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</si>
  <si>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</si>
  <si>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</si>
  <si>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</si>
  <si>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</si>
  <si>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</si>
  <si>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</si>
  <si>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</si>
  <si>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</si>
  <si>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</si>
  <si>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</si>
  <si>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</si>
  <si>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</si>
  <si>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Corse-du-Sud</t>
  </si>
  <si>
    <t>2A</t>
  </si>
  <si>
    <t>Haute-Corse</t>
  </si>
  <si>
    <t>2B</t>
  </si>
  <si>
    <t>de 3,8 à 4,8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</si>
  <si>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</si>
  <si>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</si>
  <si>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</si>
  <si>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</si>
  <si>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</si>
  <si>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</si>
  <si>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</si>
  <si>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</si>
  <si>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</si>
  <si>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</si>
  <si>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</si>
  <si>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</si>
  <si>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</si>
  <si>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</si>
  <si>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</si>
  <si>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</si>
  <si>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</si>
  <si>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</si>
  <si>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</si>
  <si>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</si>
  <si>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</si>
  <si>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</si>
  <si>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</si>
  <si>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</si>
  <si>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</si>
  <si>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</si>
  <si>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</si>
  <si>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</si>
  <si>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</si>
  <si>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</si>
  <si>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</si>
  <si>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</si>
  <si>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</si>
  <si>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</si>
  <si>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</si>
  <si>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</si>
  <si>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</si>
  <si>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</si>
  <si>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</si>
  <si>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</si>
  <si>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</si>
  <si>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</si>
  <si>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</si>
  <si>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</si>
  <si>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</si>
  <si>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</si>
  <si>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</si>
  <si>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</si>
  <si>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</si>
  <si>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</si>
  <si>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</si>
  <si>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</si>
  <si>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</si>
  <si>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</si>
  <si>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</si>
  <si>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</si>
  <si>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</si>
  <si>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</si>
  <si>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</si>
  <si>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</si>
  <si>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</si>
  <si>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</si>
  <si>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</si>
  <si>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</si>
  <si>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</si>
  <si>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</si>
  <si>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</si>
  <si>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de 6,3 à 11,4</t>
  </si>
  <si>
    <t>Martinique</t>
  </si>
  <si>
    <t>Guyane</t>
  </si>
  <si>
    <t>La Réunion</t>
  </si>
  <si>
    <t>Mayotte</t>
  </si>
  <si>
    <t>9. Taux moyen d’homicides annuel pour 100 000 habitants, par département, sur la période 2016-2021</t>
  </si>
  <si>
    <t xml:space="preserve">Nombre moyen de victimes enregistrées par an pour 100 000 habitants entre 2016 et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</si>
</sst>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242021"/>
      <name val="Calibri"/>
      <family val="2"/>
      <scheme val="minor"/>
    </font>
    <font>
      <sz val="8"/>
      <color rgb="FF242021"/>
      <name val="Calibri"/>
      <family val="2"/>
      <scheme val="minor"/>
    </font>
    <font>
      <b/>
      <i/>
      <sz val="8"/>
      <color rgb="FF242021"/>
      <name val="Calibri"/>
      <family val="2"/>
      <scheme val="minor"/>
    </font>
    <font>
      <i/>
      <sz val="8"/>
      <color rgb="FF24202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242021"/>
      <name val="Calibr"/>
    </font>
    <font>
      <sz val="8"/>
      <color rgb="FF242021"/>
      <name val="Calibr"/>
    </font>
    <font>
      <b/>
      <i/>
      <sz val="8"/>
      <color rgb="FF242021"/>
      <name val="Calibr"/>
    </font>
    <font>
      <i/>
      <sz val="8"/>
      <color rgb="FF242021"/>
      <name val="Calib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Arial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9"/>
      <color rgb="FF0070C0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70C0"/>
      <name val="Calibri"/>
      <family val="2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" fontId="7" fillId="0" borderId="0" xfId="0" quotePrefix="1" applyNumberFormat="1" applyFont="1" applyAlignment="1">
      <alignment horizontal="center" vertical="top"/>
    </xf>
    <xf numFmtId="17" fontId="7" fillId="0" borderId="0" xfId="0" quotePrefix="1" applyNumberFormat="1" applyFont="1" applyAlignment="1">
      <alignment horizontal="center" vertical="top"/>
    </xf>
    <xf numFmtId="0" fontId="4" fillId="0" borderId="0" xfId="0" applyFont="1"/>
    <xf numFmtId="0" fontId="6" fillId="0" borderId="0" xfId="0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7" fontId="7" fillId="0" borderId="0" xfId="0" applyNumberFormat="1" applyFont="1" applyAlignment="1">
      <alignment horizontal="center" vertical="top"/>
    </xf>
    <xf numFmtId="16" fontId="7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3" fontId="0" fillId="0" borderId="1" xfId="0" applyNumberFormat="1" applyFont="1" applyBorder="1" applyAlignment="1">
      <alignment horizontal="center"/>
    </xf>
    <xf numFmtId="17" fontId="16" fillId="0" borderId="0" xfId="0" applyNumberFormat="1" applyFont="1" applyAlignment="1">
      <alignment horizontal="center" vertical="top"/>
    </xf>
    <xf numFmtId="3" fontId="0" fillId="0" borderId="2" xfId="0" applyNumberFormat="1" applyFont="1" applyBorder="1" applyAlignment="1">
      <alignment horizontal="center"/>
    </xf>
    <xf numFmtId="16" fontId="16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7" fillId="0" borderId="0" xfId="0" applyFont="1" applyAlignment="1">
      <alignment vertical="top"/>
    </xf>
    <xf numFmtId="3" fontId="0" fillId="0" borderId="3" xfId="0" applyNumberFormat="1" applyFont="1" applyFill="1" applyBorder="1" applyAlignment="1">
      <alignment horizontal="center"/>
    </xf>
    <xf numFmtId="0" fontId="14" fillId="0" borderId="0" xfId="0" applyFont="1" applyAlignment="1">
      <alignment vertical="top"/>
    </xf>
    <xf numFmtId="3" fontId="0" fillId="0" borderId="4" xfId="0" applyNumberFormat="1" applyFont="1" applyBorder="1" applyAlignment="1">
      <alignment horizontal="center"/>
    </xf>
    <xf numFmtId="0" fontId="17" fillId="0" borderId="0" xfId="0" applyFont="1" applyAlignment="1">
      <alignment vertical="top"/>
    </xf>
    <xf numFmtId="0" fontId="15" fillId="0" borderId="0" xfId="0" applyFont="1" applyAlignment="1">
      <alignment vertical="top"/>
    </xf>
    <xf numFmtId="3" fontId="18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1" fillId="0" borderId="8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vertical="top"/>
    </xf>
    <xf numFmtId="164" fontId="19" fillId="0" borderId="0" xfId="0" applyNumberFormat="1" applyFont="1" applyAlignment="1">
      <alignment vertical="top"/>
    </xf>
    <xf numFmtId="17" fontId="1" fillId="0" borderId="0" xfId="0" quotePrefix="1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 vertical="top"/>
    </xf>
    <xf numFmtId="0" fontId="20" fillId="0" borderId="0" xfId="0" applyFont="1" applyFill="1" applyBorder="1" applyAlignment="1">
      <alignment horizontal="left" vertical="top"/>
    </xf>
    <xf numFmtId="0" fontId="7" fillId="0" borderId="8" xfId="0" applyFont="1" applyBorder="1" applyAlignment="1">
      <alignment vertical="top"/>
    </xf>
    <xf numFmtId="0" fontId="7" fillId="2" borderId="0" xfId="0" applyFont="1" applyFill="1" applyAlignment="1">
      <alignment horizontal="center" vertical="top"/>
    </xf>
    <xf numFmtId="164" fontId="7" fillId="2" borderId="0" xfId="0" applyNumberFormat="1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164" fontId="21" fillId="0" borderId="0" xfId="0" applyNumberFormat="1" applyFont="1"/>
    <xf numFmtId="0" fontId="22" fillId="0" borderId="0" xfId="0" applyFont="1" applyAlignment="1">
      <alignment horizontal="center" vertical="top"/>
    </xf>
    <xf numFmtId="0" fontId="21" fillId="0" borderId="0" xfId="0" applyFont="1"/>
    <xf numFmtId="0" fontId="13" fillId="0" borderId="0" xfId="0" applyFont="1"/>
    <xf numFmtId="1" fontId="21" fillId="0" borderId="0" xfId="0" applyNumberFormat="1" applyFont="1"/>
    <xf numFmtId="1" fontId="13" fillId="0" borderId="0" xfId="0" applyNumberFormat="1" applyFont="1"/>
    <xf numFmtId="0" fontId="21" fillId="2" borderId="0" xfId="0" applyFont="1" applyFill="1"/>
    <xf numFmtId="0" fontId="13" fillId="2" borderId="0" xfId="0" applyFont="1" applyFill="1"/>
    <xf numFmtId="0" fontId="0" fillId="2" borderId="0" xfId="0" applyFill="1"/>
    <xf numFmtId="164" fontId="21" fillId="2" borderId="0" xfId="0" applyNumberFormat="1" applyFont="1" applyFill="1"/>
    <xf numFmtId="164" fontId="13" fillId="0" borderId="0" xfId="0" applyNumberFormat="1" applyFont="1"/>
    <xf numFmtId="164" fontId="13" fillId="2" borderId="0" xfId="0" applyNumberFormat="1" applyFont="1" applyFill="1"/>
    <xf numFmtId="164" fontId="0" fillId="2" borderId="0" xfId="0" applyNumberFormat="1" applyFill="1"/>
    <xf numFmtId="17" fontId="22" fillId="0" borderId="0" xfId="0" quotePrefix="1" applyNumberFormat="1" applyFont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164" fontId="16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0" fontId="24" fillId="0" borderId="7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top"/>
    </xf>
    <xf numFmtId="0" fontId="24" fillId="0" borderId="8" xfId="0" applyFont="1" applyBorder="1" applyAlignment="1">
      <alignment vertical="top"/>
    </xf>
    <xf numFmtId="0" fontId="25" fillId="0" borderId="9" xfId="0" applyFont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vertical="top"/>
    </xf>
    <xf numFmtId="16" fontId="25" fillId="0" borderId="0" xfId="0" quotePrefix="1" applyNumberFormat="1" applyFont="1" applyAlignment="1">
      <alignment horizontal="center" vertical="top"/>
    </xf>
    <xf numFmtId="17" fontId="25" fillId="0" borderId="0" xfId="0" quotePrefix="1" applyNumberFormat="1" applyFont="1" applyAlignment="1">
      <alignment horizontal="center" vertical="top"/>
    </xf>
    <xf numFmtId="0" fontId="26" fillId="0" borderId="9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16" fontId="26" fillId="0" borderId="0" xfId="0" quotePrefix="1" applyNumberFormat="1" applyFont="1" applyAlignment="1">
      <alignment horizontal="center" vertical="top"/>
    </xf>
    <xf numFmtId="17" fontId="26" fillId="0" borderId="0" xfId="0" quotePrefix="1" applyNumberFormat="1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" fillId="0" borderId="9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right"/>
    </xf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BBB"/>
      <color rgb="FFF9C48F"/>
      <color rgb="FFF5993B"/>
      <color rgb="FF334F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'fig1'!$C$24</c:f>
              <c:strCache>
                <c:ptCount val="1"/>
                <c:pt idx="0">
                  <c:v>hors intrafamilial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'fig1'!$A$26:$A$29</c:f>
              <c:strCache>
                <c:ptCount val="4"/>
                <c:pt idx="0">
                  <c:v>Règlements de compte</c:v>
                </c:pt>
                <c:pt idx="1">
                  <c:v>Homicides commis à l'occasion d'un vol</c:v>
                </c:pt>
                <c:pt idx="2">
                  <c:v>Autres homicides intentionnels</c:v>
                </c:pt>
                <c:pt idx="3">
                  <c:v>Homicides non intentionnels</c:v>
                </c:pt>
              </c:strCache>
            </c:strRef>
          </c:cat>
          <c:val>
            <c:numRef>
              <c:f>'fig1'!$C$26:$C$29</c:f>
              <c:numCache>
                <c:formatCode>0</c:formatCode>
                <c:ptCount val="4"/>
                <c:pt idx="0">
                  <c:v>60.833333333333336</c:v>
                </c:pt>
                <c:pt idx="1">
                  <c:v>23.5</c:v>
                </c:pt>
                <c:pt idx="2">
                  <c:v>425.83333333333331</c:v>
                </c:pt>
                <c:pt idx="3">
                  <c:v>83.5</c:v>
                </c:pt>
              </c:numCache>
            </c:numRef>
          </c:val>
        </c:ser>
        <c:ser>
          <c:idx val="1"/>
          <c:order val="1"/>
          <c:tx>
            <c:strRef>
              <c:f>'fig1'!$D$24</c:f>
              <c:strCache>
                <c:ptCount val="1"/>
                <c:pt idx="0">
                  <c:v>conjugal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'fig1'!$A$26:$A$29</c:f>
              <c:strCache>
                <c:ptCount val="4"/>
                <c:pt idx="0">
                  <c:v>Règlements de compte</c:v>
                </c:pt>
                <c:pt idx="1">
                  <c:v>Homicides commis à l'occasion d'un vol</c:v>
                </c:pt>
                <c:pt idx="2">
                  <c:v>Autres homicides intentionnels</c:v>
                </c:pt>
                <c:pt idx="3">
                  <c:v>Homicides non intentionnels</c:v>
                </c:pt>
              </c:strCache>
            </c:strRef>
          </c:cat>
          <c:val>
            <c:numRef>
              <c:f>'fig1'!$D$26:$D$29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117.66666666666667</c:v>
                </c:pt>
                <c:pt idx="3">
                  <c:v>8.5</c:v>
                </c:pt>
              </c:numCache>
            </c:numRef>
          </c:val>
        </c:ser>
        <c:ser>
          <c:idx val="2"/>
          <c:order val="2"/>
          <c:tx>
            <c:strRef>
              <c:f>'fig1'!$E$24</c:f>
              <c:strCache>
                <c:ptCount val="1"/>
                <c:pt idx="0">
                  <c:v>autre intrafamilial</c:v>
                </c:pt>
              </c:strCache>
            </c:strRef>
          </c:tx>
          <c:spPr>
            <a:solidFill>
              <a:srgbClr val="FBDBBB"/>
            </a:solidFill>
            <a:ln>
              <a:noFill/>
            </a:ln>
            <a:effectLst/>
          </c:spPr>
          <c:invertIfNegative val="0"/>
          <c:cat>
            <c:strRef>
              <c:f>'fig1'!$A$26:$A$29</c:f>
              <c:strCache>
                <c:ptCount val="4"/>
                <c:pt idx="0">
                  <c:v>Règlements de compte</c:v>
                </c:pt>
                <c:pt idx="1">
                  <c:v>Homicides commis à l'occasion d'un vol</c:v>
                </c:pt>
                <c:pt idx="2">
                  <c:v>Autres homicides intentionnels</c:v>
                </c:pt>
                <c:pt idx="3">
                  <c:v>Homicides non intentionnels</c:v>
                </c:pt>
              </c:strCache>
            </c:strRef>
          </c:cat>
          <c:val>
            <c:numRef>
              <c:f>'fig1'!$E$26:$E$29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80.5</c:v>
                </c:pt>
                <c:pt idx="3">
                  <c:v>30.166666666666668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626760"/>
        <c:axId val="440121392"/>
      </c:barChart>
      <c:catAx>
        <c:axId val="3576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1392"/>
        <c:crosses val="autoZero"/>
        <c:auto val="1"/>
        <c:lblAlgn val="ctr"/>
        <c:lblOffset val="100"/>
        <c:noMultiLvlLbl val="0"/>
      </c:catAx>
      <c:valAx>
        <c:axId val="4401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2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femmes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'fig12'!$J$7:$J$23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49-49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&gt;= 80</c:v>
                </c:pt>
              </c:strCache>
            </c:strRef>
          </c:cat>
          <c:val>
            <c:numRef>
              <c:f>'fig12'!$K$7:$K$23</c:f>
              <c:numCache>
                <c:formatCode>0.0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7.64525993883792E-2</c:v>
                </c:pt>
                <c:pt idx="3">
                  <c:v>1.345565749235474</c:v>
                </c:pt>
                <c:pt idx="4">
                  <c:v>2.4617737003058102</c:v>
                </c:pt>
                <c:pt idx="5">
                  <c:v>1.9724770642201834</c:v>
                </c:pt>
                <c:pt idx="6">
                  <c:v>2.0336391437308867</c:v>
                </c:pt>
                <c:pt idx="7">
                  <c:v>1.6055045871559632</c:v>
                </c:pt>
                <c:pt idx="8">
                  <c:v>1.3302752293577982</c:v>
                </c:pt>
                <c:pt idx="9">
                  <c:v>1.238532110091743</c:v>
                </c:pt>
                <c:pt idx="10">
                  <c:v>0.76452599388379205</c:v>
                </c:pt>
                <c:pt idx="11">
                  <c:v>0.6116207951070336</c:v>
                </c:pt>
                <c:pt idx="12">
                  <c:v>0.45871559633027525</c:v>
                </c:pt>
                <c:pt idx="13">
                  <c:v>0.24464831804281345</c:v>
                </c:pt>
                <c:pt idx="14">
                  <c:v>0.19877675840978593</c:v>
                </c:pt>
                <c:pt idx="15">
                  <c:v>9.1743119266055051E-2</c:v>
                </c:pt>
                <c:pt idx="16">
                  <c:v>0.10703363914373089</c:v>
                </c:pt>
              </c:numCache>
            </c:numRef>
          </c:val>
        </c:ser>
        <c:ser>
          <c:idx val="1"/>
          <c:order val="1"/>
          <c:tx>
            <c:v>hommes</c:v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'fig12'!$J$7:$J$23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49-49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&gt;= 80</c:v>
                </c:pt>
              </c:strCache>
            </c:strRef>
          </c:cat>
          <c:val>
            <c:numRef>
              <c:f>'fig12'!$L$7:$L$23</c:f>
              <c:numCache>
                <c:formatCode>0.0</c:formatCode>
                <c:ptCount val="17"/>
                <c:pt idx="0" formatCode="General">
                  <c:v>0</c:v>
                </c:pt>
                <c:pt idx="1">
                  <c:v>3.0581039755351681E-2</c:v>
                </c:pt>
                <c:pt idx="2">
                  <c:v>0.53516819571865448</c:v>
                </c:pt>
                <c:pt idx="3">
                  <c:v>12.140672782874617</c:v>
                </c:pt>
                <c:pt idx="4">
                  <c:v>16.636085626911314</c:v>
                </c:pt>
                <c:pt idx="5">
                  <c:v>12.844036697247706</c:v>
                </c:pt>
                <c:pt idx="6">
                  <c:v>10.321100917431192</c:v>
                </c:pt>
                <c:pt idx="7">
                  <c:v>8.0733944954128436</c:v>
                </c:pt>
                <c:pt idx="8">
                  <c:v>6.0397553516819569</c:v>
                </c:pt>
                <c:pt idx="9">
                  <c:v>5.7033639143730888</c:v>
                </c:pt>
                <c:pt idx="10">
                  <c:v>4.0214067278287464</c:v>
                </c:pt>
                <c:pt idx="11">
                  <c:v>2.6758409785932722</c:v>
                </c:pt>
                <c:pt idx="12">
                  <c:v>1.926605504587156</c:v>
                </c:pt>
                <c:pt idx="13">
                  <c:v>1.3608562691131498</c:v>
                </c:pt>
                <c:pt idx="14">
                  <c:v>1.1467889908256881</c:v>
                </c:pt>
                <c:pt idx="15">
                  <c:v>0.73394495412844041</c:v>
                </c:pt>
                <c:pt idx="16">
                  <c:v>1.2691131498470949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481920"/>
        <c:axId val="358479176"/>
      </c:barChart>
      <c:lineChart>
        <c:grouping val="standard"/>
        <c:varyColors val="0"/>
        <c:ser>
          <c:idx val="2"/>
          <c:order val="2"/>
          <c:tx>
            <c:v>pop française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'fig12'!$N$7:$N$23</c:f>
              <c:numCache>
                <c:formatCode>General</c:formatCode>
                <c:ptCount val="17"/>
                <c:pt idx="0">
                  <c:v>5.6452202870642845</c:v>
                </c:pt>
                <c:pt idx="1">
                  <c:v>6.184071547657326</c:v>
                </c:pt>
                <c:pt idx="2">
                  <c:v>6.2631476083474507</c:v>
                </c:pt>
                <c:pt idx="3">
                  <c:v>6.1666625425020278</c:v>
                </c:pt>
                <c:pt idx="4">
                  <c:v>5.6199427586500548</c:v>
                </c:pt>
                <c:pt idx="5">
                  <c:v>5.717976468414081</c:v>
                </c:pt>
                <c:pt idx="6">
                  <c:v>6.0799571294391015</c:v>
                </c:pt>
                <c:pt idx="7">
                  <c:v>6.2735990280055409</c:v>
                </c:pt>
                <c:pt idx="8">
                  <c:v>6.2971111172696643</c:v>
                </c:pt>
                <c:pt idx="9">
                  <c:v>6.7265516421941687</c:v>
                </c:pt>
                <c:pt idx="10">
                  <c:v>6.6632663295930099</c:v>
                </c:pt>
                <c:pt idx="11">
                  <c:v>6.4414311061960028</c:v>
                </c:pt>
                <c:pt idx="12">
                  <c:v>6.0898292682607256</c:v>
                </c:pt>
                <c:pt idx="13">
                  <c:v>5.8491873071493599</c:v>
                </c:pt>
                <c:pt idx="14">
                  <c:v>4.664065234938195</c:v>
                </c:pt>
                <c:pt idx="15">
                  <c:v>3.2703508462120787</c:v>
                </c:pt>
                <c:pt idx="16">
                  <c:v>6.0476297781069226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81920"/>
        <c:axId val="358479176"/>
      </c:lineChart>
      <c:catAx>
        <c:axId val="3584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9176"/>
        <c:crosses val="autoZero"/>
        <c:auto val="1"/>
        <c:lblAlgn val="ctr"/>
        <c:lblOffset val="100"/>
        <c:noMultiLvlLbl val="0"/>
      </c:catAx>
      <c:valAx>
        <c:axId val="3584791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'fig13'!$B$27</c:f>
              <c:strCache>
                <c:ptCount val="1"/>
                <c:pt idx="0">
                  <c:v>règlements de comptes</c:v>
                </c:pt>
              </c:strCache>
            </c:strRef>
          </c:tx>
          <c:spPr>
            <a:solidFill>
              <a:srgbClr val="C6D0EC"/>
            </a:solidFill>
            <a:ln>
              <a:noFill/>
            </a:ln>
            <a:effectLst/>
          </c:spPr>
          <c:invertIfNegative val="0"/>
          <c:cat>
            <c:strRef>
              <c:f>'fig13'!$A$29:$A$33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'fig13'!$B$29:$B$33</c:f>
              <c:numCache>
                <c:formatCode>0.0</c:formatCode>
                <c:ptCount val="5"/>
                <c:pt idx="0">
                  <c:v>6.197183098591549</c:v>
                </c:pt>
                <c:pt idx="1">
                  <c:v>39.859154929577464</c:v>
                </c:pt>
                <c:pt idx="2">
                  <c:v>42.816901408450704</c:v>
                </c:pt>
                <c:pt idx="3">
                  <c:v>10.845070422535212</c:v>
                </c:pt>
                <c:pt idx="4">
                  <c:v>0.28169014084507044</c:v>
                </c:pt>
              </c:numCache>
            </c:numRef>
          </c:val>
        </c:ser>
        <c:ser>
          <c:idx val="1"/>
          <c:order val="1"/>
          <c:tx>
            <c:strRef>
              <c:f>'fig13'!$C$27</c:f>
              <c:strCache>
                <c:ptCount val="1"/>
                <c:pt idx="0">
                  <c:v>homicides à l'occasion de vol</c:v>
                </c:pt>
              </c:strCache>
            </c:strRef>
          </c:tx>
          <c:spPr>
            <a:solidFill>
              <a:srgbClr val="A3B3E1"/>
            </a:solidFill>
            <a:ln>
              <a:noFill/>
            </a:ln>
            <a:effectLst/>
          </c:spPr>
          <c:invertIfNegative val="0"/>
          <c:cat>
            <c:strRef>
              <c:f>'fig13'!$A$29:$A$33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'fig13'!$C$29:$C$33</c:f>
              <c:numCache>
                <c:formatCode>0.0</c:formatCode>
                <c:ptCount val="5"/>
                <c:pt idx="0">
                  <c:v>12.543554006968641</c:v>
                </c:pt>
                <c:pt idx="1">
                  <c:v>39.372822299651567</c:v>
                </c:pt>
                <c:pt idx="2">
                  <c:v>31.358885017421603</c:v>
                </c:pt>
                <c:pt idx="3">
                  <c:v>14.982578397212544</c:v>
                </c:pt>
                <c:pt idx="4">
                  <c:v>1.7421602787456445</c:v>
                </c:pt>
              </c:numCache>
            </c:numRef>
          </c:val>
        </c:ser>
        <c:ser>
          <c:idx val="2"/>
          <c:order val="2"/>
          <c:tx>
            <c:v>autres homicides intentionnels</c:v>
          </c:tx>
          <c:spPr>
            <a:solidFill>
              <a:srgbClr val="627ECC"/>
            </a:solidFill>
            <a:ln>
              <a:noFill/>
            </a:ln>
            <a:effectLst/>
          </c:spPr>
          <c:invertIfNegative val="0"/>
          <c:cat>
            <c:strRef>
              <c:f>'fig13'!$A$29:$A$33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'fig13'!$D$29:$D$33</c:f>
              <c:numCache>
                <c:formatCode>0.0</c:formatCode>
                <c:ptCount val="5"/>
                <c:pt idx="0">
                  <c:v>7.1460980036297643</c:v>
                </c:pt>
                <c:pt idx="1">
                  <c:v>23.66152450090744</c:v>
                </c:pt>
                <c:pt idx="2">
                  <c:v>34.686932849364794</c:v>
                </c:pt>
                <c:pt idx="3">
                  <c:v>27.631578947368421</c:v>
                </c:pt>
                <c:pt idx="4">
                  <c:v>6.873865698729583</c:v>
                </c:pt>
              </c:numCache>
            </c:numRef>
          </c:val>
        </c:ser>
        <c:ser>
          <c:idx val="3"/>
          <c:order val="3"/>
          <c:tx>
            <c:v>homicides non intentionnels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'fig13'!$A$29:$A$33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'fig13'!$E$29:$E$33</c:f>
              <c:numCache>
                <c:formatCode>0.0</c:formatCode>
                <c:ptCount val="5"/>
                <c:pt idx="0">
                  <c:v>6.1519903498190587</c:v>
                </c:pt>
                <c:pt idx="1">
                  <c:v>25.211097708082026</c:v>
                </c:pt>
                <c:pt idx="2">
                  <c:v>42.340168878166466</c:v>
                </c:pt>
                <c:pt idx="3">
                  <c:v>23.401688781664657</c:v>
                </c:pt>
                <c:pt idx="4">
                  <c:v>2.8950542822677927</c:v>
                </c:pt>
              </c:numCache>
            </c:numRef>
          </c:val>
        </c:ser>
        <c:ser>
          <c:idx val="4"/>
          <c:order val="4"/>
          <c:tx>
            <c:v>homicides intentionnels sur mineurs de 15 ans</c:v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'fig13'!$A$29:$A$33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'fig13'!$F$29:$F$33</c:f>
              <c:numCache>
                <c:formatCode>0.0</c:formatCode>
                <c:ptCount val="5"/>
                <c:pt idx="0">
                  <c:v>5.5555555555555554</c:v>
                </c:pt>
                <c:pt idx="1">
                  <c:v>20.261437908496731</c:v>
                </c:pt>
                <c:pt idx="2">
                  <c:v>44.444444444444443</c:v>
                </c:pt>
                <c:pt idx="3">
                  <c:v>28.758169934640524</c:v>
                </c:pt>
                <c:pt idx="4">
                  <c:v>0.98039215686274506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80352"/>
        <c:axId val="358483488"/>
      </c:barChart>
      <c:lineChart>
        <c:grouping val="standard"/>
        <c:varyColors val="0"/>
        <c:ser>
          <c:idx val="5"/>
          <c:order val="5"/>
          <c:tx>
            <c:v>ensemble des homicides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multiLvlStrRef>
              <c:f>fig13_fig15_fig16!#REF!</c:f>
            </c:multiLvlStrRef>
          </c:cat>
          <c:val>
            <c:numRef>
              <c:f>'fig13'!$G$29:$G$33</c:f>
              <c:numCache>
                <c:formatCode>0.0</c:formatCode>
                <c:ptCount val="5"/>
                <c:pt idx="0">
                  <c:v>7.0795107033639146</c:v>
                </c:pt>
                <c:pt idx="1">
                  <c:v>26.146788990825687</c:v>
                </c:pt>
                <c:pt idx="2">
                  <c:v>36.850152905198776</c:v>
                </c:pt>
                <c:pt idx="3">
                  <c:v>24.770642201834864</c:v>
                </c:pt>
                <c:pt idx="4">
                  <c:v>5.1529051987767582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80352"/>
        <c:axId val="358483488"/>
      </c:lineChart>
      <c:catAx>
        <c:axId val="3584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3488"/>
        <c:crosses val="autoZero"/>
        <c:auto val="1"/>
        <c:lblAlgn val="ctr"/>
        <c:lblOffset val="100"/>
        <c:noMultiLvlLbl val="0"/>
      </c:catAx>
      <c:valAx>
        <c:axId val="3584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71022062836203"/>
          <c:y val="0.78222085626972215"/>
          <c:w val="0.79178087887528914"/>
          <c:h val="0.19407544371335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homicides non crapuleux / intrafamilial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'fig14'!$J$17:$J$21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'fig14'!$L$17:$L$21</c:f>
              <c:numCache>
                <c:formatCode>0.0</c:formatCode>
                <c:ptCount val="5"/>
                <c:pt idx="0">
                  <c:v>2.6566757493188011</c:v>
                </c:pt>
                <c:pt idx="1">
                  <c:v>13.555858310626704</c:v>
                </c:pt>
                <c:pt idx="2">
                  <c:v>33.378746594005449</c:v>
                </c:pt>
                <c:pt idx="3">
                  <c:v>36.716621253405997</c:v>
                </c:pt>
                <c:pt idx="4">
                  <c:v>13.692098092643052</c:v>
                </c:pt>
              </c:numCache>
            </c:numRef>
          </c:val>
        </c:ser>
        <c:ser>
          <c:idx val="2"/>
          <c:order val="1"/>
          <c:tx>
            <c:v>homicides non crapuleux / hors intrafamilial</c:v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'fig14'!$J$17:$J$21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'fig14'!$M$17:$M$21</c:f>
              <c:numCache>
                <c:formatCode>0.0</c:formatCode>
                <c:ptCount val="5"/>
                <c:pt idx="0">
                  <c:v>8.4417177914110422</c:v>
                </c:pt>
                <c:pt idx="1">
                  <c:v>27.361963190184049</c:v>
                </c:pt>
                <c:pt idx="2">
                  <c:v>37.447852760736197</c:v>
                </c:pt>
                <c:pt idx="3">
                  <c:v>23.582822085889571</c:v>
                </c:pt>
                <c:pt idx="4">
                  <c:v>3.165644171779141</c:v>
                </c:pt>
              </c:numCache>
            </c:numRef>
          </c:val>
        </c:ser>
        <c:ser>
          <c:idx val="0"/>
          <c:order val="2"/>
          <c:tx>
            <c:v>ens homicides non crapuleux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'fig14'!$J$17:$J$21</c:f>
              <c:strCache>
                <c:ptCount val="5"/>
                <c:pt idx="0">
                  <c:v>&lt;18 ans</c:v>
                </c:pt>
                <c:pt idx="1">
                  <c:v>18-24 ans</c:v>
                </c:pt>
                <c:pt idx="2">
                  <c:v>25-39 ans</c:v>
                </c:pt>
                <c:pt idx="3">
                  <c:v>40-64 ans</c:v>
                </c:pt>
                <c:pt idx="4">
                  <c:v>&gt;= 65 ans</c:v>
                </c:pt>
              </c:strCache>
            </c:strRef>
          </c:cat>
          <c:val>
            <c:numRef>
              <c:f>'fig14'!$K$17:$K$21</c:f>
              <c:numCache>
                <c:formatCode>0.0</c:formatCode>
                <c:ptCount val="5"/>
                <c:pt idx="0">
                  <c:v>6.9096157315533109</c:v>
                </c:pt>
                <c:pt idx="1">
                  <c:v>23.705574598592818</c:v>
                </c:pt>
                <c:pt idx="2">
                  <c:v>36.370196644416382</c:v>
                </c:pt>
                <c:pt idx="3">
                  <c:v>27.061158217571712</c:v>
                </c:pt>
                <c:pt idx="4">
                  <c:v>5.9534548078657767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83880"/>
        <c:axId val="439718112"/>
      </c:barChart>
      <c:catAx>
        <c:axId val="3584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8112"/>
        <c:crosses val="autoZero"/>
        <c:auto val="1"/>
        <c:lblAlgn val="ctr"/>
        <c:lblOffset val="100"/>
        <c:noMultiLvlLbl val="0"/>
      </c:catAx>
      <c:valAx>
        <c:axId val="439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tranche d'âge</a:t>
                </a:r>
              </a:p>
            </c:rich>
          </c:tx>
          <c:layout>
            <c:manualLayout>
              <c:xMode val="edge"/>
              <c:yMode val="edge"/>
              <c:x val="8.5676030258480199E-3"/>
              <c:y val="0.31191042927682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répartition des victimes par âge</c:v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'fig2'!$J$4:$J$20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49-49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&gt;= 80</c:v>
                </c:pt>
              </c:strCache>
            </c:strRef>
          </c:cat>
          <c:val>
            <c:numRef>
              <c:f>'fig2'!$K$4:$K$20</c:f>
              <c:numCache>
                <c:formatCode>0.0</c:formatCode>
                <c:ptCount val="17"/>
                <c:pt idx="0">
                  <c:v>6.7830624122014846</c:v>
                </c:pt>
                <c:pt idx="1">
                  <c:v>1.7057997190447522</c:v>
                </c:pt>
                <c:pt idx="2">
                  <c:v>1.0435480634156131</c:v>
                </c:pt>
                <c:pt idx="3">
                  <c:v>5.0973309251454948</c:v>
                </c:pt>
                <c:pt idx="4">
                  <c:v>9.4722054986955655</c:v>
                </c:pt>
                <c:pt idx="5">
                  <c:v>10.31507124222356</c:v>
                </c:pt>
                <c:pt idx="6">
                  <c:v>9.291591410796709</c:v>
                </c:pt>
                <c:pt idx="7">
                  <c:v>8.7096126831226162</c:v>
                </c:pt>
                <c:pt idx="8">
                  <c:v>7.5857916917519566</c:v>
                </c:pt>
                <c:pt idx="9">
                  <c:v>7.6459963877182417</c:v>
                </c:pt>
                <c:pt idx="10">
                  <c:v>6.7027894842464377</c:v>
                </c:pt>
                <c:pt idx="11">
                  <c:v>6.0606060606060606</c:v>
                </c:pt>
                <c:pt idx="12">
                  <c:v>4.6156933574152115</c:v>
                </c:pt>
                <c:pt idx="13">
                  <c:v>3.5520770620108371</c:v>
                </c:pt>
                <c:pt idx="14">
                  <c:v>2.6490066225165565</c:v>
                </c:pt>
                <c:pt idx="15">
                  <c:v>2.3279149106963675</c:v>
                </c:pt>
                <c:pt idx="16">
                  <c:v>6.4419024683925343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16152"/>
        <c:axId val="439714192"/>
      </c:barChart>
      <c:lineChart>
        <c:grouping val="standard"/>
        <c:varyColors val="0"/>
        <c:ser>
          <c:idx val="1"/>
          <c:order val="1"/>
          <c:tx>
            <c:v>% femmes</c:v>
          </c:tx>
          <c:spPr>
            <a:ln w="28575" cap="rnd">
              <a:solidFill>
                <a:srgbClr val="F5993B"/>
              </a:solidFill>
              <a:round/>
            </a:ln>
            <a:effectLst/>
          </c:spPr>
          <c:marker>
            <c:symbol val="none"/>
          </c:marker>
          <c:val>
            <c:numRef>
              <c:f>'fig2'!$L$4:$L$20</c:f>
              <c:numCache>
                <c:formatCode>0.0</c:formatCode>
                <c:ptCount val="17"/>
                <c:pt idx="0">
                  <c:v>46.153846153846153</c:v>
                </c:pt>
                <c:pt idx="1">
                  <c:v>40</c:v>
                </c:pt>
                <c:pt idx="2">
                  <c:v>28.846153846153847</c:v>
                </c:pt>
                <c:pt idx="3">
                  <c:v>19.685039370078741</c:v>
                </c:pt>
                <c:pt idx="4">
                  <c:v>19.703389830508474</c:v>
                </c:pt>
                <c:pt idx="5">
                  <c:v>18.677042801556421</c:v>
                </c:pt>
                <c:pt idx="6">
                  <c:v>23.542116630669547</c:v>
                </c:pt>
                <c:pt idx="7">
                  <c:v>27.880184331797235</c:v>
                </c:pt>
                <c:pt idx="8">
                  <c:v>25.925925925925927</c:v>
                </c:pt>
                <c:pt idx="9">
                  <c:v>32.808398950131235</c:v>
                </c:pt>
                <c:pt idx="10">
                  <c:v>32.934131736526943</c:v>
                </c:pt>
                <c:pt idx="11">
                  <c:v>36.423841059602651</c:v>
                </c:pt>
                <c:pt idx="12">
                  <c:v>38.260869565217391</c:v>
                </c:pt>
                <c:pt idx="13">
                  <c:v>38.418079096045197</c:v>
                </c:pt>
                <c:pt idx="14">
                  <c:v>54.545454545454547</c:v>
                </c:pt>
                <c:pt idx="15">
                  <c:v>54.310344827586206</c:v>
                </c:pt>
                <c:pt idx="16">
                  <c:v>67.289719626168221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13800"/>
        <c:axId val="439717720"/>
      </c:lineChart>
      <c:catAx>
        <c:axId val="43971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âge de la victime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4192"/>
        <c:crosses val="autoZero"/>
        <c:auto val="1"/>
        <c:lblAlgn val="ctr"/>
        <c:lblOffset val="100"/>
        <c:noMultiLvlLbl val="0"/>
      </c:catAx>
      <c:valAx>
        <c:axId val="439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victimes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6152"/>
        <c:crosses val="autoZero"/>
        <c:crossBetween val="between"/>
      </c:valAx>
      <c:valAx>
        <c:axId val="439717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femmes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3800"/>
        <c:crosses val="max"/>
        <c:crossBetween val="between"/>
      </c:valAx>
      <c:catAx>
        <c:axId val="439713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39717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'fig3'!$T$3</c:f>
              <c:strCache>
                <c:ptCount val="1"/>
                <c:pt idx="0">
                  <c:v>hommes</c:v>
                </c:pt>
              </c:strCache>
            </c:strRef>
          </c:tx>
          <c:spPr>
            <a:ln w="28575" cap="rnd">
              <a:solidFill>
                <a:srgbClr val="334F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'fig3'!$R$5:$R$21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49-49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&gt;= 80</c:v>
                </c:pt>
              </c:strCache>
            </c:strRef>
          </c:cat>
          <c:val>
            <c:numRef>
              <c:f>'fig3'!$T$5:$T$21</c:f>
              <c:numCache>
                <c:formatCode>0.0</c:formatCode>
                <c:ptCount val="17"/>
                <c:pt idx="0">
                  <c:v>1.571090959519633</c:v>
                </c:pt>
                <c:pt idx="1">
                  <c:v>0.40143581785109517</c:v>
                </c:pt>
                <c:pt idx="2">
                  <c:v>0.28725833810026902</c:v>
                </c:pt>
                <c:pt idx="3">
                  <c:v>1.602163360346017</c:v>
                </c:pt>
                <c:pt idx="4">
                  <c:v>3.3129503842410557</c:v>
                </c:pt>
                <c:pt idx="5">
                  <c:v>3.6806291656929435</c:v>
                </c:pt>
                <c:pt idx="6">
                  <c:v>2.9754912817685177</c:v>
                </c:pt>
                <c:pt idx="7">
                  <c:v>2.5385498667707389</c:v>
                </c:pt>
                <c:pt idx="8">
                  <c:v>2.2406770429753053</c:v>
                </c:pt>
                <c:pt idx="9">
                  <c:v>1.913890049558538</c:v>
                </c:pt>
                <c:pt idx="10">
                  <c:v>1.7025300051911965</c:v>
                </c:pt>
                <c:pt idx="11">
                  <c:v>1.5271169439908385</c:v>
                </c:pt>
                <c:pt idx="12">
                  <c:v>1.2152997682371991</c:v>
                </c:pt>
                <c:pt idx="13">
                  <c:v>0.98185584446538665</c:v>
                </c:pt>
                <c:pt idx="14">
                  <c:v>0.69061886356363933</c:v>
                </c:pt>
                <c:pt idx="15">
                  <c:v>0.91205281233205537</c:v>
                </c:pt>
                <c:pt idx="16">
                  <c:v>1.212891301836664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'fig3'!$U$3</c:f>
              <c:strCache>
                <c:ptCount val="1"/>
                <c:pt idx="0">
                  <c:v>femmes </c:v>
                </c:pt>
              </c:strCache>
            </c:strRef>
          </c:tx>
          <c:spPr>
            <a:ln w="28575" cap="rnd">
              <a:solidFill>
                <a:srgbClr val="F599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'fig3'!$R$5:$R$21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49-49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&gt;= 80</c:v>
                </c:pt>
              </c:strCache>
            </c:strRef>
          </c:cat>
          <c:val>
            <c:numRef>
              <c:f>'fig3'!$U$5:$U$21</c:f>
              <c:numCache>
                <c:formatCode>0.0</c:formatCode>
                <c:ptCount val="17"/>
                <c:pt idx="0">
                  <c:v>1.4026178603604009</c:v>
                </c:pt>
                <c:pt idx="1">
                  <c:v>0.27939036693240799</c:v>
                </c:pt>
                <c:pt idx="2">
                  <c:v>0.12183809828598163</c:v>
                </c:pt>
                <c:pt idx="3">
                  <c:v>0.41421784528350436</c:v>
                </c:pt>
                <c:pt idx="4">
                  <c:v>0.83297946633961328</c:v>
                </c:pt>
                <c:pt idx="5">
                  <c:v>0.82458252288753342</c:v>
                </c:pt>
                <c:pt idx="6">
                  <c:v>0.86798760577404466</c:v>
                </c:pt>
                <c:pt idx="7">
                  <c:v>0.93769548238465417</c:v>
                </c:pt>
                <c:pt idx="8">
                  <c:v>0.76370392663828912</c:v>
                </c:pt>
                <c:pt idx="9">
                  <c:v>0.91375404518915804</c:v>
                </c:pt>
                <c:pt idx="10">
                  <c:v>0.80619799152627281</c:v>
                </c:pt>
                <c:pt idx="11">
                  <c:v>0.82482278682425081</c:v>
                </c:pt>
                <c:pt idx="12">
                  <c:v>0.68694582792038239</c:v>
                </c:pt>
                <c:pt idx="13">
                  <c:v>0.54726859451686771</c:v>
                </c:pt>
                <c:pt idx="14">
                  <c:v>0.71484759300390577</c:v>
                </c:pt>
                <c:pt idx="15">
                  <c:v>0.85795622298799734</c:v>
                </c:pt>
                <c:pt idx="16">
                  <c:v>1.3786104755248769</c:v>
                </c:pt>
              </c:numCache>
            </c:numRef>
          </c:val>
          <c:smooth val="0"/>
        </c:ser>
        <c:ser>
          <c:idx val="2"/>
          <c:order val="2"/>
          <c:tx>
            <c:v>ensemble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'fig3'!$S$5:$S$21</c:f>
              <c:numCache>
                <c:formatCode>0.0</c:formatCode>
                <c:ptCount val="17"/>
                <c:pt idx="0">
                  <c:v>1.4885692634140899</c:v>
                </c:pt>
                <c:pt idx="1">
                  <c:v>0.34172571486004322</c:v>
                </c:pt>
                <c:pt idx="2">
                  <c:v>0.20641627525642062</c:v>
                </c:pt>
                <c:pt idx="3">
                  <c:v>1.0240396533956369</c:v>
                </c:pt>
                <c:pt idx="4">
                  <c:v>2.0880617942423023</c:v>
                </c:pt>
                <c:pt idx="5">
                  <c:v>2.2348789028257694</c:v>
                </c:pt>
                <c:pt idx="6">
                  <c:v>1.8932750624433192</c:v>
                </c:pt>
                <c:pt idx="7">
                  <c:v>1.7199119436788282</c:v>
                </c:pt>
                <c:pt idx="8">
                  <c:v>1.4923946502626437</c:v>
                </c:pt>
                <c:pt idx="9">
                  <c:v>1.4082045248161674</c:v>
                </c:pt>
                <c:pt idx="10">
                  <c:v>1.2462137396109523</c:v>
                </c:pt>
                <c:pt idx="11">
                  <c:v>1.1656222189826673</c:v>
                </c:pt>
                <c:pt idx="12">
                  <c:v>0.93897917287039323</c:v>
                </c:pt>
                <c:pt idx="13">
                  <c:v>0.75233450033024085</c:v>
                </c:pt>
                <c:pt idx="14">
                  <c:v>0.70362709640229604</c:v>
                </c:pt>
                <c:pt idx="15">
                  <c:v>0.88185439382811392</c:v>
                </c:pt>
                <c:pt idx="16">
                  <c:v>1.3196327227805196</c:v>
                </c:pt>
              </c:numCache>
            </c:numRef>
          </c:val>
          <c:smooth val="0"/>
        </c:ser>
        <c:ser>
          <c:idx val="3"/>
          <c:order val="3"/>
          <c:tx>
            <c:v>taux moyen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'fig3'!$W$5:$W$21</c:f>
              <c:numCache>
                <c:formatCode>General</c:formatCode>
                <c:ptCount val="1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14584"/>
        <c:axId val="439720072"/>
      </c:lineChart>
      <c:catAx>
        <c:axId val="439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20072"/>
        <c:crosses val="autoZero"/>
        <c:auto val="1"/>
        <c:lblAlgn val="ctr"/>
        <c:lblOffset val="100"/>
        <c:noMultiLvlLbl val="0"/>
      </c:catAx>
      <c:valAx>
        <c:axId val="4397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Répartition des victimes d'homicides non crapuleux par âge et type d'homicide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homicides intentionnels / intrafamilial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'fig5'!$B$43:$B$51</c:f>
              <c:numCache>
                <c:formatCode>0.0</c:formatCode>
                <c:ptCount val="9"/>
                <c:pt idx="0">
                  <c:v>3.7301764574491849</c:v>
                </c:pt>
                <c:pt idx="1">
                  <c:v>0.96046459682823315</c:v>
                </c:pt>
                <c:pt idx="2">
                  <c:v>2.5910207728389545</c:v>
                </c:pt>
                <c:pt idx="3">
                  <c:v>3.707840071476435</c:v>
                </c:pt>
                <c:pt idx="4">
                  <c:v>3.9535403171766808</c:v>
                </c:pt>
                <c:pt idx="5">
                  <c:v>3.551485369667188</c:v>
                </c:pt>
                <c:pt idx="6">
                  <c:v>2.7697118606209514</c:v>
                </c:pt>
                <c:pt idx="7">
                  <c:v>2.27831136922046</c:v>
                </c:pt>
                <c:pt idx="8">
                  <c:v>3.0154121063211972</c:v>
                </c:pt>
              </c:numCache>
            </c:numRef>
          </c:val>
          <c:extLst/>
        </c:ser>
        <c:ser>
          <c:idx val="2"/>
          <c:order val="1"/>
          <c:tx>
            <c:v>homicides intentionnels / hors IF</c:v>
          </c:tx>
          <c:spPr>
            <a:solidFill>
              <a:srgbClr val="F9C087"/>
            </a:solidFill>
            <a:ln>
              <a:noFill/>
            </a:ln>
            <a:effectLst/>
          </c:spPr>
          <c:invertIfNegative val="0"/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'fig5'!$E$43:$E$51</c:f>
              <c:numCache>
                <c:formatCode>0.0</c:formatCode>
                <c:ptCount val="9"/>
                <c:pt idx="0">
                  <c:v>1.6975653339289702</c:v>
                </c:pt>
                <c:pt idx="1">
                  <c:v>4.4672771945499221</c:v>
                </c:pt>
                <c:pt idx="2">
                  <c:v>13.580522671431762</c:v>
                </c:pt>
                <c:pt idx="3">
                  <c:v>11.346884074156801</c:v>
                </c:pt>
                <c:pt idx="4">
                  <c:v>9.3142729506365871</c:v>
                </c:pt>
                <c:pt idx="5">
                  <c:v>7.728389546571365</c:v>
                </c:pt>
                <c:pt idx="6">
                  <c:v>4.511949966495421</c:v>
                </c:pt>
                <c:pt idx="7">
                  <c:v>2.2113022113022112</c:v>
                </c:pt>
                <c:pt idx="8">
                  <c:v>2.2113022113022112</c:v>
                </c:pt>
              </c:numCache>
            </c:numRef>
          </c:val>
          <c:extLst/>
        </c:ser>
        <c:ser>
          <c:idx val="1"/>
          <c:order val="2"/>
          <c:tx>
            <c:v>homicides non intentionnels / intrafamilial</c:v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'fig5'!$C$43:$C$51</c:f>
              <c:numCache>
                <c:formatCode>0.0</c:formatCode>
                <c:ptCount val="9"/>
                <c:pt idx="0">
                  <c:v>3.1494304221576948</c:v>
                </c:pt>
                <c:pt idx="1">
                  <c:v>6.7009157918248824E-2</c:v>
                </c:pt>
                <c:pt idx="2">
                  <c:v>0.24570024570024571</c:v>
                </c:pt>
                <c:pt idx="3">
                  <c:v>0.37971856153674338</c:v>
                </c:pt>
                <c:pt idx="4">
                  <c:v>0.31270940361849453</c:v>
                </c:pt>
                <c:pt idx="5">
                  <c:v>0.4690641054277418</c:v>
                </c:pt>
                <c:pt idx="6">
                  <c:v>0.22336385972749609</c:v>
                </c:pt>
                <c:pt idx="7">
                  <c:v>0.13401831583649765</c:v>
                </c:pt>
                <c:pt idx="8">
                  <c:v>0.20102747375474647</c:v>
                </c:pt>
              </c:numCache>
            </c:numRef>
          </c:val>
          <c:extLst/>
        </c:ser>
        <c:ser>
          <c:idx val="3"/>
          <c:order val="3"/>
          <c:tx>
            <c:v>homicides non intentionnels / hors IF</c:v>
          </c:tx>
          <c:spPr>
            <a:solidFill>
              <a:srgbClr val="7D94D5"/>
            </a:solidFill>
            <a:ln>
              <a:noFill/>
            </a:ln>
            <a:effectLst/>
          </c:spPr>
          <c:invertIfNegative val="0"/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'fig5'!$F$43:$F$51</c:f>
              <c:numCache>
                <c:formatCode>0.0</c:formatCode>
                <c:ptCount val="9"/>
                <c:pt idx="0">
                  <c:v>0.87111905293723479</c:v>
                </c:pt>
                <c:pt idx="1">
                  <c:v>0.49140049140049141</c:v>
                </c:pt>
                <c:pt idx="2">
                  <c:v>1.3401831583649766</c:v>
                </c:pt>
                <c:pt idx="3">
                  <c:v>1.8539200357382175</c:v>
                </c:pt>
                <c:pt idx="4">
                  <c:v>2.0772838954657136</c:v>
                </c:pt>
                <c:pt idx="5">
                  <c:v>1.7199017199017199</c:v>
                </c:pt>
                <c:pt idx="6">
                  <c:v>1.3178467723922269</c:v>
                </c:pt>
                <c:pt idx="7">
                  <c:v>0.51373687737324103</c:v>
                </c:pt>
                <c:pt idx="8">
                  <c:v>1.0051373687737324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14976"/>
        <c:axId val="439715368"/>
      </c:barChart>
      <c:catAx>
        <c:axId val="4397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 de la victime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5368"/>
        <c:crosses val="autoZero"/>
        <c:auto val="1"/>
        <c:lblAlgn val="ctr"/>
        <c:lblOffset val="100"/>
        <c:noMultiLvlLbl val="0"/>
      </c:catAx>
      <c:valAx>
        <c:axId val="4397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 victimes / ensemble des homicides non crapuleux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Part des homicides intrafamiliaux et des homicides non intentionnels selon l'âge</a:t>
            </a:r>
            <a:r>
              <a:rPr lang="en-US" sz="1300" baseline="0"/>
              <a:t> de la victime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 homicides intrafamiliaux</c:v>
          </c:tx>
          <c:spPr>
            <a:ln w="28575" cap="rnd">
              <a:solidFill>
                <a:srgbClr val="F5993B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F5993B"/>
              </a:solidFill>
              <a:ln w="9525">
                <a:noFill/>
              </a:ln>
              <a:effectLst/>
            </c:spPr>
          </c:marker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'fig5'!$K$43:$K$51</c:f>
              <c:numCache>
                <c:formatCode>0.0</c:formatCode>
                <c:ptCount val="9"/>
                <c:pt idx="0">
                  <c:v>72.813238770685572</c:v>
                </c:pt>
                <c:pt idx="1">
                  <c:v>17.164179104477611</c:v>
                </c:pt>
                <c:pt idx="2">
                  <c:v>15.974842767295597</c:v>
                </c:pt>
                <c:pt idx="3">
                  <c:v>23.643410852713178</c:v>
                </c:pt>
                <c:pt idx="4">
                  <c:v>27.246790299572041</c:v>
                </c:pt>
                <c:pt idx="5">
                  <c:v>29.850746268656717</c:v>
                </c:pt>
                <c:pt idx="6">
                  <c:v>33.924050632911396</c:v>
                </c:pt>
                <c:pt idx="7">
                  <c:v>46.956521739130437</c:v>
                </c:pt>
                <c:pt idx="8">
                  <c:v>50</c:v>
                </c:pt>
              </c:numCache>
            </c:numRef>
          </c:val>
          <c:smooth val="0"/>
        </c:ser>
        <c:ser>
          <c:idx val="5"/>
          <c:order val="1"/>
          <c:tx>
            <c:v>% homicides intentionnels</c:v>
          </c:tx>
          <c:spPr>
            <a:ln w="28575" cap="rnd">
              <a:solidFill>
                <a:srgbClr val="334F9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334F9E"/>
              </a:solidFill>
              <a:ln w="9525">
                <a:noFill/>
              </a:ln>
              <a:effectLst/>
            </c:spPr>
          </c:marker>
          <c:cat>
            <c:strRef>
              <c:f>'fig5'!$J$43:$J$51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'fig5'!$H$43:$H$51</c:f>
              <c:numCache>
                <c:formatCode>0.0</c:formatCode>
                <c:ptCount val="9"/>
                <c:pt idx="0">
                  <c:v>42.553191489361701</c:v>
                </c:pt>
                <c:pt idx="1">
                  <c:v>9.3283582089552226</c:v>
                </c:pt>
                <c:pt idx="2">
                  <c:v>8.9308176100628884</c:v>
                </c:pt>
                <c:pt idx="3">
                  <c:v>12.919896640826877</c:v>
                </c:pt>
                <c:pt idx="4">
                  <c:v>15.26390870185449</c:v>
                </c:pt>
                <c:pt idx="5">
                  <c:v>16.252072968490879</c:v>
                </c:pt>
                <c:pt idx="6">
                  <c:v>17.468354430379748</c:v>
                </c:pt>
                <c:pt idx="7">
                  <c:v>12.608695652173907</c:v>
                </c:pt>
                <c:pt idx="8">
                  <c:v>18.75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20856"/>
        <c:axId val="439718896"/>
      </c:lineChart>
      <c:catAx>
        <c:axId val="43972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 de la victime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18896"/>
        <c:crosses val="autoZero"/>
        <c:auto val="1"/>
        <c:lblAlgn val="ctr"/>
        <c:lblOffset val="100"/>
        <c:noMultiLvlLbl val="0"/>
      </c:catAx>
      <c:valAx>
        <c:axId val="43971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par rapport</a:t>
                </a:r>
                <a:r>
                  <a:rPr lang="en-US" baseline="0"/>
                  <a:t> à l'ensemble des homicides non crapuleux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'fig6'!$P$4</c:f>
              <c:strCache>
                <c:ptCount val="1"/>
                <c:pt idx="0">
                  <c:v>femmes / conjugal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'fig6'!$P$5:$P$13</c:f>
              <c:numCache>
                <c:formatCode>0.0</c:formatCode>
                <c:ptCount val="9"/>
                <c:pt idx="0">
                  <c:v>0</c:v>
                </c:pt>
                <c:pt idx="1">
                  <c:v>0.18061408789885611</c:v>
                </c:pt>
                <c:pt idx="2">
                  <c:v>1.8061408789885611</c:v>
                </c:pt>
                <c:pt idx="3">
                  <c:v>2.6289383905277943</c:v>
                </c:pt>
                <c:pt idx="4">
                  <c:v>2.4683925346177</c:v>
                </c:pt>
                <c:pt idx="5">
                  <c:v>2.0670278948424645</c:v>
                </c:pt>
                <c:pt idx="6">
                  <c:v>1.0836845273931366</c:v>
                </c:pt>
                <c:pt idx="7">
                  <c:v>0.98334336744932771</c:v>
                </c:pt>
                <c:pt idx="8">
                  <c:v>1.2241621513144691</c:v>
                </c:pt>
              </c:numCache>
            </c:numRef>
          </c:val>
        </c:ser>
        <c:ser>
          <c:idx val="1"/>
          <c:order val="1"/>
          <c:tx>
            <c:strRef>
              <c:f>'fig6'!$Q$4</c:f>
              <c:strCache>
                <c:ptCount val="1"/>
                <c:pt idx="0">
                  <c:v>femmes / autre intrafamilial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'fig6'!$Q$5:$Q$13</c:f>
              <c:numCache>
                <c:formatCode>0.0</c:formatCode>
                <c:ptCount val="9"/>
                <c:pt idx="0">
                  <c:v>2.8898254063816977</c:v>
                </c:pt>
                <c:pt idx="1">
                  <c:v>0.24081878386514149</c:v>
                </c:pt>
                <c:pt idx="2">
                  <c:v>0.16054585591009432</c:v>
                </c:pt>
                <c:pt idx="3">
                  <c:v>0.16054585591009432</c:v>
                </c:pt>
                <c:pt idx="4">
                  <c:v>0.26088701585390328</c:v>
                </c:pt>
                <c:pt idx="5">
                  <c:v>0.54184226369656829</c:v>
                </c:pt>
                <c:pt idx="6">
                  <c:v>0.58197872767409187</c:v>
                </c:pt>
                <c:pt idx="7">
                  <c:v>0.54184226369656829</c:v>
                </c:pt>
                <c:pt idx="8">
                  <c:v>1.0435480634156131</c:v>
                </c:pt>
              </c:numCache>
            </c:numRef>
          </c:val>
        </c:ser>
        <c:ser>
          <c:idx val="2"/>
          <c:order val="2"/>
          <c:tx>
            <c:strRef>
              <c:f>'fig6'!$R$4</c:f>
              <c:strCache>
                <c:ptCount val="1"/>
                <c:pt idx="0">
                  <c:v>femmes / hors intrafamilial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'fig6'!$R$5:$R$13</c:f>
              <c:numCache>
                <c:formatCode>0.0</c:formatCode>
                <c:ptCount val="9"/>
                <c:pt idx="0">
                  <c:v>0.92313867148304229</c:v>
                </c:pt>
                <c:pt idx="1">
                  <c:v>0.88300220750551872</c:v>
                </c:pt>
                <c:pt idx="2">
                  <c:v>1.8262091109773229</c:v>
                </c:pt>
                <c:pt idx="3">
                  <c:v>1.8262091109773229</c:v>
                </c:pt>
                <c:pt idx="4">
                  <c:v>1.7459361830222757</c:v>
                </c:pt>
                <c:pt idx="5">
                  <c:v>1.8061408789885611</c:v>
                </c:pt>
                <c:pt idx="6">
                  <c:v>1.4649809351796106</c:v>
                </c:pt>
                <c:pt idx="7">
                  <c:v>1.1840256873369457</c:v>
                </c:pt>
                <c:pt idx="8">
                  <c:v>2.0670278948424645</c:v>
                </c:pt>
              </c:numCache>
            </c:numRef>
          </c:val>
        </c:ser>
        <c:ser>
          <c:idx val="3"/>
          <c:order val="3"/>
          <c:tx>
            <c:strRef>
              <c:f>'fig6'!$S$4</c:f>
              <c:strCache>
                <c:ptCount val="1"/>
                <c:pt idx="0">
                  <c:v>hommes / conjugal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'fig6'!$S$5:$S$13</c:f>
              <c:numCache>
                <c:formatCode>0.0</c:formatCode>
                <c:ptCount val="9"/>
                <c:pt idx="0">
                  <c:v>0</c:v>
                </c:pt>
                <c:pt idx="1">
                  <c:v>-2.006823198876179E-2</c:v>
                </c:pt>
                <c:pt idx="2">
                  <c:v>-0.32109171182018864</c:v>
                </c:pt>
                <c:pt idx="3">
                  <c:v>-0.46156933574152115</c:v>
                </c:pt>
                <c:pt idx="4">
                  <c:v>-0.58197872767409187</c:v>
                </c:pt>
                <c:pt idx="5">
                  <c:v>-0.46156933574152115</c:v>
                </c:pt>
                <c:pt idx="6">
                  <c:v>-0.44150110375275936</c:v>
                </c:pt>
                <c:pt idx="7">
                  <c:v>-0.28095524784266507</c:v>
                </c:pt>
                <c:pt idx="8">
                  <c:v>-0.18061408789885611</c:v>
                </c:pt>
              </c:numCache>
            </c:numRef>
          </c:val>
        </c:ser>
        <c:ser>
          <c:idx val="4"/>
          <c:order val="4"/>
          <c:tx>
            <c:strRef>
              <c:f>'fig6'!$T$4</c:f>
              <c:strCache>
                <c:ptCount val="1"/>
                <c:pt idx="0">
                  <c:v>hommes / autre intrafamilial</c:v>
                </c:pt>
              </c:strCache>
            </c:strRef>
          </c:tx>
          <c:spPr>
            <a:solidFill>
              <a:srgbClr val="6580CD"/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'fig6'!$T$5:$T$13</c:f>
              <c:numCache>
                <c:formatCode>0.0</c:formatCode>
                <c:ptCount val="9"/>
                <c:pt idx="0">
                  <c:v>-3.2911900461569337</c:v>
                </c:pt>
                <c:pt idx="1">
                  <c:v>-0.48163756773028299</c:v>
                </c:pt>
                <c:pt idx="2">
                  <c:v>-0.30102347983142685</c:v>
                </c:pt>
                <c:pt idx="3">
                  <c:v>-0.42143287176399757</c:v>
                </c:pt>
                <c:pt idx="4">
                  <c:v>-0.52177403170780656</c:v>
                </c:pt>
                <c:pt idx="5">
                  <c:v>-0.56191049568533014</c:v>
                </c:pt>
                <c:pt idx="6">
                  <c:v>-0.58197872767409187</c:v>
                </c:pt>
                <c:pt idx="7">
                  <c:v>-0.381296407786474</c:v>
                </c:pt>
                <c:pt idx="8">
                  <c:v>-0.44150110375275936</c:v>
                </c:pt>
              </c:numCache>
            </c:numRef>
          </c:val>
        </c:ser>
        <c:ser>
          <c:idx val="5"/>
          <c:order val="5"/>
          <c:tx>
            <c:strRef>
              <c:f>'fig6'!$U$4</c:f>
              <c:strCache>
                <c:ptCount val="1"/>
                <c:pt idx="0">
                  <c:v>hommes / hors intrafamilial</c:v>
                </c:pt>
              </c:strCache>
            </c:strRef>
          </c:tx>
          <c:spPr>
            <a:solidFill>
              <a:srgbClr val="BAC6E8"/>
            </a:solidFill>
            <a:ln>
              <a:noFill/>
            </a:ln>
            <a:effectLst/>
          </c:spPr>
          <c:invertIfNegative val="0"/>
          <c:cat>
            <c:strRef>
              <c:f>'fig6'!$N$5:$N$13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'fig6'!$U$5:$U$13</c:f>
              <c:numCache>
                <c:formatCode>0.0</c:formatCode>
                <c:ptCount val="9"/>
                <c:pt idx="0">
                  <c:v>-1.3847080072245634</c:v>
                </c:pt>
                <c:pt idx="1">
                  <c:v>-4.3347381095725463</c:v>
                </c:pt>
                <c:pt idx="2">
                  <c:v>-15.37226570339153</c:v>
                </c:pt>
                <c:pt idx="3">
                  <c:v>-12.502508528998595</c:v>
                </c:pt>
                <c:pt idx="4">
                  <c:v>-9.6528195865944202</c:v>
                </c:pt>
                <c:pt idx="5">
                  <c:v>-7.3249046758980532</c:v>
                </c:pt>
                <c:pt idx="6">
                  <c:v>-4.0136463977523578</c:v>
                </c:pt>
                <c:pt idx="7">
                  <c:v>-1.6054585591009431</c:v>
                </c:pt>
                <c:pt idx="8">
                  <c:v>-1.4850491671683725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476824"/>
        <c:axId val="358477216"/>
      </c:barChart>
      <c:catAx>
        <c:axId val="35847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âge de la victime (années)</a:t>
                </a:r>
              </a:p>
            </c:rich>
          </c:tx>
          <c:layout>
            <c:manualLayout>
              <c:xMode val="edge"/>
              <c:yMode val="edge"/>
              <c:x val="1.0582010582010581E-2"/>
              <c:y val="0.16879401801122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7216"/>
        <c:crosses val="autoZero"/>
        <c:auto val="1"/>
        <c:lblAlgn val="ctr"/>
        <c:lblOffset val="100"/>
        <c:noMultiLvlLbl val="0"/>
      </c:catAx>
      <c:valAx>
        <c:axId val="3584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du total des victimes d'homicides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;[Red]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Taux d'homicides commis hors contexte intrafamilial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rgbClr val="334F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34F9E"/>
                </a:solidFill>
              </a:ln>
              <a:effectLst/>
            </c:spPr>
          </c:marker>
          <c:cat>
            <c:strRef>
              <c:f>'fig7'!$A$25:$A$33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'fig7'!$B$25:$B$33</c:f>
              <c:numCache>
                <c:formatCode>0.0</c:formatCode>
                <c:ptCount val="9"/>
                <c:pt idx="0">
                  <c:v>0.28408267481047977</c:v>
                </c:pt>
                <c:pt idx="1">
                  <c:v>0.69885905597962561</c:v>
                </c:pt>
                <c:pt idx="2">
                  <c:v>2.5442269997931279</c:v>
                </c:pt>
                <c:pt idx="3">
                  <c:v>2.0679348376809426</c:v>
                </c:pt>
                <c:pt idx="4">
                  <c:v>1.6581554462366868</c:v>
                </c:pt>
                <c:pt idx="5">
                  <c:v>1.3136620346347385</c:v>
                </c:pt>
                <c:pt idx="6">
                  <c:v>0.82946447403657697</c:v>
                </c:pt>
                <c:pt idx="7">
                  <c:v>0.49658847168483572</c:v>
                </c:pt>
                <c:pt idx="8">
                  <c:v>0.6699780524431096</c:v>
                </c:pt>
              </c:numCache>
            </c:numRef>
          </c:val>
          <c:smooth val="0"/>
        </c:ser>
        <c:ser>
          <c:idx val="1"/>
          <c:order val="1"/>
          <c:tx>
            <c:v>femmes</c:v>
          </c:tx>
          <c:spPr>
            <a:ln w="28575" cap="rnd">
              <a:solidFill>
                <a:srgbClr val="F599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5993B"/>
                </a:solidFill>
              </a:ln>
              <a:effectLst/>
            </c:spPr>
          </c:marker>
          <c:cat>
            <c:strRef>
              <c:f>'fig7'!$A$25:$A$33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'fig7'!$D$25:$D$33</c:f>
              <c:numCache>
                <c:formatCode>0.0</c:formatCode>
                <c:ptCount val="9"/>
                <c:pt idx="0">
                  <c:v>0.19749767865092599</c:v>
                </c:pt>
                <c:pt idx="1">
                  <c:v>0.1763569839395796</c:v>
                </c:pt>
                <c:pt idx="2">
                  <c:v>0.38584651832271116</c:v>
                </c:pt>
                <c:pt idx="3">
                  <c:v>0.35347125860393225</c:v>
                </c:pt>
                <c:pt idx="4">
                  <c:v>0.30552170509174176</c:v>
                </c:pt>
                <c:pt idx="5">
                  <c:v>0.3150424738410042</c:v>
                </c:pt>
                <c:pt idx="6">
                  <c:v>0.28531044689165952</c:v>
                </c:pt>
                <c:pt idx="7">
                  <c:v>0.28710701724577203</c:v>
                </c:pt>
                <c:pt idx="8">
                  <c:v>0.5488912078478676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81528"/>
        <c:axId val="358482704"/>
      </c:lineChart>
      <c:catAx>
        <c:axId val="3584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âge de la victime</a:t>
                </a:r>
              </a:p>
            </c:rich>
          </c:tx>
          <c:layout>
            <c:manualLayout>
              <c:xMode val="edge"/>
              <c:yMode val="edge"/>
              <c:x val="0.40612379702537177"/>
              <c:y val="0.78076985438656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2704"/>
        <c:crosses val="autoZero"/>
        <c:auto val="1"/>
        <c:lblAlgn val="ctr"/>
        <c:lblOffset val="100"/>
        <c:noMultiLvlLbl val="0"/>
      </c:catAx>
      <c:valAx>
        <c:axId val="3584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d'homicides pour 100 000 habitants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3922277367189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Taux d'homicides intrafamiliaux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rgbClr val="334F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34F9E"/>
                </a:solidFill>
              </a:ln>
              <a:effectLst/>
            </c:spPr>
          </c:marker>
          <c:cat>
            <c:strRef>
              <c:f>'fig7'!$A$25:$A$33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'fig7'!$C$25:$C$33</c:f>
              <c:numCache>
                <c:formatCode>0.0</c:formatCode>
                <c:ptCount val="9"/>
                <c:pt idx="0">
                  <c:v>0.67521099520172012</c:v>
                </c:pt>
                <c:pt idx="1">
                  <c:v>9.7606013404975642E-2</c:v>
                </c:pt>
                <c:pt idx="2">
                  <c:v>0.12721134998965641</c:v>
                </c:pt>
                <c:pt idx="3">
                  <c:v>0.18161503564463369</c:v>
                </c:pt>
                <c:pt idx="4">
                  <c:v>0.21258403156880598</c:v>
                </c:pt>
                <c:pt idx="5">
                  <c:v>0.19432870334833408</c:v>
                </c:pt>
                <c:pt idx="6">
                  <c:v>0.22382374696225094</c:v>
                </c:pt>
                <c:pt idx="7">
                  <c:v>0.22760304952221636</c:v>
                </c:pt>
                <c:pt idx="8">
                  <c:v>0.35809171768511033</c:v>
                </c:pt>
              </c:numCache>
            </c:numRef>
          </c:val>
          <c:smooth val="0"/>
        </c:ser>
        <c:ser>
          <c:idx val="1"/>
          <c:order val="1"/>
          <c:tx>
            <c:v>femmes</c:v>
          </c:tx>
          <c:spPr>
            <a:ln w="28575" cap="rnd">
              <a:solidFill>
                <a:srgbClr val="F599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5993B"/>
                </a:solidFill>
              </a:ln>
              <a:effectLst/>
            </c:spPr>
          </c:marker>
          <c:cat>
            <c:strRef>
              <c:f>'fig7'!$A$25:$A$33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&gt;= 80</c:v>
                </c:pt>
              </c:strCache>
            </c:strRef>
          </c:cat>
          <c:val>
            <c:numRef>
              <c:f>'fig7'!$E$25:$E$33</c:f>
              <c:numCache>
                <c:formatCode>0.0</c:formatCode>
                <c:ptCount val="9"/>
                <c:pt idx="0">
                  <c:v>0.61825360273333352</c:v>
                </c:pt>
                <c:pt idx="1">
                  <c:v>8.6127829365841208E-2</c:v>
                </c:pt>
                <c:pt idx="2">
                  <c:v>0.42969271358665562</c:v>
                </c:pt>
                <c:pt idx="3">
                  <c:v>0.54591672162162874</c:v>
                </c:pt>
                <c:pt idx="4">
                  <c:v>0.51297471472193679</c:v>
                </c:pt>
                <c:pt idx="5">
                  <c:v>0.48182966587447701</c:v>
                </c:pt>
                <c:pt idx="6">
                  <c:v>0.32889954294455198</c:v>
                </c:pt>
                <c:pt idx="7">
                  <c:v>0.43066052586865805</c:v>
                </c:pt>
                <c:pt idx="8">
                  <c:v>0.72121751728847727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78000"/>
        <c:axId val="358483096"/>
      </c:lineChart>
      <c:catAx>
        <c:axId val="35847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âge de la victime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83096"/>
        <c:crosses val="autoZero"/>
        <c:auto val="1"/>
        <c:lblAlgn val="ctr"/>
        <c:lblOffset val="100"/>
        <c:noMultiLvlLbl val="0"/>
      </c:catAx>
      <c:valAx>
        <c:axId val="3584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d'homicides pour 100 000 habitants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5578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[1]taux_tuu_if!$D$30</c:f>
              <c:strCache>
                <c:ptCount val="1"/>
                <c:pt idx="0">
                  <c:v>homicides intrafamiliaux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993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5993B"/>
              </a:solidFill>
              <a:ln>
                <a:noFill/>
              </a:ln>
              <a:effectLst/>
            </c:spPr>
          </c:dPt>
          <c:cat>
            <c:strRef>
              <c:f>'fig8'!$A$27:$A$37</c:f>
              <c:strCache>
                <c:ptCount val="11"/>
                <c:pt idx="0">
                  <c:v>France</c:v>
                </c:pt>
                <c:pt idx="1">
                  <c:v>France métropolitaine</c:v>
                </c:pt>
                <c:pt idx="2">
                  <c:v>0-Communes hors unité urbaine</c:v>
                </c:pt>
                <c:pt idx="3">
                  <c:v>1- de 2 000 à 5 000 habitants</c:v>
                </c:pt>
                <c:pt idx="4">
                  <c:v>2- de 5 000 à 10 000 habitants</c:v>
                </c:pt>
                <c:pt idx="5">
                  <c:v>3- de 10 000 à 20 000 habitants</c:v>
                </c:pt>
                <c:pt idx="6">
                  <c:v>4- de 20 000 à 50 000 habitants</c:v>
                </c:pt>
                <c:pt idx="7">
                  <c:v>5- de 50 000 à 100 000 habitants</c:v>
                </c:pt>
                <c:pt idx="8">
                  <c:v>6- de 100 000 à 200 000 habitants</c:v>
                </c:pt>
                <c:pt idx="9">
                  <c:v>7- de 200 000 à 2 000 000 habitants</c:v>
                </c:pt>
                <c:pt idx="10">
                  <c:v>8- Unité urbaine de Paris</c:v>
                </c:pt>
              </c:strCache>
            </c:strRef>
          </c:cat>
          <c:val>
            <c:numRef>
              <c:f>'fig8'!$D$27:$D$37</c:f>
              <c:numCache>
                <c:formatCode>0.0</c:formatCode>
                <c:ptCount val="11"/>
                <c:pt idx="0">
                  <c:v>0.35496368702799402</c:v>
                </c:pt>
                <c:pt idx="1">
                  <c:v>0.34810497840284171</c:v>
                </c:pt>
                <c:pt idx="2">
                  <c:v>0.38786372953744985</c:v>
                </c:pt>
                <c:pt idx="3">
                  <c:v>0.30899422600146687</c:v>
                </c:pt>
                <c:pt idx="4">
                  <c:v>0.41959980663864388</c:v>
                </c:pt>
                <c:pt idx="5">
                  <c:v>0.49398922273592544</c:v>
                </c:pt>
                <c:pt idx="6">
                  <c:v>0.39166700118070635</c:v>
                </c:pt>
                <c:pt idx="7">
                  <c:v>0.40319593589072256</c:v>
                </c:pt>
                <c:pt idx="8">
                  <c:v>0.45186388113148018</c:v>
                </c:pt>
                <c:pt idx="9">
                  <c:v>0.35173262935720073</c:v>
                </c:pt>
                <c:pt idx="10">
                  <c:v>0.19292345202562872</c:v>
                </c:pt>
              </c:numCache>
            </c:numRef>
          </c:val>
        </c:ser>
        <c:ser>
          <c:idx val="0"/>
          <c:order val="1"/>
          <c:tx>
            <c:strRef>
              <c:f>[1]taux_tuu_if!$C$30</c:f>
              <c:strCache>
                <c:ptCount val="1"/>
                <c:pt idx="0">
                  <c:v>homicides hors intrafamilial</c:v>
                </c:pt>
              </c:strCache>
            </c:strRef>
          </c:tx>
          <c:spPr>
            <a:solidFill>
              <a:srgbClr val="A0B1E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B1E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0B1E0"/>
              </a:solidFill>
              <a:ln>
                <a:noFill/>
              </a:ln>
              <a:effectLst/>
            </c:spPr>
          </c:dPt>
          <c:cat>
            <c:strRef>
              <c:f>'fig8'!$A$27:$A$37</c:f>
              <c:strCache>
                <c:ptCount val="11"/>
                <c:pt idx="0">
                  <c:v>France</c:v>
                </c:pt>
                <c:pt idx="1">
                  <c:v>France métropolitaine</c:v>
                </c:pt>
                <c:pt idx="2">
                  <c:v>0-Communes hors unité urbaine</c:v>
                </c:pt>
                <c:pt idx="3">
                  <c:v>1- de 2 000 à 5 000 habitants</c:v>
                </c:pt>
                <c:pt idx="4">
                  <c:v>2- de 5 000 à 10 000 habitants</c:v>
                </c:pt>
                <c:pt idx="5">
                  <c:v>3- de 10 000 à 20 000 habitants</c:v>
                </c:pt>
                <c:pt idx="6">
                  <c:v>4- de 20 000 à 50 000 habitants</c:v>
                </c:pt>
                <c:pt idx="7">
                  <c:v>5- de 50 000 à 100 000 habitants</c:v>
                </c:pt>
                <c:pt idx="8">
                  <c:v>6- de 100 000 à 200 000 habitants</c:v>
                </c:pt>
                <c:pt idx="9">
                  <c:v>7- de 200 000 à 2 000 000 habitants</c:v>
                </c:pt>
                <c:pt idx="10">
                  <c:v>8- Unité urbaine de Paris</c:v>
                </c:pt>
              </c:strCache>
            </c:strRef>
          </c:cat>
          <c:val>
            <c:numRef>
              <c:f>'fig8'!$C$27:$C$37</c:f>
              <c:numCache>
                <c:formatCode>0.0</c:formatCode>
                <c:ptCount val="11"/>
                <c:pt idx="0">
                  <c:v>0.79536775626693679</c:v>
                </c:pt>
                <c:pt idx="1">
                  <c:v>0.77054754424075267</c:v>
                </c:pt>
                <c:pt idx="2">
                  <c:v>0.37349840622124802</c:v>
                </c:pt>
                <c:pt idx="3">
                  <c:v>0.42670631209726373</c:v>
                </c:pt>
                <c:pt idx="4">
                  <c:v>0.56836701081052676</c:v>
                </c:pt>
                <c:pt idx="5">
                  <c:v>0.7884827978284964</c:v>
                </c:pt>
                <c:pt idx="6">
                  <c:v>1.0381076827410955</c:v>
                </c:pt>
                <c:pt idx="7">
                  <c:v>0.95841656892056992</c:v>
                </c:pt>
                <c:pt idx="8">
                  <c:v>1.4962662478976372</c:v>
                </c:pt>
                <c:pt idx="9">
                  <c:v>1.0055295917070406</c:v>
                </c:pt>
                <c:pt idx="10">
                  <c:v>0.83651608798312616</c:v>
                </c:pt>
              </c:numCache>
            </c:numRef>
          </c:val>
        </c:ser>
        <c:ser>
          <c:idx val="2"/>
          <c:order val="2"/>
          <c:tx>
            <c:strRef>
              <c:f>[1]tau_tuu_if_rc!$E$30</c:f>
              <c:strCache>
                <c:ptCount val="1"/>
                <c:pt idx="0">
                  <c:v>règlements de comptes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4F9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34F9E"/>
              </a:solidFill>
              <a:ln>
                <a:noFill/>
              </a:ln>
              <a:effectLst/>
            </c:spPr>
          </c:dPt>
          <c:cat>
            <c:strRef>
              <c:f>'fig8'!$A$27:$A$37</c:f>
              <c:strCache>
                <c:ptCount val="11"/>
                <c:pt idx="0">
                  <c:v>France</c:v>
                </c:pt>
                <c:pt idx="1">
                  <c:v>France métropolitaine</c:v>
                </c:pt>
                <c:pt idx="2">
                  <c:v>0-Communes hors unité urbaine</c:v>
                </c:pt>
                <c:pt idx="3">
                  <c:v>1- de 2 000 à 5 000 habitants</c:v>
                </c:pt>
                <c:pt idx="4">
                  <c:v>2- de 5 000 à 10 000 habitants</c:v>
                </c:pt>
                <c:pt idx="5">
                  <c:v>3- de 10 000 à 20 000 habitants</c:v>
                </c:pt>
                <c:pt idx="6">
                  <c:v>4- de 20 000 à 50 000 habitants</c:v>
                </c:pt>
                <c:pt idx="7">
                  <c:v>5- de 50 000 à 100 000 habitants</c:v>
                </c:pt>
                <c:pt idx="8">
                  <c:v>6- de 100 000 à 200 000 habitants</c:v>
                </c:pt>
                <c:pt idx="9">
                  <c:v>7- de 200 000 à 2 000 000 habitants</c:v>
                </c:pt>
                <c:pt idx="10">
                  <c:v>8- Unité urbaine de Paris</c:v>
                </c:pt>
              </c:strCache>
            </c:strRef>
          </c:cat>
          <c:val>
            <c:numRef>
              <c:f>'fig8'!$E$27:$E$37</c:f>
              <c:numCache>
                <c:formatCode>0.0</c:formatCode>
                <c:ptCount val="11"/>
                <c:pt idx="0">
                  <c:v>9.0920523344012516E-2</c:v>
                </c:pt>
                <c:pt idx="1">
                  <c:v>9.4844508106812549E-3</c:v>
                </c:pt>
                <c:pt idx="2">
                  <c:v>2.8730646632403694E-2</c:v>
                </c:pt>
                <c:pt idx="3">
                  <c:v>1.4714010761974611E-2</c:v>
                </c:pt>
                <c:pt idx="4">
                  <c:v>3.8145436967149442E-2</c:v>
                </c:pt>
                <c:pt idx="5">
                  <c:v>4.2749067352147396E-2</c:v>
                </c:pt>
                <c:pt idx="6">
                  <c:v>4.9433699178147404E-2</c:v>
                </c:pt>
                <c:pt idx="7">
                  <c:v>5.9487924967483653E-2</c:v>
                </c:pt>
                <c:pt idx="8">
                  <c:v>0.13641173770006951</c:v>
                </c:pt>
                <c:pt idx="9">
                  <c:v>0.19968682415956351</c:v>
                </c:pt>
                <c:pt idx="10">
                  <c:v>8.9516481739891726E-2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478392"/>
        <c:axId val="358478784"/>
      </c:barChart>
      <c:catAx>
        <c:axId val="35847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8784"/>
        <c:crosses val="autoZero"/>
        <c:auto val="1"/>
        <c:lblAlgn val="ctr"/>
        <c:lblOffset val="100"/>
        <c:noMultiLvlLbl val="0"/>
      </c:catAx>
      <c:valAx>
        <c:axId val="358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2</xdr:row>
      <xdr:rowOff>23812</xdr:rowOff>
    </xdr:from>
    <xdr:to>
      <xdr:col>9</xdr:col>
      <xdr:colOff>447674</xdr:colOff>
      <xdr:row>17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286933</xdr:colOff>
      <xdr:row>15</xdr:row>
      <xdr:rowOff>96275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858933" cy="3029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100012</xdr:rowOff>
    </xdr:from>
    <xdr:to>
      <xdr:col>6</xdr:col>
      <xdr:colOff>209549</xdr:colOff>
      <xdr:row>17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80962</xdr:rowOff>
    </xdr:from>
    <xdr:to>
      <xdr:col>8</xdr:col>
      <xdr:colOff>352425</xdr:colOff>
      <xdr:row>19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2</xdr:row>
      <xdr:rowOff>52386</xdr:rowOff>
    </xdr:from>
    <xdr:to>
      <xdr:col>7</xdr:col>
      <xdr:colOff>638174</xdr:colOff>
      <xdr:row>16</xdr:row>
      <xdr:rowOff>190499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42861</xdr:rowOff>
    </xdr:from>
    <xdr:to>
      <xdr:col>7</xdr:col>
      <xdr:colOff>161925</xdr:colOff>
      <xdr:row>20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14286</xdr:rowOff>
    </xdr:from>
    <xdr:to>
      <xdr:col>16</xdr:col>
      <xdr:colOff>381000</xdr:colOff>
      <xdr:row>16</xdr:row>
      <xdr:rowOff>57149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</xdr:row>
      <xdr:rowOff>114300</xdr:rowOff>
    </xdr:from>
    <xdr:to>
      <xdr:col>12</xdr:col>
      <xdr:colOff>415013</xdr:colOff>
      <xdr:row>17</xdr:row>
      <xdr:rowOff>166004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304800"/>
          <a:ext cx="5596613" cy="31092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109536</xdr:rowOff>
    </xdr:from>
    <xdr:to>
      <xdr:col>8</xdr:col>
      <xdr:colOff>47625</xdr:colOff>
      <xdr:row>32</xdr:row>
      <xdr:rowOff>161925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14</xdr:row>
      <xdr:rowOff>95250</xdr:rowOff>
    </xdr:from>
    <xdr:to>
      <xdr:col>16</xdr:col>
      <xdr:colOff>147639</xdr:colOff>
      <xdr:row>32</xdr:row>
      <xdr:rowOff>147639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</xdr:row>
      <xdr:rowOff>52386</xdr:rowOff>
    </xdr:from>
    <xdr:to>
      <xdr:col>8</xdr:col>
      <xdr:colOff>209549</xdr:colOff>
      <xdr:row>19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0.15573</cdr:x>
      <cdr:y>0.17631</cdr:y>
    </cdr:from>
    <cdr:to>
      <cdr:x>0.30534</cdr:x>
      <cdr:y>0.24683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971551" y="595314"/>
          <a:ext cx="933450" cy="238125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100" b="1">
              <a:solidFill>
                <a:schemeClr val="accent5">
                  <a:lumMod val="75000"/>
                </a:schemeClr>
              </a:solidFill>
            </a:rPr>
            <a:t>hommes</a:t>
          </a:r>
        </a:p>
      </cdr:txBody>
    </cdr:sp>
  </cdr:relSizeAnchor>
  <cdr:relSizeAnchor xmlns:cdr="http://schemas.openxmlformats.org/drawingml/2006/chartDrawing">
    <cdr:from>
      <cdr:x>0.83562</cdr:x>
      <cdr:y>0.18148</cdr:y>
    </cdr:from>
    <cdr:to>
      <cdr:x>0.98524</cdr:x>
      <cdr:y>0.252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5213350" y="612775"/>
          <a:ext cx="933450" cy="238125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rgbClr val="C0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 b="1">
              <a:solidFill>
                <a:srgbClr val="C00000"/>
              </a:solidFill>
            </a:rPr>
            <a:t>femmes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80961</xdr:rowOff>
    </xdr:from>
    <xdr:to>
      <xdr:col>6</xdr:col>
      <xdr:colOff>38100</xdr:colOff>
      <xdr:row>16</xdr:row>
      <xdr:rowOff>66674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138112</xdr:rowOff>
    </xdr:from>
    <xdr:to>
      <xdr:col>12</xdr:col>
      <xdr:colOff>209550</xdr:colOff>
      <xdr:row>16</xdr:row>
      <xdr:rowOff>23812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33336</xdr:rowOff>
    </xdr:from>
    <xdr:to>
      <xdr:col>7</xdr:col>
      <xdr:colOff>742950</xdr:colOff>
      <xdr:row>19</xdr:row>
      <xdr:rowOff>76199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que_suppl\SSMSI\homicides\info_rapide_2016_2021\suppl_dept_tu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igure9_homicides_pop_dept"/>
      <sheetName val="figure10_part_dept_if_horsIF"/>
      <sheetName val="suite_rm_kevin"/>
      <sheetName val="taux_tuu_if"/>
      <sheetName val="tau_tuu_if_rc"/>
      <sheetName val="dept_tuu_if"/>
    </sheetNames>
    <sheetDataSet>
      <sheetData sheetId="0"/>
      <sheetData sheetId="1"/>
      <sheetData sheetId="2"/>
      <sheetData sheetId="3"/>
      <sheetData sheetId="4">
        <row r="30">
          <cell r="C30" t="str">
            <v>homicides hors intrafamilial</v>
          </cell>
          <cell r="D30" t="str">
            <v>homicides intrafamiliaux</v>
          </cell>
        </row>
      </sheetData>
      <sheetData sheetId="5">
        <row r="30">
          <cell r="E30" t="str">
            <v>règlements de comptes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N8" sqref="N8:O9"/>
    </sheetView>
  </sheetViews>
  <sheetFormatPr baseColWidth="10" defaultRowHeight="15"/>
  <cols>
    <col min="1" max="4" width="6.140625" customWidth="1"/>
    <col min="5" max="16" width="8" customWidth="1"/>
  </cols>
  <sheetData>
    <row r="1" spans="1:19">
      <c r="A1" s="4" t="s">
        <v>10</v>
      </c>
    </row>
    <row r="15" spans="1:19">
      <c r="N15" s="3"/>
      <c r="O15" s="2"/>
    </row>
    <row r="16" spans="1:19">
      <c r="O16" s="2"/>
      <c r="P16" s="1"/>
      <c r="Q16" s="1"/>
      <c r="R16" s="1"/>
      <c r="S16" s="1"/>
    </row>
    <row r="17" spans="1:19">
      <c r="O17" s="2"/>
      <c r="P17" s="1"/>
      <c r="Q17" s="1"/>
      <c r="R17" s="1"/>
      <c r="S17" s="1"/>
    </row>
    <row r="18" spans="1:19">
      <c r="O18" s="2"/>
      <c r="P18" s="1"/>
      <c r="Q18" s="1"/>
      <c r="R18" s="1"/>
      <c r="S18" s="1"/>
    </row>
    <row r="19" spans="1:19">
      <c r="A19" s="5" t="s">
        <v>11</v>
      </c>
      <c r="O19" s="2"/>
      <c r="P19" s="1"/>
      <c r="Q19" s="1"/>
      <c r="R19" s="1"/>
      <c r="S19" s="1"/>
    </row>
    <row r="20" spans="1:19">
      <c r="A20" s="6" t="s">
        <v>12</v>
      </c>
      <c r="O20" s="2"/>
      <c r="P20" s="1"/>
      <c r="Q20" s="1"/>
      <c r="R20" s="1"/>
      <c r="S20" s="1"/>
    </row>
    <row r="24" spans="1:19">
      <c r="A24" s="3" t="s">
        <v>1</v>
      </c>
      <c r="B24" s="2"/>
      <c r="C24" t="s">
        <v>3</v>
      </c>
      <c r="D24" t="s">
        <v>4</v>
      </c>
      <c r="E24" t="s">
        <v>5</v>
      </c>
      <c r="F24" t="s">
        <v>2</v>
      </c>
    </row>
    <row r="25" spans="1:19">
      <c r="A25" t="s">
        <v>0</v>
      </c>
      <c r="B25" s="2"/>
      <c r="C25" s="1">
        <v>593.66666666666663</v>
      </c>
      <c r="D25" s="1">
        <v>126.16666666666667</v>
      </c>
      <c r="E25" s="1">
        <v>110.66666666666667</v>
      </c>
      <c r="F25" s="1">
        <v>830.5</v>
      </c>
    </row>
    <row r="26" spans="1:19">
      <c r="A26" t="s">
        <v>6</v>
      </c>
      <c r="B26" s="2"/>
      <c r="C26" s="1">
        <v>60.833333333333336</v>
      </c>
      <c r="D26" s="1">
        <v>0</v>
      </c>
      <c r="E26" s="1">
        <v>0</v>
      </c>
      <c r="F26" s="1">
        <v>60.833333333333336</v>
      </c>
    </row>
    <row r="27" spans="1:19">
      <c r="A27" t="s">
        <v>7</v>
      </c>
      <c r="B27" s="2"/>
      <c r="C27" s="1">
        <v>23.5</v>
      </c>
      <c r="D27" s="1">
        <v>0</v>
      </c>
      <c r="E27" s="1">
        <v>0</v>
      </c>
      <c r="F27" s="1">
        <v>23.5</v>
      </c>
    </row>
    <row r="28" spans="1:19">
      <c r="A28" t="s">
        <v>8</v>
      </c>
      <c r="B28" s="2"/>
      <c r="C28" s="1">
        <v>425.83333333333331</v>
      </c>
      <c r="D28" s="1">
        <v>117.66666666666667</v>
      </c>
      <c r="E28" s="1">
        <v>80.5</v>
      </c>
      <c r="F28" s="1">
        <v>624</v>
      </c>
    </row>
    <row r="29" spans="1:19">
      <c r="A29" t="s">
        <v>9</v>
      </c>
      <c r="B29" s="2"/>
      <c r="C29" s="1">
        <v>83.5</v>
      </c>
      <c r="D29" s="1">
        <v>8.5</v>
      </c>
      <c r="E29" s="1">
        <v>30.166666666666668</v>
      </c>
      <c r="F29" s="1">
        <v>122.16666666666667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8" sqref="E28"/>
    </sheetView>
  </sheetViews>
  <sheetFormatPr baseColWidth="10" defaultRowHeight="15"/>
  <sheetData>
    <row r="1" spans="1:12">
      <c r="A1" s="4" t="s">
        <v>55</v>
      </c>
    </row>
    <row r="11" spans="1:12" ht="36">
      <c r="H11" s="16"/>
      <c r="I11" s="22" t="s">
        <v>39</v>
      </c>
      <c r="J11" s="22" t="s">
        <v>40</v>
      </c>
      <c r="K11" s="23" t="s">
        <v>44</v>
      </c>
      <c r="L11" s="23"/>
    </row>
    <row r="12" spans="1:12" ht="15" customHeight="1">
      <c r="H12" s="16"/>
      <c r="I12" s="21"/>
      <c r="J12" s="21"/>
      <c r="K12" s="16" t="s">
        <v>3</v>
      </c>
      <c r="L12" s="16" t="s">
        <v>41</v>
      </c>
    </row>
    <row r="13" spans="1:12">
      <c r="H13" s="20" t="s">
        <v>42</v>
      </c>
      <c r="I13" s="19">
        <v>50</v>
      </c>
      <c r="J13" s="19">
        <v>17</v>
      </c>
      <c r="K13" s="16">
        <v>471</v>
      </c>
      <c r="L13" s="16">
        <v>413</v>
      </c>
    </row>
    <row r="14" spans="1:12">
      <c r="H14" s="20" t="s">
        <v>43</v>
      </c>
      <c r="I14" s="19">
        <v>660</v>
      </c>
      <c r="J14" s="19">
        <v>270</v>
      </c>
      <c r="K14" s="16">
        <v>3604</v>
      </c>
      <c r="L14" s="16">
        <v>1055</v>
      </c>
    </row>
    <row r="15" spans="1:12">
      <c r="H15" s="16"/>
      <c r="I15" s="19">
        <v>710</v>
      </c>
      <c r="J15" s="19">
        <v>287</v>
      </c>
      <c r="K15" s="16">
        <v>4075</v>
      </c>
      <c r="L15" s="16">
        <v>1468</v>
      </c>
    </row>
    <row r="16" spans="1:12">
      <c r="H16" s="16"/>
      <c r="I16" s="17">
        <v>7.042253521126761</v>
      </c>
      <c r="J16" s="17">
        <v>5.9233449477351918</v>
      </c>
      <c r="K16" s="17">
        <v>11.558282208588958</v>
      </c>
      <c r="L16" s="17">
        <v>28.133514986376021</v>
      </c>
    </row>
    <row r="18" spans="1:1">
      <c r="A18" s="24" t="s">
        <v>57</v>
      </c>
    </row>
    <row r="19" spans="1:1">
      <c r="A19" s="24" t="s">
        <v>58</v>
      </c>
    </row>
    <row r="20" spans="1:1">
      <c r="A20" s="25" t="s">
        <v>56</v>
      </c>
    </row>
    <row r="21" spans="1:1">
      <c r="A21" s="26" t="s">
        <v>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baseColWidth="10" defaultRowHeight="15"/>
  <sheetData>
    <row r="1" spans="1:14">
      <c r="A1" s="4" t="s">
        <v>13</v>
      </c>
    </row>
    <row r="5" spans="1:14">
      <c r="K5" t="s">
        <v>14</v>
      </c>
      <c r="L5" t="s">
        <v>15</v>
      </c>
    </row>
    <row r="6" spans="1:14">
      <c r="J6" s="7" t="s">
        <v>0</v>
      </c>
      <c r="K6" s="8">
        <v>14.541284403669724</v>
      </c>
      <c r="L6" s="8">
        <v>85.458715596330279</v>
      </c>
      <c r="N6" s="9" t="s">
        <v>16</v>
      </c>
    </row>
    <row r="7" spans="1:14">
      <c r="J7" s="10" t="s">
        <v>17</v>
      </c>
      <c r="K7" s="11">
        <v>0</v>
      </c>
      <c r="L7" s="11">
        <v>0</v>
      </c>
      <c r="M7" s="11"/>
      <c r="N7" s="11">
        <v>5.6452202870642845</v>
      </c>
    </row>
    <row r="8" spans="1:14">
      <c r="J8" s="12" t="s">
        <v>18</v>
      </c>
      <c r="K8" s="8">
        <v>0</v>
      </c>
      <c r="L8" s="8">
        <v>3.0581039755351681E-2</v>
      </c>
      <c r="N8" s="11">
        <v>6.184071547657326</v>
      </c>
    </row>
    <row r="9" spans="1:14">
      <c r="J9" s="13" t="s">
        <v>19</v>
      </c>
      <c r="K9" s="8">
        <v>7.64525993883792E-2</v>
      </c>
      <c r="L9" s="8">
        <v>0.53516819571865448</v>
      </c>
      <c r="N9" s="11">
        <v>6.2631476083474507</v>
      </c>
    </row>
    <row r="10" spans="1:14">
      <c r="J10" s="7" t="s">
        <v>20</v>
      </c>
      <c r="K10" s="8">
        <v>1.345565749235474</v>
      </c>
      <c r="L10" s="8">
        <v>12.140672782874617</v>
      </c>
      <c r="N10" s="11">
        <v>6.1666625425020278</v>
      </c>
    </row>
    <row r="11" spans="1:14">
      <c r="J11" s="7" t="s">
        <v>21</v>
      </c>
      <c r="K11" s="8">
        <v>2.4617737003058102</v>
      </c>
      <c r="L11" s="8">
        <v>16.636085626911314</v>
      </c>
      <c r="N11" s="11">
        <v>5.6199427586500548</v>
      </c>
    </row>
    <row r="12" spans="1:14">
      <c r="J12" s="7" t="s">
        <v>22</v>
      </c>
      <c r="K12" s="8">
        <v>1.9724770642201834</v>
      </c>
      <c r="L12" s="8">
        <v>12.844036697247706</v>
      </c>
      <c r="N12" s="11">
        <v>5.717976468414081</v>
      </c>
    </row>
    <row r="13" spans="1:14">
      <c r="J13" s="7" t="s">
        <v>23</v>
      </c>
      <c r="K13" s="8">
        <v>2.0336391437308867</v>
      </c>
      <c r="L13" s="8">
        <v>10.321100917431192</v>
      </c>
      <c r="N13" s="11">
        <v>6.0799571294391015</v>
      </c>
    </row>
    <row r="14" spans="1:14">
      <c r="J14" s="7" t="s">
        <v>24</v>
      </c>
      <c r="K14" s="8">
        <v>1.6055045871559632</v>
      </c>
      <c r="L14" s="8">
        <v>8.0733944954128436</v>
      </c>
      <c r="N14" s="11">
        <v>6.2735990280055409</v>
      </c>
    </row>
    <row r="15" spans="1:14">
      <c r="J15" s="7" t="s">
        <v>25</v>
      </c>
      <c r="K15" s="8">
        <v>1.3302752293577982</v>
      </c>
      <c r="L15" s="8">
        <v>6.0397553516819569</v>
      </c>
      <c r="N15" s="11">
        <v>6.2971111172696643</v>
      </c>
    </row>
    <row r="16" spans="1:14">
      <c r="J16" s="7" t="s">
        <v>26</v>
      </c>
      <c r="K16" s="8">
        <v>1.238532110091743</v>
      </c>
      <c r="L16" s="8">
        <v>5.7033639143730888</v>
      </c>
      <c r="N16" s="11">
        <v>6.7265516421941687</v>
      </c>
    </row>
    <row r="17" spans="1:14">
      <c r="J17" s="7" t="s">
        <v>27</v>
      </c>
      <c r="K17" s="8">
        <v>0.76452599388379205</v>
      </c>
      <c r="L17" s="8">
        <v>4.0214067278287464</v>
      </c>
      <c r="N17" s="11">
        <v>6.6632663295930099</v>
      </c>
    </row>
    <row r="18" spans="1:14">
      <c r="J18" s="7" t="s">
        <v>28</v>
      </c>
      <c r="K18" s="8">
        <v>0.6116207951070336</v>
      </c>
      <c r="L18" s="8">
        <v>2.6758409785932722</v>
      </c>
      <c r="N18" s="11">
        <v>6.4414311061960028</v>
      </c>
    </row>
    <row r="19" spans="1:14">
      <c r="J19" s="7" t="s">
        <v>29</v>
      </c>
      <c r="K19" s="8">
        <v>0.45871559633027525</v>
      </c>
      <c r="L19" s="8">
        <v>1.926605504587156</v>
      </c>
      <c r="N19" s="11">
        <v>6.0898292682607256</v>
      </c>
    </row>
    <row r="20" spans="1:14">
      <c r="A20" s="5" t="s">
        <v>30</v>
      </c>
      <c r="J20" s="7" t="s">
        <v>31</v>
      </c>
      <c r="K20" s="8">
        <v>0.24464831804281345</v>
      </c>
      <c r="L20" s="8">
        <v>1.3608562691131498</v>
      </c>
      <c r="N20" s="11">
        <v>5.8491873071493599</v>
      </c>
    </row>
    <row r="21" spans="1:14">
      <c r="A21" s="5" t="s">
        <v>32</v>
      </c>
      <c r="J21" s="7" t="s">
        <v>33</v>
      </c>
      <c r="K21" s="8">
        <v>0.19877675840978593</v>
      </c>
      <c r="L21" s="8">
        <v>1.1467889908256881</v>
      </c>
      <c r="N21" s="11">
        <v>4.664065234938195</v>
      </c>
    </row>
    <row r="22" spans="1:14">
      <c r="A22" s="14" t="s">
        <v>34</v>
      </c>
      <c r="J22" s="7" t="s">
        <v>35</v>
      </c>
      <c r="K22" s="8">
        <v>9.1743119266055051E-2</v>
      </c>
      <c r="L22" s="8">
        <v>0.73394495412844041</v>
      </c>
      <c r="N22" s="11">
        <v>3.2703508462120787</v>
      </c>
    </row>
    <row r="23" spans="1:14">
      <c r="A23" s="6" t="s">
        <v>36</v>
      </c>
      <c r="J23" s="7" t="s">
        <v>37</v>
      </c>
      <c r="K23" s="8">
        <v>0.10703363914373089</v>
      </c>
      <c r="L23" s="8">
        <v>1.2691131498470949</v>
      </c>
      <c r="N23" s="11">
        <v>6.0476297781069226</v>
      </c>
    </row>
    <row r="24" spans="1:14">
      <c r="A24" s="15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1" sqref="A21:A22"/>
    </sheetView>
  </sheetViews>
  <sheetFormatPr baseColWidth="10" defaultRowHeight="15"/>
  <sheetData>
    <row r="1" spans="1:1">
      <c r="A1" s="48" t="s">
        <v>152</v>
      </c>
    </row>
    <row r="19" spans="1:7">
      <c r="A19" s="97"/>
      <c r="B19" s="97"/>
      <c r="D19" s="97"/>
      <c r="E19" s="97"/>
      <c r="F19" s="97"/>
    </row>
    <row r="21" spans="1:7">
      <c r="A21" s="11" t="s">
        <v>153</v>
      </c>
    </row>
    <row r="22" spans="1:7">
      <c r="A22" s="11" t="s">
        <v>154</v>
      </c>
    </row>
    <row r="27" spans="1:7">
      <c r="A27" s="16"/>
      <c r="B27" s="104" t="s">
        <v>39</v>
      </c>
      <c r="C27" s="104" t="s">
        <v>40</v>
      </c>
      <c r="D27" s="105" t="s">
        <v>151</v>
      </c>
      <c r="E27" s="105"/>
      <c r="F27" s="105" t="s">
        <v>97</v>
      </c>
      <c r="G27" s="105"/>
    </row>
    <row r="28" spans="1:7">
      <c r="A28" s="16"/>
      <c r="B28" s="104"/>
      <c r="C28" s="104"/>
      <c r="D28" s="98" t="s">
        <v>41</v>
      </c>
      <c r="E28" s="98" t="s">
        <v>3</v>
      </c>
      <c r="F28" s="98" t="s">
        <v>41</v>
      </c>
      <c r="G28" s="98" t="s">
        <v>3</v>
      </c>
    </row>
    <row r="29" spans="1:7">
      <c r="A29" s="18" t="s">
        <v>45</v>
      </c>
      <c r="B29" s="17">
        <v>6.197183098591549</v>
      </c>
      <c r="C29" s="17">
        <v>12.543554006968641</v>
      </c>
      <c r="D29" s="17">
        <v>7.1460980036297643</v>
      </c>
      <c r="E29" s="17">
        <v>6.1519903498190587</v>
      </c>
      <c r="F29" s="17">
        <v>5.5555555555555554</v>
      </c>
      <c r="G29" s="17">
        <v>7.0795107033639146</v>
      </c>
    </row>
    <row r="30" spans="1:7">
      <c r="A30" s="18" t="s">
        <v>46</v>
      </c>
      <c r="B30" s="17">
        <v>39.859154929577464</v>
      </c>
      <c r="C30" s="17">
        <v>39.372822299651567</v>
      </c>
      <c r="D30" s="17">
        <v>23.66152450090744</v>
      </c>
      <c r="E30" s="17">
        <v>25.211097708082026</v>
      </c>
      <c r="F30" s="17">
        <v>20.261437908496731</v>
      </c>
      <c r="G30" s="17">
        <v>26.146788990825687</v>
      </c>
    </row>
    <row r="31" spans="1:7">
      <c r="A31" s="18" t="s">
        <v>47</v>
      </c>
      <c r="B31" s="17">
        <v>42.816901408450704</v>
      </c>
      <c r="C31" s="17">
        <v>31.358885017421603</v>
      </c>
      <c r="D31" s="17">
        <v>34.686932849364794</v>
      </c>
      <c r="E31" s="17">
        <v>42.340168878166466</v>
      </c>
      <c r="F31" s="17">
        <v>44.444444444444443</v>
      </c>
      <c r="G31" s="17">
        <v>36.850152905198776</v>
      </c>
    </row>
    <row r="32" spans="1:7">
      <c r="A32" s="18" t="s">
        <v>48</v>
      </c>
      <c r="B32" s="17">
        <v>10.845070422535212</v>
      </c>
      <c r="C32" s="17">
        <v>14.982578397212544</v>
      </c>
      <c r="D32" s="17">
        <v>27.631578947368421</v>
      </c>
      <c r="E32" s="17">
        <v>23.401688781664657</v>
      </c>
      <c r="F32" s="17">
        <v>28.758169934640524</v>
      </c>
      <c r="G32" s="17">
        <v>24.770642201834864</v>
      </c>
    </row>
    <row r="33" spans="1:7">
      <c r="A33" s="18" t="s">
        <v>49</v>
      </c>
      <c r="B33" s="17">
        <v>0.28169014084507044</v>
      </c>
      <c r="C33" s="17">
        <v>1.7421602787456445</v>
      </c>
      <c r="D33" s="17">
        <v>6.873865698729583</v>
      </c>
      <c r="E33" s="17">
        <v>2.8950542822677927</v>
      </c>
      <c r="F33" s="17">
        <v>0.98039215686274506</v>
      </c>
      <c r="G33" s="17">
        <v>5.1529051987767582</v>
      </c>
    </row>
  </sheetData>
  <mergeCells count="4">
    <mergeCell ref="B27:B28"/>
    <mergeCell ref="C27:C28"/>
    <mergeCell ref="D27:E27"/>
    <mergeCell ref="F27:G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baseColWidth="10" defaultRowHeight="15"/>
  <cols>
    <col min="14" max="14" width="21.28515625" customWidth="1"/>
  </cols>
  <sheetData>
    <row r="1" spans="1:14">
      <c r="A1" s="56" t="s">
        <v>51</v>
      </c>
    </row>
    <row r="15" spans="1:14">
      <c r="J15" s="16"/>
      <c r="K15" s="16" t="s">
        <v>50</v>
      </c>
      <c r="L15" s="16" t="s">
        <v>41</v>
      </c>
      <c r="M15" s="16" t="s">
        <v>3</v>
      </c>
      <c r="N15" s="16"/>
    </row>
    <row r="16" spans="1:14">
      <c r="J16" s="16"/>
      <c r="K16" s="17">
        <v>100</v>
      </c>
      <c r="L16" s="17">
        <v>100</v>
      </c>
      <c r="M16" s="17">
        <v>100</v>
      </c>
      <c r="N16" s="17"/>
    </row>
    <row r="17" spans="1:14">
      <c r="J17" s="18" t="s">
        <v>45</v>
      </c>
      <c r="K17" s="17">
        <v>6.9096157315533109</v>
      </c>
      <c r="L17" s="17">
        <v>2.6566757493188011</v>
      </c>
      <c r="M17" s="17">
        <v>8.4417177914110422</v>
      </c>
      <c r="N17" s="17"/>
    </row>
    <row r="18" spans="1:14">
      <c r="J18" s="18" t="s">
        <v>46</v>
      </c>
      <c r="K18" s="17">
        <v>23.705574598592818</v>
      </c>
      <c r="L18" s="17">
        <v>13.555858310626704</v>
      </c>
      <c r="M18" s="17">
        <v>27.361963190184049</v>
      </c>
      <c r="N18" s="17"/>
    </row>
    <row r="19" spans="1:14">
      <c r="A19" s="5" t="s">
        <v>53</v>
      </c>
      <c r="J19" s="18" t="s">
        <v>47</v>
      </c>
      <c r="K19" s="17">
        <v>36.370196644416382</v>
      </c>
      <c r="L19" s="17">
        <v>33.378746594005449</v>
      </c>
      <c r="M19" s="17">
        <v>37.447852760736197</v>
      </c>
      <c r="N19" s="17"/>
    </row>
    <row r="20" spans="1:14">
      <c r="A20" s="14" t="s">
        <v>52</v>
      </c>
      <c r="J20" s="18" t="s">
        <v>48</v>
      </c>
      <c r="K20" s="17">
        <v>27.061158217571712</v>
      </c>
      <c r="L20" s="17">
        <v>36.716621253405997</v>
      </c>
      <c r="M20" s="17">
        <v>23.582822085889571</v>
      </c>
      <c r="N20" s="17"/>
    </row>
    <row r="21" spans="1:14">
      <c r="A21" s="6" t="s">
        <v>54</v>
      </c>
      <c r="J21" s="18" t="s">
        <v>49</v>
      </c>
      <c r="K21" s="17">
        <v>5.9534548078657767</v>
      </c>
      <c r="L21" s="17">
        <v>13.692098092643052</v>
      </c>
      <c r="M21" s="17">
        <v>3.165644171779141</v>
      </c>
      <c r="N21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6" sqref="I16"/>
    </sheetView>
  </sheetViews>
  <sheetFormatPr baseColWidth="10" defaultRowHeight="15"/>
  <sheetData>
    <row r="1" spans="1:12">
      <c r="A1" s="4" t="s">
        <v>61</v>
      </c>
    </row>
    <row r="2" spans="1:12">
      <c r="L2" t="s">
        <v>60</v>
      </c>
    </row>
    <row r="3" spans="1:12">
      <c r="I3" t="s">
        <v>0</v>
      </c>
      <c r="J3" t="s">
        <v>0</v>
      </c>
      <c r="K3" s="27">
        <v>100</v>
      </c>
      <c r="L3" s="27">
        <v>32.590808749749144</v>
      </c>
    </row>
    <row r="4" spans="1:12">
      <c r="J4" t="s">
        <v>17</v>
      </c>
      <c r="K4" s="27">
        <v>6.7830624122014846</v>
      </c>
      <c r="L4" s="27">
        <v>46.153846153846153</v>
      </c>
    </row>
    <row r="5" spans="1:12">
      <c r="J5" t="s">
        <v>18</v>
      </c>
      <c r="K5" s="27">
        <v>1.7057997190447522</v>
      </c>
      <c r="L5" s="27">
        <v>40</v>
      </c>
    </row>
    <row r="6" spans="1:12">
      <c r="J6" t="s">
        <v>19</v>
      </c>
      <c r="K6" s="27">
        <v>1.0435480634156131</v>
      </c>
      <c r="L6" s="27">
        <v>28.846153846153847</v>
      </c>
    </row>
    <row r="7" spans="1:12">
      <c r="J7" t="s">
        <v>20</v>
      </c>
      <c r="K7" s="27">
        <v>5.0973309251454948</v>
      </c>
      <c r="L7" s="27">
        <v>19.685039370078741</v>
      </c>
    </row>
    <row r="8" spans="1:12">
      <c r="J8" t="s">
        <v>21</v>
      </c>
      <c r="K8" s="27">
        <v>9.4722054986955655</v>
      </c>
      <c r="L8" s="27">
        <v>19.703389830508474</v>
      </c>
    </row>
    <row r="9" spans="1:12">
      <c r="J9" t="s">
        <v>22</v>
      </c>
      <c r="K9" s="27">
        <v>10.31507124222356</v>
      </c>
      <c r="L9" s="27">
        <v>18.677042801556421</v>
      </c>
    </row>
    <row r="10" spans="1:12">
      <c r="J10" t="s">
        <v>23</v>
      </c>
      <c r="K10" s="27">
        <v>9.291591410796709</v>
      </c>
      <c r="L10" s="27">
        <v>23.542116630669547</v>
      </c>
    </row>
    <row r="11" spans="1:12">
      <c r="J11" t="s">
        <v>24</v>
      </c>
      <c r="K11" s="27">
        <v>8.7096126831226162</v>
      </c>
      <c r="L11" s="27">
        <v>27.880184331797235</v>
      </c>
    </row>
    <row r="12" spans="1:12">
      <c r="J12" t="s">
        <v>25</v>
      </c>
      <c r="K12" s="27">
        <v>7.5857916917519566</v>
      </c>
      <c r="L12" s="27">
        <v>25.925925925925927</v>
      </c>
    </row>
    <row r="13" spans="1:12">
      <c r="J13" t="s">
        <v>26</v>
      </c>
      <c r="K13" s="27">
        <v>7.6459963877182417</v>
      </c>
      <c r="L13" s="27">
        <v>32.808398950131235</v>
      </c>
    </row>
    <row r="14" spans="1:12">
      <c r="J14" t="s">
        <v>27</v>
      </c>
      <c r="K14" s="27">
        <v>6.7027894842464377</v>
      </c>
      <c r="L14" s="27">
        <v>32.934131736526943</v>
      </c>
    </row>
    <row r="15" spans="1:12">
      <c r="J15" t="s">
        <v>28</v>
      </c>
      <c r="K15" s="27">
        <v>6.0606060606060606</v>
      </c>
      <c r="L15" s="27">
        <v>36.423841059602651</v>
      </c>
    </row>
    <row r="16" spans="1:12">
      <c r="J16" t="s">
        <v>29</v>
      </c>
      <c r="K16" s="27">
        <v>4.6156933574152115</v>
      </c>
      <c r="L16" s="27">
        <v>38.260869565217391</v>
      </c>
    </row>
    <row r="17" spans="1:12">
      <c r="J17" t="s">
        <v>31</v>
      </c>
      <c r="K17" s="27">
        <v>3.5520770620108371</v>
      </c>
      <c r="L17" s="27">
        <v>38.418079096045197</v>
      </c>
    </row>
    <row r="18" spans="1:12">
      <c r="J18" t="s">
        <v>33</v>
      </c>
      <c r="K18" s="27">
        <v>2.6490066225165565</v>
      </c>
      <c r="L18" s="27">
        <v>54.545454545454547</v>
      </c>
    </row>
    <row r="19" spans="1:12">
      <c r="J19" t="s">
        <v>35</v>
      </c>
      <c r="K19" s="27">
        <v>2.3279149106963675</v>
      </c>
      <c r="L19" s="27">
        <v>54.310344827586206</v>
      </c>
    </row>
    <row r="20" spans="1:12">
      <c r="J20" t="s">
        <v>37</v>
      </c>
      <c r="K20" s="27">
        <v>6.4419024683925343</v>
      </c>
      <c r="L20" s="27">
        <v>67.289719626168221</v>
      </c>
    </row>
    <row r="23" spans="1:12">
      <c r="A23" s="11" t="s">
        <v>62</v>
      </c>
    </row>
    <row r="24" spans="1:12">
      <c r="A24" s="11" t="s">
        <v>63</v>
      </c>
    </row>
    <row r="25" spans="1:12">
      <c r="A25" s="11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K10" workbookViewId="0">
      <selection activeCell="N24" sqref="N24"/>
    </sheetView>
  </sheetViews>
  <sheetFormatPr baseColWidth="10" defaultRowHeight="15"/>
  <sheetData>
    <row r="1" spans="1:23" ht="15.75" thickBot="1">
      <c r="A1" s="46"/>
      <c r="B1" t="s">
        <v>88</v>
      </c>
      <c r="C1" t="s">
        <v>15</v>
      </c>
      <c r="D1" t="s">
        <v>87</v>
      </c>
      <c r="G1" t="s">
        <v>88</v>
      </c>
      <c r="H1" t="s">
        <v>15</v>
      </c>
      <c r="I1" t="s">
        <v>87</v>
      </c>
      <c r="K1" s="48" t="s">
        <v>90</v>
      </c>
    </row>
    <row r="2" spans="1:23" ht="16.5" thickTop="1" thickBot="1">
      <c r="A2" s="45" t="s">
        <v>85</v>
      </c>
      <c r="B2" s="1">
        <v>67037144.833333336</v>
      </c>
      <c r="C2" s="1">
        <v>32411515.5</v>
      </c>
      <c r="D2" s="1">
        <v>34625629.333333336</v>
      </c>
      <c r="F2" s="7" t="s">
        <v>0</v>
      </c>
      <c r="G2" s="39">
        <v>4983</v>
      </c>
      <c r="H2" s="44">
        <v>3359</v>
      </c>
      <c r="I2" s="43">
        <v>1624</v>
      </c>
      <c r="S2" t="s">
        <v>89</v>
      </c>
    </row>
    <row r="3" spans="1:23" ht="16.5" thickTop="1" thickBot="1">
      <c r="A3" s="42" t="s">
        <v>84</v>
      </c>
      <c r="B3" s="1">
        <v>3784394.5</v>
      </c>
      <c r="C3" s="1">
        <v>1930717.8333333333</v>
      </c>
      <c r="D3" s="1">
        <v>1853676.6666666667</v>
      </c>
      <c r="F3" s="7" t="s">
        <v>17</v>
      </c>
      <c r="G3" s="39">
        <v>338</v>
      </c>
      <c r="H3" s="41">
        <v>182</v>
      </c>
      <c r="I3" s="38">
        <v>156</v>
      </c>
      <c r="S3" t="s">
        <v>88</v>
      </c>
      <c r="T3" t="s">
        <v>15</v>
      </c>
      <c r="U3" t="s">
        <v>87</v>
      </c>
      <c r="V3" t="s">
        <v>86</v>
      </c>
    </row>
    <row r="4" spans="1:23" ht="16.5" thickTop="1" thickBot="1">
      <c r="A4" s="35" t="s">
        <v>83</v>
      </c>
      <c r="B4" s="1">
        <v>4145625</v>
      </c>
      <c r="C4" s="1">
        <v>2117399.5</v>
      </c>
      <c r="D4" s="1">
        <v>2028225.5</v>
      </c>
      <c r="F4" s="12" t="s">
        <v>18</v>
      </c>
      <c r="G4" s="39">
        <v>85</v>
      </c>
      <c r="H4" s="39">
        <v>51</v>
      </c>
      <c r="I4" s="38">
        <v>34</v>
      </c>
      <c r="R4" s="7" t="s">
        <v>0</v>
      </c>
      <c r="S4" s="27">
        <f t="shared" ref="S4:S21" si="0">G2*100000/(B2*6)</f>
        <v>1.2388654112056467</v>
      </c>
      <c r="T4" s="27">
        <f t="shared" ref="T4:T21" si="1">H2*100000/(C2*6)</f>
        <v>1.727266759042271</v>
      </c>
      <c r="U4" s="27">
        <f t="shared" ref="U4:U21" si="2">I2*100000/(D2*6)</f>
        <v>0.78169457675705489</v>
      </c>
      <c r="V4" s="27">
        <f t="shared" ref="V4:V21" si="3">I2*100/G2</f>
        <v>32.590808749749144</v>
      </c>
      <c r="W4">
        <v>1.2</v>
      </c>
    </row>
    <row r="5" spans="1:23" ht="16.5" thickTop="1" thickBot="1">
      <c r="A5" s="35" t="s">
        <v>82</v>
      </c>
      <c r="B5" s="1">
        <v>4198635.333333333</v>
      </c>
      <c r="C5" s="1">
        <v>2146732</v>
      </c>
      <c r="D5" s="1">
        <v>2051903.3333333333</v>
      </c>
      <c r="F5" s="13" t="s">
        <v>19</v>
      </c>
      <c r="G5" s="39">
        <v>52</v>
      </c>
      <c r="H5" s="39">
        <v>37</v>
      </c>
      <c r="I5" s="38">
        <v>15</v>
      </c>
      <c r="R5" s="7" t="s">
        <v>17</v>
      </c>
      <c r="S5" s="27">
        <f t="shared" si="0"/>
        <v>1.4885692634140899</v>
      </c>
      <c r="T5" s="27">
        <f t="shared" si="1"/>
        <v>1.571090959519633</v>
      </c>
      <c r="U5" s="27">
        <f t="shared" si="2"/>
        <v>1.4026178603604009</v>
      </c>
      <c r="V5" s="27">
        <f t="shared" si="3"/>
        <v>46.153846153846153</v>
      </c>
      <c r="W5">
        <v>1.2</v>
      </c>
    </row>
    <row r="6" spans="1:23" ht="16.5" thickTop="1" thickBot="1">
      <c r="A6" s="35" t="s">
        <v>81</v>
      </c>
      <c r="B6" s="1">
        <v>4133954.5</v>
      </c>
      <c r="C6" s="1">
        <v>2122130.6666666665</v>
      </c>
      <c r="D6" s="1">
        <v>2011823.8333333333</v>
      </c>
      <c r="F6" s="7" t="s">
        <v>20</v>
      </c>
      <c r="G6" s="39">
        <v>254</v>
      </c>
      <c r="H6" s="39">
        <v>204</v>
      </c>
      <c r="I6" s="38">
        <v>50</v>
      </c>
      <c r="R6" s="12" t="s">
        <v>18</v>
      </c>
      <c r="S6" s="27">
        <f t="shared" si="0"/>
        <v>0.34172571486004322</v>
      </c>
      <c r="T6" s="27">
        <f t="shared" si="1"/>
        <v>0.40143581785109517</v>
      </c>
      <c r="U6" s="27">
        <f t="shared" si="2"/>
        <v>0.27939036693240799</v>
      </c>
      <c r="V6" s="27">
        <f t="shared" si="3"/>
        <v>40</v>
      </c>
      <c r="W6">
        <v>1.2</v>
      </c>
    </row>
    <row r="7" spans="1:23" ht="16.5" thickTop="1" thickBot="1">
      <c r="A7" s="35" t="s">
        <v>80</v>
      </c>
      <c r="B7" s="1">
        <v>3767449.1666666665</v>
      </c>
      <c r="C7" s="1">
        <v>1906659</v>
      </c>
      <c r="D7" s="1">
        <v>1860790.1666666667</v>
      </c>
      <c r="F7" s="7" t="s">
        <v>21</v>
      </c>
      <c r="G7" s="39">
        <v>472</v>
      </c>
      <c r="H7" s="39">
        <v>379</v>
      </c>
      <c r="I7" s="38">
        <v>93</v>
      </c>
      <c r="R7" s="13" t="s">
        <v>19</v>
      </c>
      <c r="S7" s="27">
        <f t="shared" si="0"/>
        <v>0.20641627525642062</v>
      </c>
      <c r="T7" s="27">
        <f t="shared" si="1"/>
        <v>0.28725833810026902</v>
      </c>
      <c r="U7" s="27">
        <f t="shared" si="2"/>
        <v>0.12183809828598163</v>
      </c>
      <c r="V7" s="27">
        <f t="shared" si="3"/>
        <v>28.846153846153847</v>
      </c>
      <c r="W7">
        <v>1.2</v>
      </c>
    </row>
    <row r="8" spans="1:23" ht="16.5" thickTop="1" thickBot="1">
      <c r="A8" s="35" t="s">
        <v>79</v>
      </c>
      <c r="B8" s="1">
        <v>3833168.1666666665</v>
      </c>
      <c r="C8" s="1">
        <v>1892792.3333333333</v>
      </c>
      <c r="D8" s="1">
        <v>1940375.8333333333</v>
      </c>
      <c r="F8" s="7" t="s">
        <v>22</v>
      </c>
      <c r="G8" s="39">
        <v>514</v>
      </c>
      <c r="H8" s="39">
        <v>418</v>
      </c>
      <c r="I8" s="38">
        <v>96</v>
      </c>
      <c r="R8" s="7" t="s">
        <v>20</v>
      </c>
      <c r="S8" s="27">
        <f t="shared" si="0"/>
        <v>1.0240396533956369</v>
      </c>
      <c r="T8" s="27">
        <f t="shared" si="1"/>
        <v>1.602163360346017</v>
      </c>
      <c r="U8" s="27">
        <f t="shared" si="2"/>
        <v>0.41421784528350436</v>
      </c>
      <c r="V8" s="27">
        <f t="shared" si="3"/>
        <v>19.685039370078741</v>
      </c>
      <c r="W8">
        <v>1.2</v>
      </c>
    </row>
    <row r="9" spans="1:23" ht="16.5" thickTop="1" thickBot="1">
      <c r="A9" s="35" t="s">
        <v>78</v>
      </c>
      <c r="B9" s="1">
        <v>4075829.6666666665</v>
      </c>
      <c r="C9" s="1">
        <v>1982865.8333333333</v>
      </c>
      <c r="D9" s="1">
        <v>2092963.8333333333</v>
      </c>
      <c r="F9" s="7" t="s">
        <v>23</v>
      </c>
      <c r="G9" s="39">
        <v>463</v>
      </c>
      <c r="H9" s="39">
        <v>354</v>
      </c>
      <c r="I9" s="38">
        <v>109</v>
      </c>
      <c r="R9" s="7" t="s">
        <v>21</v>
      </c>
      <c r="S9" s="27">
        <f t="shared" si="0"/>
        <v>2.0880617942423023</v>
      </c>
      <c r="T9" s="27">
        <f t="shared" si="1"/>
        <v>3.3129503842410557</v>
      </c>
      <c r="U9" s="27">
        <f t="shared" si="2"/>
        <v>0.83297946633961328</v>
      </c>
      <c r="V9" s="27">
        <f t="shared" si="3"/>
        <v>19.703389830508474</v>
      </c>
      <c r="W9">
        <v>1.2</v>
      </c>
    </row>
    <row r="10" spans="1:23" ht="16.5" thickTop="1" thickBot="1">
      <c r="A10" s="35" t="s">
        <v>77</v>
      </c>
      <c r="B10" s="1">
        <v>4205641.666666667</v>
      </c>
      <c r="C10" s="1">
        <v>2054979</v>
      </c>
      <c r="D10" s="1">
        <v>2150662.6666666665</v>
      </c>
      <c r="F10" s="7" t="s">
        <v>24</v>
      </c>
      <c r="G10" s="39">
        <v>434</v>
      </c>
      <c r="H10" s="39">
        <v>313</v>
      </c>
      <c r="I10" s="38">
        <v>121</v>
      </c>
      <c r="R10" s="7" t="s">
        <v>22</v>
      </c>
      <c r="S10" s="27">
        <f t="shared" si="0"/>
        <v>2.2348789028257694</v>
      </c>
      <c r="T10" s="27">
        <f t="shared" si="1"/>
        <v>3.6806291656929435</v>
      </c>
      <c r="U10" s="27">
        <f t="shared" si="2"/>
        <v>0.82458252288753342</v>
      </c>
      <c r="V10" s="27">
        <f t="shared" si="3"/>
        <v>18.677042801556421</v>
      </c>
      <c r="W10">
        <v>1.2</v>
      </c>
    </row>
    <row r="11" spans="1:23" ht="16.5" thickTop="1" thickBot="1">
      <c r="A11" s="35" t="s">
        <v>76</v>
      </c>
      <c r="B11" s="1">
        <v>4221403.5</v>
      </c>
      <c r="C11" s="1">
        <v>2082703.8333333333</v>
      </c>
      <c r="D11" s="1">
        <v>2138699.6666666665</v>
      </c>
      <c r="F11" s="7" t="s">
        <v>25</v>
      </c>
      <c r="G11" s="39">
        <v>378</v>
      </c>
      <c r="H11" s="39">
        <v>280</v>
      </c>
      <c r="I11" s="38">
        <v>98</v>
      </c>
      <c r="R11" s="7" t="s">
        <v>23</v>
      </c>
      <c r="S11" s="27">
        <f t="shared" si="0"/>
        <v>1.8932750624433192</v>
      </c>
      <c r="T11" s="27">
        <f t="shared" si="1"/>
        <v>2.9754912817685177</v>
      </c>
      <c r="U11" s="27">
        <f t="shared" si="2"/>
        <v>0.86798760577404466</v>
      </c>
      <c r="V11" s="27">
        <f t="shared" si="3"/>
        <v>23.542116630669547</v>
      </c>
      <c r="W11">
        <v>1.2</v>
      </c>
    </row>
    <row r="12" spans="1:23" ht="16.5" thickTop="1" thickBot="1">
      <c r="A12" s="35" t="s">
        <v>75</v>
      </c>
      <c r="B12" s="1">
        <v>4509288.166666667</v>
      </c>
      <c r="C12" s="1">
        <v>2229316.5</v>
      </c>
      <c r="D12" s="1">
        <v>2279971.6666666665</v>
      </c>
      <c r="F12" s="7" t="s">
        <v>26</v>
      </c>
      <c r="G12" s="39">
        <v>381</v>
      </c>
      <c r="H12" s="39">
        <v>256</v>
      </c>
      <c r="I12" s="38">
        <v>125</v>
      </c>
      <c r="R12" s="7" t="s">
        <v>24</v>
      </c>
      <c r="S12" s="27">
        <f t="shared" si="0"/>
        <v>1.7199119436788282</v>
      </c>
      <c r="T12" s="27">
        <f t="shared" si="1"/>
        <v>2.5385498667707389</v>
      </c>
      <c r="U12" s="27">
        <f t="shared" si="2"/>
        <v>0.93769548238465417</v>
      </c>
      <c r="V12" s="27">
        <f t="shared" si="3"/>
        <v>27.880184331797235</v>
      </c>
      <c r="W12">
        <v>1.2</v>
      </c>
    </row>
    <row r="13" spans="1:23" ht="16.5" thickTop="1" thickBot="1">
      <c r="A13" s="35" t="s">
        <v>74</v>
      </c>
      <c r="B13" s="1">
        <v>4466863.5</v>
      </c>
      <c r="C13" s="1">
        <v>2192815</v>
      </c>
      <c r="D13" s="1">
        <v>2274048.5</v>
      </c>
      <c r="F13" s="7" t="s">
        <v>27</v>
      </c>
      <c r="G13" s="39">
        <v>334</v>
      </c>
      <c r="H13" s="39">
        <v>224</v>
      </c>
      <c r="I13" s="38">
        <v>110</v>
      </c>
      <c r="R13" s="7" t="s">
        <v>25</v>
      </c>
      <c r="S13" s="27">
        <f t="shared" si="0"/>
        <v>1.4923946502626437</v>
      </c>
      <c r="T13" s="27">
        <f t="shared" si="1"/>
        <v>2.2406770429753053</v>
      </c>
      <c r="U13" s="27">
        <f t="shared" si="2"/>
        <v>0.76370392663828912</v>
      </c>
      <c r="V13" s="27">
        <f t="shared" si="3"/>
        <v>25.925925925925927</v>
      </c>
      <c r="W13">
        <v>1.2</v>
      </c>
    </row>
    <row r="14" spans="1:23" ht="16.5" thickTop="1" thickBot="1">
      <c r="A14" s="35" t="s">
        <v>73</v>
      </c>
      <c r="B14" s="1">
        <v>4318151.5</v>
      </c>
      <c r="C14" s="1">
        <v>2095451.8333333333</v>
      </c>
      <c r="D14" s="1">
        <v>2222699.6666666665</v>
      </c>
      <c r="F14" s="7" t="s">
        <v>28</v>
      </c>
      <c r="G14" s="39">
        <v>302</v>
      </c>
      <c r="H14" s="39">
        <v>192</v>
      </c>
      <c r="I14" s="38">
        <v>110</v>
      </c>
      <c r="R14" s="7" t="s">
        <v>26</v>
      </c>
      <c r="S14" s="27">
        <f t="shared" si="0"/>
        <v>1.4082045248161674</v>
      </c>
      <c r="T14" s="27">
        <f t="shared" si="1"/>
        <v>1.913890049558538</v>
      </c>
      <c r="U14" s="27">
        <f t="shared" si="2"/>
        <v>0.91375404518915804</v>
      </c>
      <c r="V14" s="27">
        <f t="shared" si="3"/>
        <v>32.808398950131235</v>
      </c>
      <c r="W14">
        <v>1.2</v>
      </c>
    </row>
    <row r="15" spans="1:23" ht="16.5" thickTop="1" thickBot="1">
      <c r="A15" s="35" t="s">
        <v>72</v>
      </c>
      <c r="B15" s="1">
        <v>4082447.6666666665</v>
      </c>
      <c r="C15" s="1">
        <v>1947393.3333333333</v>
      </c>
      <c r="D15" s="1">
        <v>2135054.3333333335</v>
      </c>
      <c r="F15" s="7" t="s">
        <v>29</v>
      </c>
      <c r="G15" s="39">
        <v>230</v>
      </c>
      <c r="H15" s="39">
        <v>142</v>
      </c>
      <c r="I15" s="38">
        <v>88</v>
      </c>
      <c r="R15" s="7" t="s">
        <v>27</v>
      </c>
      <c r="S15" s="27">
        <f t="shared" si="0"/>
        <v>1.2462137396109523</v>
      </c>
      <c r="T15" s="27">
        <f t="shared" si="1"/>
        <v>1.7025300051911965</v>
      </c>
      <c r="U15" s="27">
        <f t="shared" si="2"/>
        <v>0.80619799152627281</v>
      </c>
      <c r="V15" s="27">
        <f t="shared" si="3"/>
        <v>32.934131736526943</v>
      </c>
      <c r="W15">
        <v>1.2</v>
      </c>
    </row>
    <row r="16" spans="1:23" ht="16.5" thickTop="1" thickBot="1">
      <c r="A16" s="35" t="s">
        <v>71</v>
      </c>
      <c r="B16" s="1">
        <v>3921128.1666666665</v>
      </c>
      <c r="C16" s="1">
        <v>1850237.6666666667</v>
      </c>
      <c r="D16" s="1">
        <v>2070890.5</v>
      </c>
      <c r="F16" s="7" t="s">
        <v>31</v>
      </c>
      <c r="G16" s="39">
        <v>177</v>
      </c>
      <c r="H16" s="39">
        <v>109</v>
      </c>
      <c r="I16" s="38">
        <v>68</v>
      </c>
      <c r="R16" s="7" t="s">
        <v>28</v>
      </c>
      <c r="S16" s="27">
        <f t="shared" si="0"/>
        <v>1.1656222189826673</v>
      </c>
      <c r="T16" s="27">
        <f t="shared" si="1"/>
        <v>1.5271169439908385</v>
      </c>
      <c r="U16" s="27">
        <f t="shared" si="2"/>
        <v>0.82482278682425081</v>
      </c>
      <c r="V16" s="27">
        <f t="shared" si="3"/>
        <v>36.423841059602651</v>
      </c>
      <c r="W16">
        <v>1.2</v>
      </c>
    </row>
    <row r="17" spans="1:23" ht="16.5" thickTop="1" thickBot="1">
      <c r="A17" s="35" t="s">
        <v>70</v>
      </c>
      <c r="B17" s="1">
        <v>3126656.1666666665</v>
      </c>
      <c r="C17" s="1">
        <v>1447976.6666666667</v>
      </c>
      <c r="D17" s="1">
        <v>1678679.5</v>
      </c>
      <c r="F17" s="7" t="s">
        <v>33</v>
      </c>
      <c r="G17" s="39">
        <v>132</v>
      </c>
      <c r="H17" s="39">
        <v>60</v>
      </c>
      <c r="I17" s="38">
        <v>72</v>
      </c>
      <c r="R17" s="7" t="s">
        <v>29</v>
      </c>
      <c r="S17" s="27">
        <f t="shared" si="0"/>
        <v>0.93897917287039323</v>
      </c>
      <c r="T17" s="27">
        <f t="shared" si="1"/>
        <v>1.2152997682371991</v>
      </c>
      <c r="U17" s="27">
        <f t="shared" si="2"/>
        <v>0.68694582792038239</v>
      </c>
      <c r="V17" s="27">
        <f t="shared" si="3"/>
        <v>38.260869565217391</v>
      </c>
      <c r="W17">
        <v>1.2</v>
      </c>
    </row>
    <row r="18" spans="1:23" ht="16.5" thickTop="1" thickBot="1">
      <c r="A18" s="35" t="s">
        <v>69</v>
      </c>
      <c r="B18" s="1">
        <v>2192349.8333333335</v>
      </c>
      <c r="C18" s="1">
        <v>968511.16666666663</v>
      </c>
      <c r="D18" s="1">
        <v>1223838.6666666667</v>
      </c>
      <c r="F18" s="7" t="s">
        <v>35</v>
      </c>
      <c r="G18" s="39">
        <v>116</v>
      </c>
      <c r="H18" s="39">
        <v>53</v>
      </c>
      <c r="I18" s="38">
        <v>63</v>
      </c>
      <c r="K18" s="11" t="s">
        <v>91</v>
      </c>
      <c r="R18" s="7" t="s">
        <v>31</v>
      </c>
      <c r="S18" s="27">
        <f t="shared" si="0"/>
        <v>0.75233450033024085</v>
      </c>
      <c r="T18" s="27">
        <f t="shared" si="1"/>
        <v>0.98185584446538665</v>
      </c>
      <c r="U18" s="27">
        <f t="shared" si="2"/>
        <v>0.54726859451686771</v>
      </c>
      <c r="V18" s="27">
        <f t="shared" si="3"/>
        <v>38.418079096045197</v>
      </c>
      <c r="W18">
        <v>1.2</v>
      </c>
    </row>
    <row r="19" spans="1:23" ht="15.75" thickTop="1">
      <c r="A19" s="40" t="s">
        <v>37</v>
      </c>
      <c r="B19" s="1">
        <f>SUM(B21:B24)</f>
        <v>4054158.333333333</v>
      </c>
      <c r="C19" s="1">
        <f>SUM(C21:C24)</f>
        <v>1442833.3333333335</v>
      </c>
      <c r="D19" s="1">
        <f>SUM(D21:D24)</f>
        <v>2611325.0000000005</v>
      </c>
      <c r="F19" s="7" t="s">
        <v>37</v>
      </c>
      <c r="G19" s="39">
        <v>321</v>
      </c>
      <c r="H19" s="39">
        <v>105</v>
      </c>
      <c r="I19" s="38">
        <v>216</v>
      </c>
      <c r="K19" s="11" t="s">
        <v>92</v>
      </c>
      <c r="R19" s="7" t="s">
        <v>33</v>
      </c>
      <c r="S19" s="27">
        <f t="shared" si="0"/>
        <v>0.70362709640229604</v>
      </c>
      <c r="T19" s="27">
        <f t="shared" si="1"/>
        <v>0.69061886356363933</v>
      </c>
      <c r="U19" s="27">
        <f t="shared" si="2"/>
        <v>0.71484759300390577</v>
      </c>
      <c r="V19" s="27">
        <f t="shared" si="3"/>
        <v>54.545454545454547</v>
      </c>
      <c r="W19">
        <v>1.2</v>
      </c>
    </row>
    <row r="20" spans="1:23">
      <c r="F20" s="37"/>
      <c r="K20" s="11" t="s">
        <v>93</v>
      </c>
      <c r="R20" s="7" t="s">
        <v>35</v>
      </c>
      <c r="S20" s="27">
        <f t="shared" si="0"/>
        <v>0.88185439382811392</v>
      </c>
      <c r="T20" s="27">
        <f t="shared" si="1"/>
        <v>0.91205281233205537</v>
      </c>
      <c r="U20" s="27">
        <f t="shared" si="2"/>
        <v>0.85795622298799734</v>
      </c>
      <c r="V20" s="27">
        <f t="shared" si="3"/>
        <v>54.310344827586206</v>
      </c>
      <c r="W20">
        <v>1.2</v>
      </c>
    </row>
    <row r="21" spans="1:23" ht="15.75" thickBot="1">
      <c r="A21" s="35" t="s">
        <v>68</v>
      </c>
      <c r="B21" s="1">
        <v>1872207.5</v>
      </c>
      <c r="C21" s="1">
        <v>754882.33333333337</v>
      </c>
      <c r="D21" s="1">
        <v>1117325.1666666667</v>
      </c>
      <c r="F21" s="32"/>
      <c r="R21" s="7" t="s">
        <v>37</v>
      </c>
      <c r="S21" s="27">
        <f t="shared" si="0"/>
        <v>1.3196327227805196</v>
      </c>
      <c r="T21" s="27">
        <f t="shared" si="1"/>
        <v>1.212891301836664</v>
      </c>
      <c r="U21" s="27">
        <f t="shared" si="2"/>
        <v>1.3786104755248769</v>
      </c>
      <c r="V21" s="27">
        <f t="shared" si="3"/>
        <v>67.289719626168221</v>
      </c>
      <c r="W21">
        <v>1.2</v>
      </c>
    </row>
    <row r="22" spans="1:23" ht="16.5" thickTop="1" thickBot="1">
      <c r="A22" s="35" t="s">
        <v>67</v>
      </c>
      <c r="B22" s="1">
        <v>1333785.8333333333</v>
      </c>
      <c r="C22" s="1">
        <v>464933.66666666669</v>
      </c>
      <c r="D22" s="1">
        <v>868852.16666666663</v>
      </c>
      <c r="F22" s="36"/>
    </row>
    <row r="23" spans="1:23" ht="16.5" thickTop="1" thickBot="1">
      <c r="A23" s="35" t="s">
        <v>66</v>
      </c>
      <c r="B23" s="1">
        <v>649956</v>
      </c>
      <c r="C23" s="1">
        <v>182079.66666666666</v>
      </c>
      <c r="D23" s="1">
        <v>467876.33333333331</v>
      </c>
      <c r="F23" s="34"/>
    </row>
    <row r="24" spans="1:23" ht="16.5" thickTop="1" thickBot="1">
      <c r="A24" s="33" t="s">
        <v>65</v>
      </c>
      <c r="B24" s="1">
        <v>198209</v>
      </c>
      <c r="C24" s="1">
        <v>40937.666666666664</v>
      </c>
      <c r="D24" s="1">
        <v>157271.33333333334</v>
      </c>
      <c r="F24" s="32"/>
    </row>
    <row r="25" spans="1:23" ht="15.75" thickTop="1">
      <c r="F25" s="32"/>
    </row>
    <row r="26" spans="1:23">
      <c r="F26" s="32"/>
    </row>
    <row r="27" spans="1:23">
      <c r="F27" s="32"/>
    </row>
    <row r="28" spans="1:23">
      <c r="F28" s="32"/>
    </row>
    <row r="29" spans="1:23">
      <c r="F29" s="32"/>
    </row>
    <row r="30" spans="1:23">
      <c r="F30" s="32"/>
    </row>
    <row r="31" spans="1:23">
      <c r="F31" s="32"/>
    </row>
    <row r="32" spans="1:23">
      <c r="F32" s="32"/>
    </row>
    <row r="33" spans="6:6">
      <c r="F33" s="32"/>
    </row>
    <row r="34" spans="6:6">
      <c r="F34" s="32"/>
    </row>
    <row r="35" spans="6:6">
      <c r="F35" s="32"/>
    </row>
    <row r="36" spans="6:6">
      <c r="F36" s="32"/>
    </row>
    <row r="37" spans="6:6">
      <c r="F37" s="32"/>
    </row>
    <row r="38" spans="6:6">
      <c r="F38" s="31"/>
    </row>
    <row r="39" spans="6:6">
      <c r="F39" s="30"/>
    </row>
    <row r="40" spans="6:6">
      <c r="F40" s="29"/>
    </row>
    <row r="41" spans="6:6">
      <c r="F41" s="28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F1" workbookViewId="0">
      <selection activeCell="F20" sqref="F20:F22"/>
    </sheetView>
  </sheetViews>
  <sheetFormatPr baseColWidth="10" defaultRowHeight="15"/>
  <sheetData>
    <row r="1" spans="1:23">
      <c r="F1" s="56" t="s">
        <v>107</v>
      </c>
    </row>
    <row r="3" spans="1:23" ht="15.75" thickBot="1"/>
    <row r="4" spans="1:23">
      <c r="O4" t="s">
        <v>94</v>
      </c>
      <c r="Q4" s="99"/>
      <c r="R4" s="100"/>
      <c r="S4" s="49" t="s">
        <v>0</v>
      </c>
      <c r="T4" s="50" t="s">
        <v>39</v>
      </c>
      <c r="U4" s="50" t="s">
        <v>95</v>
      </c>
      <c r="V4" s="50" t="s">
        <v>96</v>
      </c>
      <c r="W4" s="50" t="s">
        <v>97</v>
      </c>
    </row>
    <row r="5" spans="1:23">
      <c r="O5" t="s">
        <v>98</v>
      </c>
      <c r="Q5" s="101" t="s">
        <v>0</v>
      </c>
      <c r="R5" s="51" t="s">
        <v>0</v>
      </c>
      <c r="S5" s="52">
        <v>100</v>
      </c>
      <c r="T5" s="52">
        <v>100</v>
      </c>
      <c r="U5" s="52">
        <v>100</v>
      </c>
      <c r="V5" s="52">
        <v>100</v>
      </c>
      <c r="W5" s="52">
        <v>100</v>
      </c>
    </row>
    <row r="6" spans="1:23">
      <c r="N6" s="51" t="s">
        <v>0</v>
      </c>
      <c r="O6" s="53">
        <v>32.590808749749144</v>
      </c>
      <c r="Q6" s="101"/>
      <c r="R6" s="51" t="s">
        <v>99</v>
      </c>
      <c r="S6" s="52">
        <v>8.488862131246238</v>
      </c>
      <c r="T6" s="52">
        <v>0</v>
      </c>
      <c r="U6" s="52">
        <v>0</v>
      </c>
      <c r="V6" s="52">
        <v>6.490384615384615</v>
      </c>
      <c r="W6" s="52">
        <v>24.556616643929058</v>
      </c>
    </row>
    <row r="7" spans="1:23">
      <c r="N7" s="51" t="s">
        <v>99</v>
      </c>
      <c r="O7" s="53">
        <v>44.917257683215134</v>
      </c>
      <c r="Q7" s="101"/>
      <c r="R7" s="54" t="s">
        <v>100</v>
      </c>
      <c r="S7" s="52">
        <v>6.1408789885611075</v>
      </c>
      <c r="T7" s="52">
        <v>7.9452054794520546</v>
      </c>
      <c r="U7" s="52">
        <v>6.3829787234042552</v>
      </c>
      <c r="V7" s="52">
        <v>6.490384615384615</v>
      </c>
      <c r="W7" s="52">
        <v>3.4106412005457027</v>
      </c>
    </row>
    <row r="8" spans="1:23">
      <c r="N8" s="55">
        <v>43739</v>
      </c>
      <c r="O8" s="53">
        <v>21.241830065359476</v>
      </c>
      <c r="Q8" s="101"/>
      <c r="R8" s="51" t="s">
        <v>101</v>
      </c>
      <c r="S8" s="52">
        <v>19.787276740919125</v>
      </c>
      <c r="T8" s="52">
        <v>47.945205479452056</v>
      </c>
      <c r="U8" s="52">
        <v>11.347517730496454</v>
      </c>
      <c r="V8" s="52">
        <v>19.337606837606838</v>
      </c>
      <c r="W8" s="52">
        <v>9.6862210095497954</v>
      </c>
    </row>
    <row r="9" spans="1:23">
      <c r="N9" s="51" t="s">
        <v>101</v>
      </c>
      <c r="O9" s="53">
        <v>19.168356997971603</v>
      </c>
      <c r="Q9" s="101"/>
      <c r="R9" s="51" t="s">
        <v>102</v>
      </c>
      <c r="S9" s="52">
        <v>18.001204093919327</v>
      </c>
      <c r="T9" s="52">
        <v>29.315068493150687</v>
      </c>
      <c r="U9" s="52">
        <v>11.347517730496454</v>
      </c>
      <c r="V9" s="52">
        <v>18.002136752136753</v>
      </c>
      <c r="W9" s="52">
        <v>13.642564802182811</v>
      </c>
    </row>
    <row r="10" spans="1:23">
      <c r="N10" s="51" t="s">
        <v>102</v>
      </c>
      <c r="O10" s="53">
        <v>25.641025641025642</v>
      </c>
      <c r="Q10" s="101"/>
      <c r="R10" s="51" t="s">
        <v>103</v>
      </c>
      <c r="S10" s="52">
        <v>15.231788079470199</v>
      </c>
      <c r="T10" s="52">
        <v>9.8630136986301373</v>
      </c>
      <c r="U10" s="52">
        <v>15.602836879432624</v>
      </c>
      <c r="V10" s="52">
        <v>15.865384615384615</v>
      </c>
      <c r="W10" s="52">
        <v>14.597544338335608</v>
      </c>
    </row>
    <row r="11" spans="1:23">
      <c r="N11" s="51" t="s">
        <v>103</v>
      </c>
      <c r="O11" s="53">
        <v>29.380764163372859</v>
      </c>
      <c r="Q11" s="101"/>
      <c r="R11" s="51" t="s">
        <v>104</v>
      </c>
      <c r="S11" s="52">
        <v>12.763395544852498</v>
      </c>
      <c r="T11" s="52">
        <v>3.8356164383561642</v>
      </c>
      <c r="U11" s="52">
        <v>13.475177304964539</v>
      </c>
      <c r="V11" s="52">
        <v>13.488247863247864</v>
      </c>
      <c r="W11" s="52">
        <v>13.369713506139155</v>
      </c>
    </row>
    <row r="12" spans="1:23">
      <c r="A12" s="51" t="s">
        <v>37</v>
      </c>
      <c r="B12" s="53">
        <v>67.289719626168221</v>
      </c>
      <c r="N12" s="51" t="s">
        <v>104</v>
      </c>
      <c r="O12" s="53">
        <v>34.591194968553459</v>
      </c>
      <c r="Q12" s="101"/>
      <c r="R12" s="51" t="s">
        <v>105</v>
      </c>
      <c r="S12" s="52">
        <v>8.1677704194260485</v>
      </c>
      <c r="T12" s="52">
        <v>1.095890410958904</v>
      </c>
      <c r="U12" s="52">
        <v>5.6737588652482271</v>
      </c>
      <c r="V12" s="52">
        <v>8.7072649572649574</v>
      </c>
      <c r="W12" s="52">
        <v>9.4133697135061389</v>
      </c>
    </row>
    <row r="13" spans="1:23">
      <c r="N13" s="51" t="s">
        <v>105</v>
      </c>
      <c r="O13" s="53">
        <v>38.329238329238329</v>
      </c>
      <c r="Q13" s="101"/>
      <c r="R13" s="51" t="s">
        <v>106</v>
      </c>
      <c r="S13" s="52">
        <v>4.9769215332129235</v>
      </c>
      <c r="T13" s="52">
        <v>0</v>
      </c>
      <c r="U13" s="52">
        <v>12.76595744680851</v>
      </c>
      <c r="V13" s="52">
        <v>5.3685897435897436</v>
      </c>
      <c r="W13" s="52">
        <v>3.9563437926330152</v>
      </c>
    </row>
    <row r="14" spans="1:23">
      <c r="N14" s="51" t="s">
        <v>106</v>
      </c>
      <c r="O14" s="53">
        <v>54.435483870967744</v>
      </c>
      <c r="Q14" s="101"/>
      <c r="R14" s="51" t="s">
        <v>37</v>
      </c>
      <c r="S14" s="52">
        <v>6.4419024683925343</v>
      </c>
      <c r="T14" s="52">
        <v>0</v>
      </c>
      <c r="U14" s="52">
        <v>23.404255319148938</v>
      </c>
      <c r="V14" s="52">
        <v>6.25</v>
      </c>
      <c r="W14" s="52">
        <v>7.3669849931787175</v>
      </c>
    </row>
    <row r="20" spans="6:6">
      <c r="F20" t="s">
        <v>62</v>
      </c>
    </row>
    <row r="21" spans="6:6">
      <c r="F21" t="s">
        <v>108</v>
      </c>
    </row>
    <row r="22" spans="6:6">
      <c r="F22" t="s">
        <v>109</v>
      </c>
    </row>
  </sheetData>
  <mergeCells count="2">
    <mergeCell ref="Q4:R4"/>
    <mergeCell ref="Q5:Q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I36" sqref="I36"/>
    </sheetView>
  </sheetViews>
  <sheetFormatPr baseColWidth="10" defaultRowHeight="15"/>
  <sheetData>
    <row r="1" spans="1:1" ht="15" customHeight="1"/>
    <row r="14" spans="1:1">
      <c r="A14" s="4" t="s">
        <v>116</v>
      </c>
    </row>
    <row r="35" spans="1:13">
      <c r="A35" s="11" t="s">
        <v>62</v>
      </c>
    </row>
    <row r="36" spans="1:13">
      <c r="A36" s="11" t="s">
        <v>109</v>
      </c>
    </row>
    <row r="39" spans="1:13" ht="15.75" thickBot="1"/>
    <row r="40" spans="1:13">
      <c r="A40" s="102" t="s">
        <v>110</v>
      </c>
      <c r="B40" s="102"/>
      <c r="C40" s="102"/>
      <c r="D40" s="103" t="s">
        <v>111</v>
      </c>
      <c r="E40" s="103"/>
      <c r="F40" s="103"/>
      <c r="G40" s="47"/>
      <c r="I40" s="57"/>
    </row>
    <row r="41" spans="1:13">
      <c r="A41" s="58" t="s">
        <v>0</v>
      </c>
      <c r="B41" s="58" t="s">
        <v>112</v>
      </c>
      <c r="C41" s="58" t="s">
        <v>113</v>
      </c>
      <c r="D41" s="7" t="s">
        <v>0</v>
      </c>
      <c r="E41" s="7" t="s">
        <v>112</v>
      </c>
      <c r="F41" s="7" t="s">
        <v>113</v>
      </c>
      <c r="G41" s="7"/>
      <c r="H41" t="s">
        <v>114</v>
      </c>
      <c r="K41" s="7" t="s">
        <v>0</v>
      </c>
    </row>
    <row r="42" spans="1:13">
      <c r="A42" s="59">
        <v>31.740004467277195</v>
      </c>
      <c r="B42" s="59">
        <v>26.557962921599284</v>
      </c>
      <c r="C42" s="59">
        <v>5.182041545677909</v>
      </c>
      <c r="D42" s="60">
        <v>68.259995532722812</v>
      </c>
      <c r="E42" s="60">
        <v>57.069466160375249</v>
      </c>
      <c r="F42" s="60">
        <v>11.190529372347553</v>
      </c>
      <c r="G42" s="27"/>
      <c r="H42" s="27">
        <v>16.37257091802546</v>
      </c>
      <c r="J42" t="s">
        <v>115</v>
      </c>
      <c r="K42" s="8">
        <v>31.740004467277195</v>
      </c>
      <c r="L42" t="s">
        <v>14</v>
      </c>
      <c r="M42" s="27" t="s">
        <v>15</v>
      </c>
    </row>
    <row r="43" spans="1:13">
      <c r="A43" s="59">
        <v>6.8796068796068797</v>
      </c>
      <c r="B43" s="59">
        <v>3.7301764574491849</v>
      </c>
      <c r="C43" s="59">
        <v>3.1494304221576948</v>
      </c>
      <c r="D43" s="60">
        <v>2.568684386866205</v>
      </c>
      <c r="E43" s="60">
        <v>1.6975653339289702</v>
      </c>
      <c r="F43" s="60">
        <v>0.87111905293723479</v>
      </c>
      <c r="G43" s="27"/>
      <c r="H43" s="27">
        <v>42.553191489361701</v>
      </c>
      <c r="J43" s="7" t="s">
        <v>99</v>
      </c>
      <c r="K43" s="8">
        <v>72.813238770685572</v>
      </c>
      <c r="L43" s="27">
        <v>75.78947368421052</v>
      </c>
      <c r="M43" s="27">
        <v>70.386266094420606</v>
      </c>
    </row>
    <row r="44" spans="1:13">
      <c r="A44" s="59">
        <v>1.0274737547464821</v>
      </c>
      <c r="B44" s="59">
        <v>0.96046459682823315</v>
      </c>
      <c r="C44" s="59">
        <v>6.7009157918248824E-2</v>
      </c>
      <c r="D44" s="60">
        <v>4.9586776859504136</v>
      </c>
      <c r="E44" s="60">
        <v>4.4672771945499221</v>
      </c>
      <c r="F44" s="60">
        <v>0.49140049140049141</v>
      </c>
      <c r="G44" s="27"/>
      <c r="H44" s="27">
        <v>9.3283582089552226</v>
      </c>
      <c r="J44" s="13" t="s">
        <v>100</v>
      </c>
      <c r="K44" s="8">
        <v>17.164179104477611</v>
      </c>
      <c r="L44" s="27">
        <v>32.8125</v>
      </c>
      <c r="M44" s="27">
        <v>12.254901960784315</v>
      </c>
    </row>
    <row r="45" spans="1:13">
      <c r="A45" s="59">
        <v>2.8367210185392002</v>
      </c>
      <c r="B45" s="59">
        <v>2.5910207728389545</v>
      </c>
      <c r="C45" s="59">
        <v>0.24570024570024571</v>
      </c>
      <c r="D45" s="60">
        <v>14.92070582979674</v>
      </c>
      <c r="E45" s="60">
        <v>13.580522671431762</v>
      </c>
      <c r="F45" s="60">
        <v>1.3401831583649766</v>
      </c>
      <c r="G45" s="27"/>
      <c r="H45" s="27">
        <v>8.9308176100628884</v>
      </c>
      <c r="J45" s="7" t="s">
        <v>101</v>
      </c>
      <c r="K45" s="8">
        <v>15.974842767295597</v>
      </c>
      <c r="L45" s="27">
        <v>52.688172043010752</v>
      </c>
      <c r="M45" s="27">
        <v>4.7619047619047619</v>
      </c>
    </row>
    <row r="46" spans="1:13">
      <c r="A46" s="59">
        <v>4.0875586330131783</v>
      </c>
      <c r="B46" s="59">
        <v>3.707840071476435</v>
      </c>
      <c r="C46" s="59">
        <v>0.37971856153674338</v>
      </c>
      <c r="D46" s="60">
        <v>13.200804109895019</v>
      </c>
      <c r="E46" s="60">
        <v>11.346884074156801</v>
      </c>
      <c r="F46" s="60">
        <v>1.8539200357382175</v>
      </c>
      <c r="G46" s="27"/>
      <c r="H46" s="27">
        <v>12.919896640826877</v>
      </c>
      <c r="J46" s="7" t="s">
        <v>102</v>
      </c>
      <c r="K46" s="8">
        <v>23.643410852713178</v>
      </c>
      <c r="L46" s="27">
        <v>60.698689956331876</v>
      </c>
      <c r="M46" s="27">
        <v>8.0733944954128436</v>
      </c>
    </row>
    <row r="47" spans="1:13">
      <c r="A47" s="59">
        <v>4.2662497207951757</v>
      </c>
      <c r="B47" s="59">
        <v>3.9535403171766808</v>
      </c>
      <c r="C47" s="59">
        <v>0.31270940361849453</v>
      </c>
      <c r="D47" s="60">
        <v>11.391556846102301</v>
      </c>
      <c r="E47" s="60">
        <v>9.3142729506365871</v>
      </c>
      <c r="F47" s="60">
        <v>2.0772838954657136</v>
      </c>
      <c r="G47" s="27"/>
      <c r="H47" s="27">
        <v>15.26390870185449</v>
      </c>
      <c r="J47" s="7" t="s">
        <v>103</v>
      </c>
      <c r="K47" s="8">
        <v>27.246790299572041</v>
      </c>
      <c r="L47" s="27">
        <v>62.672811059907836</v>
      </c>
      <c r="M47" s="27">
        <v>11.363636363636363</v>
      </c>
    </row>
    <row r="48" spans="1:13">
      <c r="A48" s="59">
        <v>4.0205494750949295</v>
      </c>
      <c r="B48" s="59">
        <v>3.551485369667188</v>
      </c>
      <c r="C48" s="59">
        <v>0.4690641054277418</v>
      </c>
      <c r="D48" s="60">
        <v>9.4482912664730847</v>
      </c>
      <c r="E48" s="60">
        <v>7.728389546571365</v>
      </c>
      <c r="F48" s="60">
        <v>1.7199017199017199</v>
      </c>
      <c r="G48" s="27"/>
      <c r="H48" s="27">
        <v>16.252072968490879</v>
      </c>
      <c r="J48" s="7" t="s">
        <v>104</v>
      </c>
      <c r="K48" s="8">
        <v>29.850746268656717</v>
      </c>
      <c r="L48" s="27">
        <v>60.465116279069768</v>
      </c>
      <c r="M48" s="27">
        <v>12.88659793814433</v>
      </c>
    </row>
    <row r="49" spans="1:13">
      <c r="A49" s="59">
        <v>2.9930757203484477</v>
      </c>
      <c r="B49" s="59">
        <v>2.7697118606209514</v>
      </c>
      <c r="C49" s="59">
        <v>0.22336385972749609</v>
      </c>
      <c r="D49" s="60">
        <v>5.8297967388876479</v>
      </c>
      <c r="E49" s="60">
        <v>4.511949966495421</v>
      </c>
      <c r="F49" s="60">
        <v>1.3178467723922269</v>
      </c>
      <c r="G49" s="27"/>
      <c r="H49" s="27">
        <v>17.468354430379748</v>
      </c>
      <c r="J49" s="7" t="s">
        <v>105</v>
      </c>
      <c r="K49" s="8">
        <v>33.924050632911396</v>
      </c>
      <c r="L49" s="27">
        <v>53.548387096774192</v>
      </c>
      <c r="M49" s="27">
        <v>21.25</v>
      </c>
    </row>
    <row r="50" spans="1:13">
      <c r="A50" s="59">
        <v>2.412329685056958</v>
      </c>
      <c r="B50" s="59">
        <v>2.27831136922046</v>
      </c>
      <c r="C50" s="59">
        <v>0.13401831583649765</v>
      </c>
      <c r="D50" s="60">
        <v>2.7250390886754525</v>
      </c>
      <c r="E50" s="60">
        <v>2.2113022113022112</v>
      </c>
      <c r="F50" s="60">
        <v>0.51373687737324103</v>
      </c>
      <c r="G50" s="27"/>
      <c r="H50" s="27">
        <v>12.608695652173907</v>
      </c>
      <c r="J50" s="7" t="s">
        <v>106</v>
      </c>
      <c r="K50" s="8">
        <v>46.956521739130437</v>
      </c>
      <c r="L50" s="27">
        <v>60</v>
      </c>
      <c r="M50" s="27">
        <v>31.428571428571427</v>
      </c>
    </row>
    <row r="51" spans="1:13">
      <c r="A51" s="59">
        <v>3.2164395800759435</v>
      </c>
      <c r="B51" s="59">
        <v>3.0154121063211972</v>
      </c>
      <c r="C51" s="59">
        <v>0.20102747375474647</v>
      </c>
      <c r="D51" s="60">
        <v>3.2164395800759435</v>
      </c>
      <c r="E51" s="60">
        <v>2.2113022113022112</v>
      </c>
      <c r="F51" s="60">
        <v>1.0051373687737324</v>
      </c>
      <c r="G51" s="27"/>
      <c r="H51" s="27">
        <v>18.75</v>
      </c>
      <c r="J51" s="7" t="s">
        <v>37</v>
      </c>
      <c r="K51" s="8">
        <v>50</v>
      </c>
      <c r="L51" s="27">
        <v>56.78391959798995</v>
      </c>
      <c r="M51" s="61">
        <v>34.831460674157306</v>
      </c>
    </row>
  </sheetData>
  <mergeCells count="2">
    <mergeCell ref="A40:C40"/>
    <mergeCell ref="D40:F4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activeCell="J20" sqref="J20"/>
    </sheetView>
  </sheetViews>
  <sheetFormatPr baseColWidth="10" defaultRowHeight="15"/>
  <sheetData>
    <row r="1" spans="1:21" ht="15.75" thickBot="1">
      <c r="A1" s="4" t="s">
        <v>129</v>
      </c>
      <c r="P1" t="s">
        <v>14</v>
      </c>
      <c r="Q1" t="s">
        <v>14</v>
      </c>
      <c r="R1" t="s">
        <v>14</v>
      </c>
    </row>
    <row r="2" spans="1:21">
      <c r="M2" s="75"/>
      <c r="N2" s="50"/>
      <c r="O2" s="50" t="s">
        <v>0</v>
      </c>
      <c r="P2" s="50" t="s">
        <v>4</v>
      </c>
      <c r="Q2" s="50" t="s">
        <v>5</v>
      </c>
      <c r="R2" s="50" t="s">
        <v>3</v>
      </c>
    </row>
    <row r="3" spans="1:21" ht="15" customHeight="1">
      <c r="M3" s="76" t="s">
        <v>0</v>
      </c>
      <c r="N3" s="77"/>
      <c r="O3" s="39">
        <v>4983</v>
      </c>
      <c r="P3" s="39">
        <v>757</v>
      </c>
      <c r="Q3" s="39">
        <v>668</v>
      </c>
      <c r="R3" s="39">
        <v>3558</v>
      </c>
    </row>
    <row r="4" spans="1:21" ht="15" customHeight="1">
      <c r="M4" s="76"/>
      <c r="N4" s="77"/>
      <c r="P4" s="39" t="str">
        <f>P1&amp;" / "&amp;P2</f>
        <v>femmes / conjugal</v>
      </c>
      <c r="Q4" s="39" t="str">
        <f>Q1&amp;" / "&amp;Q2</f>
        <v>femmes / autre intrafamilial</v>
      </c>
      <c r="R4" s="39" t="str">
        <f>R1&amp;" / "&amp;R2</f>
        <v>femmes / hors intrafamilial</v>
      </c>
      <c r="S4" t="str">
        <f>"hommes"&amp;" / "&amp;P2</f>
        <v>hommes / conjugal</v>
      </c>
      <c r="T4" t="str">
        <f t="shared" ref="T4:U4" si="0">"hommes"&amp;" / "&amp;Q2</f>
        <v>hommes / autre intrafamilial</v>
      </c>
      <c r="U4" t="str">
        <f t="shared" si="0"/>
        <v>hommes / hors intrafamilial</v>
      </c>
    </row>
    <row r="5" spans="1:21">
      <c r="M5" s="76" t="s">
        <v>42</v>
      </c>
      <c r="N5" s="7" t="s">
        <v>99</v>
      </c>
      <c r="O5" s="38">
        <v>190</v>
      </c>
      <c r="P5" s="78">
        <v>0</v>
      </c>
      <c r="Q5" s="78">
        <v>2.8898254063816977</v>
      </c>
      <c r="R5" s="78">
        <v>0.92313867148304229</v>
      </c>
      <c r="S5" s="61">
        <v>0</v>
      </c>
      <c r="T5" s="61">
        <v>-3.2911900461569337</v>
      </c>
      <c r="U5" s="61">
        <v>-1.3847080072245634</v>
      </c>
    </row>
    <row r="6" spans="1:21">
      <c r="M6" s="76"/>
      <c r="N6" s="13" t="s">
        <v>100</v>
      </c>
      <c r="O6" s="38">
        <v>65</v>
      </c>
      <c r="P6" s="78">
        <v>0.18061408789885611</v>
      </c>
      <c r="Q6" s="78">
        <v>0.24081878386514149</v>
      </c>
      <c r="R6" s="78">
        <v>0.88300220750551872</v>
      </c>
      <c r="S6" s="61">
        <v>-2.006823198876179E-2</v>
      </c>
      <c r="T6" s="61">
        <v>-0.48163756773028299</v>
      </c>
      <c r="U6" s="61">
        <v>-4.3347381095725463</v>
      </c>
    </row>
    <row r="7" spans="1:21">
      <c r="M7" s="76"/>
      <c r="N7" s="7" t="s">
        <v>101</v>
      </c>
      <c r="O7" s="38">
        <v>189</v>
      </c>
      <c r="P7" s="78">
        <v>1.8061408789885611</v>
      </c>
      <c r="Q7" s="78">
        <v>0.16054585591009432</v>
      </c>
      <c r="R7" s="78">
        <v>1.8262091109773229</v>
      </c>
      <c r="S7" s="61">
        <v>-0.32109171182018864</v>
      </c>
      <c r="T7" s="61">
        <v>-0.30102347983142685</v>
      </c>
      <c r="U7" s="61">
        <v>-15.37226570339153</v>
      </c>
    </row>
    <row r="8" spans="1:21">
      <c r="M8" s="76"/>
      <c r="N8" s="7" t="s">
        <v>102</v>
      </c>
      <c r="O8" s="38">
        <v>230</v>
      </c>
      <c r="P8" s="78">
        <v>2.6289383905277943</v>
      </c>
      <c r="Q8" s="78">
        <v>0.16054585591009432</v>
      </c>
      <c r="R8" s="78">
        <v>1.8262091109773229</v>
      </c>
      <c r="S8" s="61">
        <v>-0.46156933574152115</v>
      </c>
      <c r="T8" s="61">
        <v>-0.42143287176399757</v>
      </c>
      <c r="U8" s="61">
        <v>-12.502508528998595</v>
      </c>
    </row>
    <row r="9" spans="1:21">
      <c r="M9" s="76"/>
      <c r="N9" s="7" t="s">
        <v>103</v>
      </c>
      <c r="O9" s="38">
        <v>223</v>
      </c>
      <c r="P9" s="78">
        <v>2.4683925346177</v>
      </c>
      <c r="Q9" s="78">
        <v>0.26088701585390328</v>
      </c>
      <c r="R9" s="78">
        <v>1.7459361830222757</v>
      </c>
      <c r="S9" s="61">
        <v>-0.58197872767409187</v>
      </c>
      <c r="T9" s="61">
        <v>-0.52177403170780656</v>
      </c>
      <c r="U9" s="61">
        <v>-9.6528195865944202</v>
      </c>
    </row>
    <row r="10" spans="1:21">
      <c r="M10" s="76"/>
      <c r="N10" s="7" t="s">
        <v>104</v>
      </c>
      <c r="O10" s="38">
        <v>220</v>
      </c>
      <c r="P10" s="78">
        <v>2.0670278948424645</v>
      </c>
      <c r="Q10" s="78">
        <v>0.54184226369656829</v>
      </c>
      <c r="R10" s="78">
        <v>1.8061408789885611</v>
      </c>
      <c r="S10" s="61">
        <v>-0.46156933574152115</v>
      </c>
      <c r="T10" s="61">
        <v>-0.56191049568533014</v>
      </c>
      <c r="U10" s="61">
        <v>-7.3249046758980532</v>
      </c>
    </row>
    <row r="11" spans="1:21">
      <c r="M11" s="76"/>
      <c r="N11" s="7" t="s">
        <v>105</v>
      </c>
      <c r="O11" s="38">
        <v>156</v>
      </c>
      <c r="P11" s="78">
        <v>1.0836845273931366</v>
      </c>
      <c r="Q11" s="78">
        <v>0.58197872767409187</v>
      </c>
      <c r="R11" s="78">
        <v>1.4649809351796106</v>
      </c>
      <c r="S11" s="61">
        <v>-0.44150110375275936</v>
      </c>
      <c r="T11" s="61">
        <v>-0.58197872767409187</v>
      </c>
      <c r="U11" s="61">
        <v>-4.0136463977523578</v>
      </c>
    </row>
    <row r="12" spans="1:21">
      <c r="M12" s="76"/>
      <c r="N12" s="7" t="s">
        <v>106</v>
      </c>
      <c r="O12" s="38">
        <v>135</v>
      </c>
      <c r="P12" s="78">
        <v>0.98334336744932771</v>
      </c>
      <c r="Q12" s="78">
        <v>0.54184226369656829</v>
      </c>
      <c r="R12" s="78">
        <v>1.1840256873369457</v>
      </c>
      <c r="S12" s="61">
        <v>-0.28095524784266507</v>
      </c>
      <c r="T12" s="61">
        <v>-0.381296407786474</v>
      </c>
      <c r="U12" s="61">
        <v>-1.6054585591009431</v>
      </c>
    </row>
    <row r="13" spans="1:21">
      <c r="M13" s="76"/>
      <c r="N13" s="7" t="s">
        <v>37</v>
      </c>
      <c r="O13" s="38">
        <v>216</v>
      </c>
      <c r="P13" s="78">
        <v>1.2241621513144691</v>
      </c>
      <c r="Q13" s="78">
        <v>1.0435480634156131</v>
      </c>
      <c r="R13" s="78">
        <v>2.0670278948424645</v>
      </c>
      <c r="S13" s="61">
        <v>-0.18061408789885611</v>
      </c>
      <c r="T13" s="61">
        <v>-0.44150110375275936</v>
      </c>
      <c r="U13" s="61">
        <v>-1.4850491671683725</v>
      </c>
    </row>
    <row r="14" spans="1:21">
      <c r="M14" s="76" t="s">
        <v>43</v>
      </c>
      <c r="N14" s="7" t="s">
        <v>99</v>
      </c>
      <c r="O14" s="79">
        <v>233</v>
      </c>
      <c r="P14" s="79"/>
      <c r="Q14" s="79">
        <v>164</v>
      </c>
      <c r="R14" s="79">
        <v>69</v>
      </c>
    </row>
    <row r="15" spans="1:21">
      <c r="M15" s="76"/>
      <c r="N15" s="28">
        <v>43739</v>
      </c>
      <c r="O15" s="79">
        <v>241</v>
      </c>
      <c r="P15" s="79">
        <v>1</v>
      </c>
      <c r="Q15" s="79">
        <v>24</v>
      </c>
      <c r="R15" s="79">
        <v>216</v>
      </c>
    </row>
    <row r="16" spans="1:21">
      <c r="M16" s="76"/>
      <c r="N16" s="7" t="s">
        <v>101</v>
      </c>
      <c r="O16" s="79">
        <v>797</v>
      </c>
      <c r="P16" s="79">
        <v>16</v>
      </c>
      <c r="Q16" s="79">
        <v>15</v>
      </c>
      <c r="R16" s="79">
        <v>766</v>
      </c>
    </row>
    <row r="17" spans="1:25">
      <c r="M17" s="76"/>
      <c r="N17" s="7" t="s">
        <v>102</v>
      </c>
      <c r="O17" s="79">
        <v>667</v>
      </c>
      <c r="P17" s="79">
        <v>23</v>
      </c>
      <c r="Q17" s="79">
        <v>21</v>
      </c>
      <c r="R17" s="79">
        <v>623</v>
      </c>
    </row>
    <row r="18" spans="1:25">
      <c r="M18" s="76"/>
      <c r="N18" s="7" t="s">
        <v>103</v>
      </c>
      <c r="O18" s="79">
        <v>536</v>
      </c>
      <c r="P18" s="79">
        <v>29</v>
      </c>
      <c r="Q18" s="79">
        <v>26</v>
      </c>
      <c r="R18" s="79">
        <v>481</v>
      </c>
    </row>
    <row r="19" spans="1:25">
      <c r="M19" s="76"/>
      <c r="N19" s="7" t="s">
        <v>104</v>
      </c>
      <c r="O19" s="79">
        <v>416</v>
      </c>
      <c r="P19" s="79">
        <v>23</v>
      </c>
      <c r="Q19" s="79">
        <v>28</v>
      </c>
      <c r="R19" s="79">
        <v>365</v>
      </c>
    </row>
    <row r="20" spans="1:25">
      <c r="M20" s="76"/>
      <c r="N20" s="7" t="s">
        <v>105</v>
      </c>
      <c r="O20" s="79">
        <v>251</v>
      </c>
      <c r="P20" s="79">
        <v>22</v>
      </c>
      <c r="Q20" s="79">
        <v>29</v>
      </c>
      <c r="R20" s="79">
        <v>200</v>
      </c>
    </row>
    <row r="21" spans="1:25">
      <c r="M21" s="76"/>
      <c r="N21" s="7" t="s">
        <v>106</v>
      </c>
      <c r="O21" s="79">
        <v>113</v>
      </c>
      <c r="P21" s="79">
        <v>14</v>
      </c>
      <c r="Q21" s="79">
        <v>19</v>
      </c>
      <c r="R21" s="79">
        <v>80</v>
      </c>
      <c r="U21">
        <v>144</v>
      </c>
      <c r="V21">
        <v>46</v>
      </c>
      <c r="W21">
        <v>0</v>
      </c>
      <c r="X21">
        <v>-164</v>
      </c>
      <c r="Y21">
        <v>-69</v>
      </c>
    </row>
    <row r="22" spans="1:25">
      <c r="A22" s="11" t="s">
        <v>132</v>
      </c>
      <c r="M22" s="76"/>
      <c r="N22" s="7" t="s">
        <v>37</v>
      </c>
      <c r="O22" s="79">
        <v>105</v>
      </c>
      <c r="P22" s="79">
        <v>9</v>
      </c>
      <c r="Q22" s="79">
        <v>22</v>
      </c>
      <c r="R22" s="79">
        <v>74</v>
      </c>
      <c r="T22">
        <v>9</v>
      </c>
      <c r="U22">
        <v>12</v>
      </c>
      <c r="V22">
        <v>44</v>
      </c>
      <c r="W22">
        <v>-1</v>
      </c>
      <c r="X22">
        <v>-24</v>
      </c>
      <c r="Y22">
        <v>-216</v>
      </c>
    </row>
    <row r="23" spans="1:25" ht="15.75" thickBot="1">
      <c r="A23" s="11" t="s">
        <v>109</v>
      </c>
      <c r="T23">
        <v>90</v>
      </c>
      <c r="U23">
        <v>8</v>
      </c>
      <c r="V23">
        <v>91</v>
      </c>
      <c r="W23">
        <v>-16</v>
      </c>
      <c r="X23">
        <v>-15</v>
      </c>
      <c r="Y23">
        <v>-766</v>
      </c>
    </row>
    <row r="24" spans="1:25" ht="15" customHeight="1">
      <c r="M24" s="80" t="s">
        <v>0</v>
      </c>
      <c r="N24" s="81"/>
      <c r="O24" s="82">
        <v>4983</v>
      </c>
      <c r="P24" s="82">
        <v>757</v>
      </c>
      <c r="Q24" s="82">
        <v>668</v>
      </c>
      <c r="R24" s="82">
        <v>3558</v>
      </c>
      <c r="T24">
        <v>131</v>
      </c>
      <c r="U24">
        <v>8</v>
      </c>
      <c r="V24">
        <v>91</v>
      </c>
      <c r="W24">
        <v>-23</v>
      </c>
      <c r="X24">
        <v>-21</v>
      </c>
      <c r="Y24">
        <v>-623</v>
      </c>
    </row>
    <row r="25" spans="1:25">
      <c r="M25" s="83" t="s">
        <v>42</v>
      </c>
      <c r="N25" s="84" t="s">
        <v>130</v>
      </c>
      <c r="O25" s="85">
        <v>94</v>
      </c>
      <c r="P25" s="85"/>
      <c r="Q25" s="85">
        <v>76</v>
      </c>
      <c r="R25" s="85">
        <v>18</v>
      </c>
      <c r="T25">
        <v>123</v>
      </c>
      <c r="U25">
        <v>13</v>
      </c>
      <c r="V25">
        <v>87</v>
      </c>
      <c r="W25">
        <v>-29</v>
      </c>
      <c r="X25">
        <v>-26</v>
      </c>
      <c r="Y25">
        <v>-481</v>
      </c>
    </row>
    <row r="26" spans="1:25">
      <c r="M26" s="83"/>
      <c r="N26" s="86" t="s">
        <v>131</v>
      </c>
      <c r="O26" s="85">
        <v>62</v>
      </c>
      <c r="P26" s="85"/>
      <c r="Q26" s="85">
        <v>44</v>
      </c>
      <c r="R26" s="85">
        <v>18</v>
      </c>
      <c r="T26">
        <v>103</v>
      </c>
      <c r="U26">
        <v>27</v>
      </c>
      <c r="V26">
        <v>90</v>
      </c>
      <c r="W26">
        <v>-23</v>
      </c>
      <c r="X26">
        <v>-28</v>
      </c>
      <c r="Y26">
        <v>-365</v>
      </c>
    </row>
    <row r="27" spans="1:25">
      <c r="M27" s="83"/>
      <c r="N27" s="86" t="s">
        <v>18</v>
      </c>
      <c r="O27" s="85">
        <v>34</v>
      </c>
      <c r="P27" s="85"/>
      <c r="Q27" s="85">
        <v>24</v>
      </c>
      <c r="R27" s="85">
        <v>10</v>
      </c>
      <c r="T27">
        <v>54</v>
      </c>
      <c r="U27">
        <v>29</v>
      </c>
      <c r="V27">
        <v>73</v>
      </c>
      <c r="W27">
        <v>-22</v>
      </c>
      <c r="X27">
        <v>-29</v>
      </c>
      <c r="Y27">
        <v>-200</v>
      </c>
    </row>
    <row r="28" spans="1:25">
      <c r="M28" s="83"/>
      <c r="N28" s="87" t="s">
        <v>100</v>
      </c>
      <c r="O28" s="85">
        <v>65</v>
      </c>
      <c r="P28" s="85">
        <v>9</v>
      </c>
      <c r="Q28" s="85">
        <v>12</v>
      </c>
      <c r="R28" s="85">
        <v>44</v>
      </c>
      <c r="T28">
        <v>49</v>
      </c>
      <c r="U28">
        <v>27</v>
      </c>
      <c r="V28">
        <v>59</v>
      </c>
      <c r="W28">
        <v>-14</v>
      </c>
      <c r="X28">
        <v>-19</v>
      </c>
      <c r="Y28">
        <v>-80</v>
      </c>
    </row>
    <row r="29" spans="1:25">
      <c r="M29" s="83"/>
      <c r="N29" s="84" t="s">
        <v>101</v>
      </c>
      <c r="O29" s="85">
        <v>189</v>
      </c>
      <c r="P29" s="85">
        <v>90</v>
      </c>
      <c r="Q29" s="85">
        <v>8</v>
      </c>
      <c r="R29" s="85">
        <v>91</v>
      </c>
      <c r="T29">
        <v>61</v>
      </c>
      <c r="U29">
        <v>52</v>
      </c>
      <c r="V29">
        <v>103</v>
      </c>
      <c r="W29">
        <v>-9</v>
      </c>
      <c r="X29">
        <v>-22</v>
      </c>
      <c r="Y29">
        <v>-74</v>
      </c>
    </row>
    <row r="30" spans="1:25">
      <c r="M30" s="83"/>
      <c r="N30" s="84" t="s">
        <v>102</v>
      </c>
      <c r="O30" s="85">
        <v>230</v>
      </c>
      <c r="P30" s="85">
        <v>131</v>
      </c>
      <c r="Q30" s="85">
        <v>8</v>
      </c>
      <c r="R30" s="85">
        <v>91</v>
      </c>
    </row>
    <row r="31" spans="1:25">
      <c r="M31" s="83"/>
      <c r="N31" s="84" t="s">
        <v>103</v>
      </c>
      <c r="O31" s="85">
        <v>223</v>
      </c>
      <c r="P31" s="85">
        <v>123</v>
      </c>
      <c r="Q31" s="85">
        <v>13</v>
      </c>
      <c r="R31" s="85">
        <v>87</v>
      </c>
    </row>
    <row r="32" spans="1:25">
      <c r="M32" s="83"/>
      <c r="N32" s="84" t="s">
        <v>104</v>
      </c>
      <c r="O32" s="85">
        <v>220</v>
      </c>
      <c r="P32" s="85">
        <v>103</v>
      </c>
      <c r="Q32" s="85">
        <v>27</v>
      </c>
      <c r="R32" s="85">
        <v>90</v>
      </c>
    </row>
    <row r="33" spans="13:18">
      <c r="M33" s="83"/>
      <c r="N33" s="84" t="s">
        <v>105</v>
      </c>
      <c r="O33" s="85">
        <v>156</v>
      </c>
      <c r="P33" s="85">
        <v>54</v>
      </c>
      <c r="Q33" s="85">
        <v>29</v>
      </c>
      <c r="R33" s="85">
        <v>73</v>
      </c>
    </row>
    <row r="34" spans="13:18">
      <c r="M34" s="83"/>
      <c r="N34" s="84" t="s">
        <v>106</v>
      </c>
      <c r="O34" s="85">
        <v>135</v>
      </c>
      <c r="P34" s="85">
        <v>49</v>
      </c>
      <c r="Q34" s="85">
        <v>27</v>
      </c>
      <c r="R34" s="85">
        <v>59</v>
      </c>
    </row>
    <row r="35" spans="13:18">
      <c r="M35" s="83"/>
      <c r="N35" s="84" t="s">
        <v>37</v>
      </c>
      <c r="O35" s="85">
        <v>216</v>
      </c>
      <c r="P35" s="85">
        <v>61</v>
      </c>
      <c r="Q35" s="85">
        <v>52</v>
      </c>
      <c r="R35" s="85">
        <v>103</v>
      </c>
    </row>
    <row r="36" spans="13:18">
      <c r="M36" s="88" t="s">
        <v>43</v>
      </c>
      <c r="N36" s="89" t="s">
        <v>130</v>
      </c>
      <c r="O36" s="90">
        <v>118</v>
      </c>
      <c r="P36" s="90"/>
      <c r="Q36" s="90">
        <v>95</v>
      </c>
      <c r="R36" s="90">
        <v>23</v>
      </c>
    </row>
    <row r="37" spans="13:18">
      <c r="M37" s="88"/>
      <c r="N37" s="91" t="s">
        <v>131</v>
      </c>
      <c r="O37" s="90">
        <v>64</v>
      </c>
      <c r="P37" s="90"/>
      <c r="Q37" s="90">
        <v>36</v>
      </c>
      <c r="R37" s="90">
        <v>28</v>
      </c>
    </row>
    <row r="38" spans="13:18">
      <c r="M38" s="88"/>
      <c r="N38" s="91" t="s">
        <v>18</v>
      </c>
      <c r="O38" s="90">
        <v>51</v>
      </c>
      <c r="P38" s="90"/>
      <c r="Q38" s="90">
        <v>33</v>
      </c>
      <c r="R38" s="90">
        <v>18</v>
      </c>
    </row>
    <row r="39" spans="13:18">
      <c r="M39" s="88"/>
      <c r="N39" s="92" t="s">
        <v>100</v>
      </c>
      <c r="O39" s="90">
        <v>241</v>
      </c>
      <c r="P39" s="90">
        <v>1</v>
      </c>
      <c r="Q39" s="90">
        <v>24</v>
      </c>
      <c r="R39" s="90">
        <v>216</v>
      </c>
    </row>
    <row r="40" spans="13:18">
      <c r="M40" s="88"/>
      <c r="N40" s="89" t="s">
        <v>101</v>
      </c>
      <c r="O40" s="90">
        <v>797</v>
      </c>
      <c r="P40" s="90">
        <v>16</v>
      </c>
      <c r="Q40" s="90">
        <v>15</v>
      </c>
      <c r="R40" s="90">
        <v>766</v>
      </c>
    </row>
    <row r="41" spans="13:18">
      <c r="M41" s="88"/>
      <c r="N41" s="89" t="s">
        <v>102</v>
      </c>
      <c r="O41" s="90">
        <v>667</v>
      </c>
      <c r="P41" s="90">
        <v>23</v>
      </c>
      <c r="Q41" s="90">
        <v>21</v>
      </c>
      <c r="R41" s="90">
        <v>623</v>
      </c>
    </row>
    <row r="42" spans="13:18">
      <c r="M42" s="88"/>
      <c r="N42" s="89" t="s">
        <v>103</v>
      </c>
      <c r="O42" s="90">
        <v>536</v>
      </c>
      <c r="P42" s="90">
        <v>29</v>
      </c>
      <c r="Q42" s="90">
        <v>26</v>
      </c>
      <c r="R42" s="90">
        <v>481</v>
      </c>
    </row>
    <row r="43" spans="13:18">
      <c r="M43" s="88"/>
      <c r="N43" s="89" t="s">
        <v>104</v>
      </c>
      <c r="O43" s="90">
        <v>416</v>
      </c>
      <c r="P43" s="90">
        <v>23</v>
      </c>
      <c r="Q43" s="90">
        <v>28</v>
      </c>
      <c r="R43" s="90">
        <v>365</v>
      </c>
    </row>
    <row r="44" spans="13:18">
      <c r="M44" s="88"/>
      <c r="N44" s="89" t="s">
        <v>105</v>
      </c>
      <c r="O44" s="90">
        <v>251</v>
      </c>
      <c r="P44" s="90">
        <v>22</v>
      </c>
      <c r="Q44" s="90">
        <v>29</v>
      </c>
      <c r="R44" s="90">
        <v>200</v>
      </c>
    </row>
    <row r="45" spans="13:18">
      <c r="M45" s="88"/>
      <c r="N45" s="89" t="s">
        <v>106</v>
      </c>
      <c r="O45" s="90">
        <v>113</v>
      </c>
      <c r="P45" s="90">
        <v>14</v>
      </c>
      <c r="Q45" s="90">
        <v>19</v>
      </c>
      <c r="R45" s="90">
        <v>80</v>
      </c>
    </row>
    <row r="46" spans="13:18">
      <c r="M46" s="88"/>
      <c r="N46" s="89" t="s">
        <v>37</v>
      </c>
      <c r="O46" s="90">
        <v>105</v>
      </c>
      <c r="P46" s="90">
        <v>9</v>
      </c>
      <c r="Q46" s="90">
        <v>22</v>
      </c>
      <c r="R46" s="90">
        <v>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baseColWidth="10" defaultRowHeight="15"/>
  <sheetData>
    <row r="1" spans="1:1">
      <c r="A1" s="96" t="s">
        <v>126</v>
      </c>
    </row>
    <row r="18" spans="1:10">
      <c r="A18" s="11" t="s">
        <v>127</v>
      </c>
    </row>
    <row r="19" spans="1:10">
      <c r="A19" s="11" t="s">
        <v>128</v>
      </c>
    </row>
    <row r="21" spans="1:10">
      <c r="A21" s="62"/>
      <c r="B21" s="63"/>
      <c r="C21" s="63"/>
      <c r="D21" s="64"/>
      <c r="E21" s="64"/>
      <c r="G21" s="1"/>
      <c r="H21" s="65"/>
      <c r="I21" s="66"/>
    </row>
    <row r="22" spans="1:10">
      <c r="G22" t="s">
        <v>117</v>
      </c>
      <c r="H22" t="s">
        <v>118</v>
      </c>
    </row>
    <row r="23" spans="1:10">
      <c r="A23" s="62" t="s">
        <v>119</v>
      </c>
      <c r="B23" s="63" t="s">
        <v>120</v>
      </c>
      <c r="C23" s="67" t="s">
        <v>121</v>
      </c>
      <c r="D23" s="64" t="s">
        <v>122</v>
      </c>
      <c r="E23" s="68" t="s">
        <v>123</v>
      </c>
      <c r="G23" t="s">
        <v>124</v>
      </c>
      <c r="H23" s="69" t="s">
        <v>125</v>
      </c>
    </row>
    <row r="24" spans="1:10">
      <c r="B24" s="61">
        <v>1.2418425790673071</v>
      </c>
      <c r="C24" s="70">
        <v>0.24785429528382694</v>
      </c>
      <c r="D24" s="71">
        <v>0.30853831508699031</v>
      </c>
      <c r="E24" s="72">
        <v>0.45197734456580946</v>
      </c>
      <c r="G24" s="27">
        <v>4.0249217628519744</v>
      </c>
      <c r="H24" s="73">
        <v>1.8235606691755486</v>
      </c>
      <c r="J24" s="27"/>
    </row>
    <row r="25" spans="1:10">
      <c r="A25" s="62" t="s">
        <v>99</v>
      </c>
      <c r="B25" s="61">
        <v>0.28408267481047977</v>
      </c>
      <c r="C25" s="70">
        <v>0.67521099520172012</v>
      </c>
      <c r="D25" s="71">
        <v>0.19749767865092599</v>
      </c>
      <c r="E25" s="72">
        <v>0.61825360273333352</v>
      </c>
      <c r="G25" s="27">
        <v>1.4384101967729523</v>
      </c>
      <c r="H25" s="73">
        <v>0.91564504595875174</v>
      </c>
      <c r="J25" s="27"/>
    </row>
    <row r="26" spans="1:10">
      <c r="A26" s="74" t="s">
        <v>100</v>
      </c>
      <c r="B26" s="61">
        <v>0.69885905597962561</v>
      </c>
      <c r="C26" s="70">
        <v>9.7606013404975642E-2</v>
      </c>
      <c r="D26" s="71">
        <v>0.1763569839395796</v>
      </c>
      <c r="E26" s="72">
        <v>8.6127829365841208E-2</v>
      </c>
      <c r="G26" s="27">
        <v>3.9627523694726867</v>
      </c>
      <c r="H26" s="73">
        <v>0.88240290081810357</v>
      </c>
      <c r="J26" s="27"/>
    </row>
    <row r="27" spans="1:10">
      <c r="A27" s="62" t="s">
        <v>101</v>
      </c>
      <c r="B27" s="61">
        <v>2.5442269997931279</v>
      </c>
      <c r="C27" s="70">
        <v>0.12721134998965641</v>
      </c>
      <c r="D27" s="71">
        <v>0.38584651832271116</v>
      </c>
      <c r="E27" s="72">
        <v>0.42969271358665562</v>
      </c>
      <c r="G27" s="27">
        <v>6.5938835235652125</v>
      </c>
      <c r="H27" s="73">
        <v>3.3777859728836619</v>
      </c>
      <c r="J27" s="27"/>
    </row>
    <row r="28" spans="1:10">
      <c r="A28" s="62" t="s">
        <v>102</v>
      </c>
      <c r="B28" s="61">
        <v>2.0679348376809426</v>
      </c>
      <c r="C28" s="70">
        <v>0.18161503564463369</v>
      </c>
      <c r="D28" s="71">
        <v>0.35347125860393225</v>
      </c>
      <c r="E28" s="72">
        <v>0.54591672162162874</v>
      </c>
      <c r="G28" s="27">
        <v>5.8503620516373642</v>
      </c>
      <c r="H28" s="73">
        <v>3.005900473404771</v>
      </c>
      <c r="J28" s="27"/>
    </row>
    <row r="29" spans="1:10">
      <c r="A29" s="62" t="s">
        <v>103</v>
      </c>
      <c r="B29" s="61">
        <v>1.6581554462366868</v>
      </c>
      <c r="C29" s="70">
        <v>0.21258403156880598</v>
      </c>
      <c r="D29" s="71">
        <v>0.30552170509174176</v>
      </c>
      <c r="E29" s="72">
        <v>0.51297471472193679</v>
      </c>
      <c r="G29" s="27">
        <v>5.4272918048122882</v>
      </c>
      <c r="H29" s="73">
        <v>2.4130444367638444</v>
      </c>
      <c r="J29" s="27"/>
    </row>
    <row r="30" spans="1:10">
      <c r="A30" s="62" t="s">
        <v>104</v>
      </c>
      <c r="B30" s="61">
        <v>1.3136620346347385</v>
      </c>
      <c r="C30" s="70">
        <v>0.19432870334833408</v>
      </c>
      <c r="D30" s="71">
        <v>0.3150424738410042</v>
      </c>
      <c r="E30" s="72">
        <v>0.48182966587447701</v>
      </c>
      <c r="G30" s="27">
        <v>4.169793420609432</v>
      </c>
      <c r="H30" s="73">
        <v>2.4794570105827218</v>
      </c>
      <c r="J30" s="27"/>
    </row>
    <row r="31" spans="1:10">
      <c r="A31" s="62" t="s">
        <v>105</v>
      </c>
      <c r="B31" s="61">
        <v>0.82946447403657697</v>
      </c>
      <c r="C31" s="70">
        <v>0.22382374696225094</v>
      </c>
      <c r="D31" s="71">
        <v>0.28531044689165952</v>
      </c>
      <c r="E31" s="72">
        <v>0.32889954294455198</v>
      </c>
      <c r="G31" s="27">
        <v>2.9072348491730771</v>
      </c>
      <c r="H31" s="73">
        <v>1.469457764908308</v>
      </c>
      <c r="J31" s="27"/>
    </row>
    <row r="32" spans="1:10">
      <c r="A32" s="62" t="s">
        <v>106</v>
      </c>
      <c r="B32" s="61">
        <v>0.49658847168483572</v>
      </c>
      <c r="C32" s="70">
        <v>0.22760304952221636</v>
      </c>
      <c r="D32" s="71">
        <v>0.28710701724577203</v>
      </c>
      <c r="E32" s="72">
        <v>0.43066052586865805</v>
      </c>
      <c r="G32" s="27">
        <v>1.7296284725069657</v>
      </c>
      <c r="H32" s="73">
        <v>1.8921562201064499</v>
      </c>
      <c r="J32" s="27"/>
    </row>
    <row r="33" spans="1:10">
      <c r="A33" s="62" t="s">
        <v>37</v>
      </c>
      <c r="B33" s="61">
        <v>0.6699780524431096</v>
      </c>
      <c r="C33" s="70">
        <v>0.35809171768511033</v>
      </c>
      <c r="D33" s="71">
        <v>0.5488912078478676</v>
      </c>
      <c r="E33" s="72">
        <v>0.72121751728847727</v>
      </c>
      <c r="G33" s="27">
        <v>1.2206026310204676</v>
      </c>
      <c r="H33" s="73">
        <v>2.0140580797310799</v>
      </c>
      <c r="J33" s="2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11" sqref="L11"/>
    </sheetView>
  </sheetViews>
  <sheetFormatPr baseColWidth="10" defaultRowHeight="15"/>
  <sheetData>
    <row r="1" spans="1:1">
      <c r="A1" s="4" t="s">
        <v>148</v>
      </c>
    </row>
    <row r="21" spans="1:10">
      <c r="A21" s="11" t="s">
        <v>91</v>
      </c>
    </row>
    <row r="22" spans="1:10">
      <c r="A22" s="11" t="s">
        <v>149</v>
      </c>
    </row>
    <row r="23" spans="1:10">
      <c r="A23" s="11" t="s">
        <v>150</v>
      </c>
    </row>
    <row r="25" spans="1:10">
      <c r="A25" s="95" t="s">
        <v>133</v>
      </c>
    </row>
    <row r="26" spans="1:10">
      <c r="A26" s="93" t="s">
        <v>142</v>
      </c>
      <c r="B26" t="s">
        <v>88</v>
      </c>
      <c r="C26" t="s">
        <v>143</v>
      </c>
      <c r="D26" s="64" t="s">
        <v>144</v>
      </c>
      <c r="E26" t="s">
        <v>39</v>
      </c>
    </row>
    <row r="27" spans="1:10">
      <c r="A27" s="94" t="s">
        <v>145</v>
      </c>
      <c r="B27" s="27">
        <v>1.2412519666389434</v>
      </c>
      <c r="C27" s="27">
        <v>0.79536775626693679</v>
      </c>
      <c r="D27" s="71">
        <v>0.35496368702799402</v>
      </c>
      <c r="E27" s="27">
        <v>9.0920523344012516E-2</v>
      </c>
      <c r="G27" s="27"/>
      <c r="H27" s="27"/>
      <c r="I27" s="27"/>
      <c r="J27" s="27"/>
    </row>
    <row r="28" spans="1:10">
      <c r="A28" s="94" t="s">
        <v>146</v>
      </c>
      <c r="B28" s="27">
        <v>1.1268552909122918</v>
      </c>
      <c r="C28" s="27">
        <v>0.77054754424075267</v>
      </c>
      <c r="D28" s="27">
        <v>0.34810497840284171</v>
      </c>
      <c r="E28" s="27">
        <v>9.4844508106812549E-3</v>
      </c>
      <c r="G28" s="27"/>
      <c r="H28" s="27"/>
      <c r="I28" s="27"/>
      <c r="J28" s="27"/>
    </row>
    <row r="29" spans="1:10">
      <c r="A29" s="94" t="s">
        <v>134</v>
      </c>
      <c r="B29" s="27">
        <v>0.79009278239110159</v>
      </c>
      <c r="C29" s="27">
        <v>0.37349840622124802</v>
      </c>
      <c r="D29" s="71">
        <v>0.38786372953744985</v>
      </c>
      <c r="E29" s="27">
        <v>2.8730646632403694E-2</v>
      </c>
      <c r="G29" s="27"/>
      <c r="H29" s="27"/>
      <c r="I29" s="27"/>
      <c r="J29" s="27"/>
    </row>
    <row r="30" spans="1:10">
      <c r="A30" s="94" t="s">
        <v>135</v>
      </c>
      <c r="B30" s="27">
        <v>0.75041454886070513</v>
      </c>
      <c r="C30" s="27">
        <v>0.42670631209726373</v>
      </c>
      <c r="D30" s="71">
        <v>0.30899422600146687</v>
      </c>
      <c r="E30" s="27">
        <v>1.4714010761974611E-2</v>
      </c>
      <c r="G30" s="27"/>
      <c r="H30" s="27"/>
      <c r="I30" s="27"/>
      <c r="J30" s="27"/>
    </row>
    <row r="31" spans="1:10">
      <c r="A31" s="94" t="s">
        <v>136</v>
      </c>
      <c r="B31" s="27">
        <v>1.0261122544163199</v>
      </c>
      <c r="C31" s="27">
        <v>0.56836701081052676</v>
      </c>
      <c r="D31" s="71">
        <v>0.41959980663864388</v>
      </c>
      <c r="E31" s="27">
        <v>3.8145436967149442E-2</v>
      </c>
      <c r="G31" s="27"/>
      <c r="H31" s="27"/>
      <c r="I31" s="27"/>
      <c r="J31" s="27"/>
    </row>
    <row r="32" spans="1:10">
      <c r="A32" s="94" t="s">
        <v>147</v>
      </c>
      <c r="B32" s="27">
        <v>1.3252210879165691</v>
      </c>
      <c r="C32" s="27">
        <v>0.7884827978284964</v>
      </c>
      <c r="D32" s="71">
        <v>0.49398922273592544</v>
      </c>
      <c r="E32" s="27">
        <v>4.2749067352147396E-2</v>
      </c>
      <c r="G32" s="27"/>
      <c r="H32" s="27"/>
      <c r="I32" s="27"/>
      <c r="J32" s="27"/>
    </row>
    <row r="33" spans="1:10">
      <c r="A33" s="94" t="s">
        <v>137</v>
      </c>
      <c r="B33" s="27">
        <v>1.4792083830999494</v>
      </c>
      <c r="C33" s="27">
        <v>1.0381076827410955</v>
      </c>
      <c r="D33" s="71">
        <v>0.39166700118070635</v>
      </c>
      <c r="E33" s="27">
        <v>4.9433699178147404E-2</v>
      </c>
      <c r="G33" s="27"/>
      <c r="H33" s="27"/>
      <c r="I33" s="27"/>
      <c r="J33" s="27"/>
    </row>
    <row r="34" spans="1:10">
      <c r="A34" s="94" t="s">
        <v>138</v>
      </c>
      <c r="B34" s="27">
        <v>1.4211004297787762</v>
      </c>
      <c r="C34" s="27">
        <v>0.95841656892056992</v>
      </c>
      <c r="D34" s="71">
        <v>0.40319593589072256</v>
      </c>
      <c r="E34" s="27">
        <v>5.9487924967483653E-2</v>
      </c>
      <c r="G34" s="27"/>
      <c r="H34" s="27"/>
      <c r="I34" s="27"/>
      <c r="J34" s="27"/>
    </row>
    <row r="35" spans="1:10">
      <c r="A35" s="94" t="s">
        <v>139</v>
      </c>
      <c r="B35" s="27">
        <v>2.0845418667291868</v>
      </c>
      <c r="C35" s="27">
        <v>1.4962662478976372</v>
      </c>
      <c r="D35" s="71">
        <v>0.45186388113148018</v>
      </c>
      <c r="E35" s="27">
        <v>0.13641173770006951</v>
      </c>
      <c r="G35" s="27"/>
      <c r="H35" s="27"/>
      <c r="I35" s="27"/>
      <c r="J35" s="27"/>
    </row>
    <row r="36" spans="1:10">
      <c r="A36" s="94" t="s">
        <v>140</v>
      </c>
      <c r="B36" s="27">
        <v>1.5569490452238048</v>
      </c>
      <c r="C36" s="27">
        <v>1.0055295917070406</v>
      </c>
      <c r="D36" s="71">
        <v>0.35173262935720073</v>
      </c>
      <c r="E36" s="27">
        <v>0.19968682415956351</v>
      </c>
      <c r="G36" s="27"/>
      <c r="H36" s="27"/>
      <c r="I36" s="27"/>
      <c r="J36" s="27"/>
    </row>
    <row r="37" spans="1:10">
      <c r="A37" s="94" t="s">
        <v>141</v>
      </c>
      <c r="B37" s="27">
        <v>1.1189560217486465</v>
      </c>
      <c r="C37" s="27">
        <v>0.83651608798312616</v>
      </c>
      <c r="D37" s="71">
        <v>0.19292345202562872</v>
      </c>
      <c r="E37" s="27">
        <v>8.9516481739891726E-2</v>
      </c>
      <c r="G37" s="27"/>
      <c r="H37" s="27"/>
      <c r="I37" s="27"/>
      <c r="J37" s="2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workbookViewId="0">
      <selection activeCell="E9" sqref="E9"/>
    </sheetView>
  </sheetViews>
  <sheetFormatPr baseColWidth="10" defaultRowHeight="15"/>
  <cols>
    <col min="1" max="1" width="13.5703125" customWidth="1"/>
    <col min="2" max="2" width="12.7109375" customWidth="1"/>
    <col min="3" max="3" width="25" customWidth="1"/>
    <col min="4" max="4" width="23.5703125" customWidth="1"/>
  </cols>
  <sheetData>
    <row r="1" spans="1:4">
      <c r="A1" s="4" t="s">
        <v>265</v>
      </c>
    </row>
    <row r="3" spans="1:4">
      <c r="A3" s="11" t="s">
        <v>91</v>
      </c>
    </row>
    <row r="4" spans="1:4">
      <c r="A4" s="109" t="s">
        <v>150</v>
      </c>
    </row>
    <row r="6" spans="1:4" ht="60">
      <c r="A6" s="107" t="s">
        <v>155</v>
      </c>
      <c r="B6" s="107" t="s">
        <v>156</v>
      </c>
      <c r="C6" s="107" t="s">
        <v>266</v>
      </c>
      <c r="D6" s="107" t="s">
        <v>157</v>
      </c>
    </row>
    <row r="7" spans="1:4">
      <c r="A7" t="s">
        <v>158</v>
      </c>
      <c r="B7">
        <v>1</v>
      </c>
      <c r="C7">
        <v>0.7</v>
      </c>
      <c r="D7" s="9" t="s">
        <v>159</v>
      </c>
    </row>
    <row r="8" spans="1:4">
      <c r="A8" t="s">
        <v>160</v>
      </c>
      <c r="B8">
        <v>2</v>
      </c>
      <c r="C8">
        <v>1.5</v>
      </c>
      <c r="D8" s="9" t="s">
        <v>159</v>
      </c>
    </row>
    <row r="9" spans="1:4">
      <c r="A9" t="s">
        <v>161</v>
      </c>
      <c r="B9">
        <v>3</v>
      </c>
      <c r="C9">
        <v>0.9</v>
      </c>
      <c r="D9" s="9" t="s">
        <v>159</v>
      </c>
    </row>
    <row r="10" spans="1:4">
      <c r="A10" t="s">
        <v>162</v>
      </c>
      <c r="B10">
        <v>4</v>
      </c>
      <c r="C10">
        <v>1.5</v>
      </c>
      <c r="D10" s="9" t="s">
        <v>159</v>
      </c>
    </row>
    <row r="11" spans="1:4">
      <c r="A11" t="s">
        <v>163</v>
      </c>
      <c r="B11">
        <v>5</v>
      </c>
      <c r="C11">
        <v>0.7</v>
      </c>
      <c r="D11" s="9" t="s">
        <v>159</v>
      </c>
    </row>
    <row r="12" spans="1:4">
      <c r="A12" t="s">
        <v>164</v>
      </c>
      <c r="B12">
        <v>6</v>
      </c>
      <c r="C12">
        <v>1.3</v>
      </c>
      <c r="D12" s="9" t="s">
        <v>159</v>
      </c>
    </row>
    <row r="13" spans="1:4">
      <c r="A13" t="s">
        <v>165</v>
      </c>
      <c r="B13">
        <v>7</v>
      </c>
      <c r="C13">
        <v>1.1000000000000001</v>
      </c>
      <c r="D13" s="9" t="s">
        <v>159</v>
      </c>
    </row>
    <row r="14" spans="1:4">
      <c r="A14" t="s">
        <v>166</v>
      </c>
      <c r="B14">
        <v>8</v>
      </c>
      <c r="C14">
        <v>1.1000000000000001</v>
      </c>
      <c r="D14" s="9" t="s">
        <v>159</v>
      </c>
    </row>
    <row r="15" spans="1:4">
      <c r="A15" t="s">
        <v>167</v>
      </c>
      <c r="B15">
        <v>9</v>
      </c>
      <c r="C15">
        <v>1.2</v>
      </c>
      <c r="D15" s="9" t="s">
        <v>159</v>
      </c>
    </row>
    <row r="16" spans="1:4">
      <c r="A16" t="s">
        <v>168</v>
      </c>
      <c r="B16">
        <v>10</v>
      </c>
      <c r="C16">
        <v>1.2</v>
      </c>
      <c r="D16" s="9" t="s">
        <v>159</v>
      </c>
    </row>
    <row r="17" spans="1:4">
      <c r="A17" t="s">
        <v>169</v>
      </c>
      <c r="B17">
        <v>11</v>
      </c>
      <c r="C17">
        <v>1.4</v>
      </c>
      <c r="D17" s="9" t="s">
        <v>159</v>
      </c>
    </row>
    <row r="18" spans="1:4">
      <c r="A18" t="s">
        <v>170</v>
      </c>
      <c r="B18">
        <v>12</v>
      </c>
      <c r="C18">
        <v>0.8</v>
      </c>
      <c r="D18" s="9" t="s">
        <v>159</v>
      </c>
    </row>
    <row r="19" spans="1:4">
      <c r="A19" t="s">
        <v>171</v>
      </c>
      <c r="B19">
        <v>13</v>
      </c>
      <c r="C19">
        <v>2.7</v>
      </c>
      <c r="D19" s="9" t="s">
        <v>172</v>
      </c>
    </row>
    <row r="20" spans="1:4">
      <c r="A20" t="s">
        <v>173</v>
      </c>
      <c r="B20">
        <v>14</v>
      </c>
      <c r="C20">
        <v>0.8</v>
      </c>
      <c r="D20" s="9" t="s">
        <v>159</v>
      </c>
    </row>
    <row r="21" spans="1:4">
      <c r="A21" t="s">
        <v>174</v>
      </c>
      <c r="B21">
        <v>15</v>
      </c>
      <c r="C21">
        <v>0.9</v>
      </c>
      <c r="D21" s="9" t="s">
        <v>159</v>
      </c>
    </row>
    <row r="22" spans="1:4">
      <c r="A22" t="s">
        <v>175</v>
      </c>
      <c r="B22">
        <v>16</v>
      </c>
      <c r="C22">
        <v>1.3</v>
      </c>
      <c r="D22" s="9" t="s">
        <v>159</v>
      </c>
    </row>
    <row r="23" spans="1:4">
      <c r="A23" t="s">
        <v>176</v>
      </c>
      <c r="B23">
        <v>17</v>
      </c>
      <c r="C23">
        <v>1.1000000000000001</v>
      </c>
      <c r="D23" s="9" t="s">
        <v>159</v>
      </c>
    </row>
    <row r="24" spans="1:4">
      <c r="A24" t="s">
        <v>177</v>
      </c>
      <c r="B24">
        <v>18</v>
      </c>
      <c r="C24">
        <v>0.9</v>
      </c>
      <c r="D24" s="9" t="s">
        <v>159</v>
      </c>
    </row>
    <row r="25" spans="1:4">
      <c r="A25" t="s">
        <v>178</v>
      </c>
      <c r="B25">
        <v>19</v>
      </c>
      <c r="C25">
        <v>0.6</v>
      </c>
      <c r="D25" s="9" t="s">
        <v>159</v>
      </c>
    </row>
    <row r="26" spans="1:4">
      <c r="A26" t="s">
        <v>179</v>
      </c>
      <c r="B26">
        <v>21</v>
      </c>
      <c r="C26">
        <v>0.9</v>
      </c>
      <c r="D26" s="9" t="s">
        <v>159</v>
      </c>
    </row>
    <row r="27" spans="1:4">
      <c r="A27" t="s">
        <v>180</v>
      </c>
      <c r="B27">
        <v>22</v>
      </c>
      <c r="C27">
        <v>1</v>
      </c>
      <c r="D27" s="9" t="s">
        <v>159</v>
      </c>
    </row>
    <row r="28" spans="1:4">
      <c r="A28" t="s">
        <v>181</v>
      </c>
      <c r="B28">
        <v>23</v>
      </c>
      <c r="C28">
        <v>1.3</v>
      </c>
      <c r="D28" s="9" t="s">
        <v>159</v>
      </c>
    </row>
    <row r="29" spans="1:4">
      <c r="A29" t="s">
        <v>182</v>
      </c>
      <c r="B29">
        <v>24</v>
      </c>
      <c r="C29">
        <v>1</v>
      </c>
      <c r="D29" s="9" t="s">
        <v>159</v>
      </c>
    </row>
    <row r="30" spans="1:4">
      <c r="A30" t="s">
        <v>183</v>
      </c>
      <c r="B30">
        <v>25</v>
      </c>
      <c r="C30">
        <v>1.1000000000000001</v>
      </c>
      <c r="D30" s="9" t="s">
        <v>159</v>
      </c>
    </row>
    <row r="31" spans="1:4">
      <c r="A31" t="s">
        <v>184</v>
      </c>
      <c r="B31">
        <v>26</v>
      </c>
      <c r="C31">
        <v>1.7</v>
      </c>
      <c r="D31" s="9" t="s">
        <v>159</v>
      </c>
    </row>
    <row r="32" spans="1:4">
      <c r="A32" t="s">
        <v>185</v>
      </c>
      <c r="B32">
        <v>27</v>
      </c>
      <c r="C32">
        <v>1.1000000000000001</v>
      </c>
      <c r="D32" s="9" t="s">
        <v>159</v>
      </c>
    </row>
    <row r="33" spans="1:4">
      <c r="A33" t="s">
        <v>186</v>
      </c>
      <c r="B33">
        <v>28</v>
      </c>
      <c r="C33">
        <v>1</v>
      </c>
      <c r="D33" s="9" t="s">
        <v>159</v>
      </c>
    </row>
    <row r="34" spans="1:4">
      <c r="A34" t="s">
        <v>187</v>
      </c>
      <c r="B34">
        <v>29</v>
      </c>
      <c r="C34">
        <v>0.9</v>
      </c>
      <c r="D34" s="9" t="s">
        <v>159</v>
      </c>
    </row>
    <row r="35" spans="1:4">
      <c r="A35" t="s">
        <v>188</v>
      </c>
      <c r="B35" s="9" t="s">
        <v>189</v>
      </c>
      <c r="C35">
        <v>3.3</v>
      </c>
      <c r="D35" s="9" t="s">
        <v>172</v>
      </c>
    </row>
    <row r="36" spans="1:4">
      <c r="A36" t="s">
        <v>190</v>
      </c>
      <c r="B36" s="9" t="s">
        <v>191</v>
      </c>
      <c r="C36">
        <v>3.8</v>
      </c>
      <c r="D36" s="9" t="s">
        <v>192</v>
      </c>
    </row>
    <row r="37" spans="1:4">
      <c r="A37" t="s">
        <v>193</v>
      </c>
      <c r="B37">
        <v>30</v>
      </c>
      <c r="C37">
        <v>1.3</v>
      </c>
      <c r="D37" s="9" t="s">
        <v>159</v>
      </c>
    </row>
    <row r="38" spans="1:4">
      <c r="A38" t="s">
        <v>194</v>
      </c>
      <c r="B38">
        <v>31</v>
      </c>
      <c r="C38">
        <v>1.1000000000000001</v>
      </c>
      <c r="D38" s="9" t="s">
        <v>159</v>
      </c>
    </row>
    <row r="39" spans="1:4">
      <c r="A39" t="s">
        <v>195</v>
      </c>
      <c r="B39">
        <v>32</v>
      </c>
      <c r="C39">
        <v>1</v>
      </c>
      <c r="D39" s="9" t="s">
        <v>159</v>
      </c>
    </row>
    <row r="40" spans="1:4">
      <c r="A40" t="s">
        <v>196</v>
      </c>
      <c r="B40">
        <v>33</v>
      </c>
      <c r="C40">
        <v>1</v>
      </c>
      <c r="D40" s="9" t="s">
        <v>159</v>
      </c>
    </row>
    <row r="41" spans="1:4">
      <c r="A41" t="s">
        <v>197</v>
      </c>
      <c r="B41">
        <v>34</v>
      </c>
      <c r="C41">
        <v>1.4</v>
      </c>
      <c r="D41" s="9" t="s">
        <v>159</v>
      </c>
    </row>
    <row r="42" spans="1:4">
      <c r="A42" t="s">
        <v>198</v>
      </c>
      <c r="B42">
        <v>35</v>
      </c>
      <c r="C42">
        <v>0.6</v>
      </c>
      <c r="D42" s="9" t="s">
        <v>159</v>
      </c>
    </row>
    <row r="43" spans="1:4">
      <c r="A43" t="s">
        <v>199</v>
      </c>
      <c r="B43">
        <v>36</v>
      </c>
      <c r="C43">
        <v>0.7</v>
      </c>
      <c r="D43" s="9" t="s">
        <v>159</v>
      </c>
    </row>
    <row r="44" spans="1:4">
      <c r="A44" t="s">
        <v>200</v>
      </c>
      <c r="B44">
        <v>37</v>
      </c>
      <c r="C44">
        <v>0.9</v>
      </c>
      <c r="D44" s="9" t="s">
        <v>159</v>
      </c>
    </row>
    <row r="45" spans="1:4">
      <c r="A45" t="s">
        <v>201</v>
      </c>
      <c r="B45">
        <v>38</v>
      </c>
      <c r="C45">
        <v>1</v>
      </c>
      <c r="D45" s="9" t="s">
        <v>159</v>
      </c>
    </row>
    <row r="46" spans="1:4">
      <c r="A46" t="s">
        <v>202</v>
      </c>
      <c r="B46">
        <v>39</v>
      </c>
      <c r="C46">
        <v>0.4</v>
      </c>
      <c r="D46" s="9" t="s">
        <v>159</v>
      </c>
    </row>
    <row r="47" spans="1:4">
      <c r="A47" t="s">
        <v>203</v>
      </c>
      <c r="B47">
        <v>40</v>
      </c>
      <c r="C47">
        <v>0.9</v>
      </c>
      <c r="D47" s="9" t="s">
        <v>159</v>
      </c>
    </row>
    <row r="48" spans="1:4">
      <c r="A48" t="s">
        <v>204</v>
      </c>
      <c r="B48">
        <v>41</v>
      </c>
      <c r="C48">
        <v>0.7</v>
      </c>
      <c r="D48" s="9" t="s">
        <v>159</v>
      </c>
    </row>
    <row r="49" spans="1:4">
      <c r="A49" t="s">
        <v>205</v>
      </c>
      <c r="B49">
        <v>42</v>
      </c>
      <c r="C49">
        <v>1.1000000000000001</v>
      </c>
      <c r="D49" s="9" t="s">
        <v>159</v>
      </c>
    </row>
    <row r="50" spans="1:4">
      <c r="A50" t="s">
        <v>206</v>
      </c>
      <c r="B50">
        <v>43</v>
      </c>
      <c r="C50">
        <v>0.8</v>
      </c>
      <c r="D50" s="9" t="s">
        <v>159</v>
      </c>
    </row>
    <row r="51" spans="1:4">
      <c r="A51" t="s">
        <v>207</v>
      </c>
      <c r="B51">
        <v>44</v>
      </c>
      <c r="C51">
        <v>0.8</v>
      </c>
      <c r="D51" s="9" t="s">
        <v>159</v>
      </c>
    </row>
    <row r="52" spans="1:4">
      <c r="A52" t="s">
        <v>208</v>
      </c>
      <c r="B52">
        <v>45</v>
      </c>
      <c r="C52">
        <v>1.2</v>
      </c>
      <c r="D52" s="9" t="s">
        <v>159</v>
      </c>
    </row>
    <row r="53" spans="1:4">
      <c r="A53" t="s">
        <v>209</v>
      </c>
      <c r="B53">
        <v>46</v>
      </c>
      <c r="C53">
        <v>0.4</v>
      </c>
      <c r="D53" s="9" t="s">
        <v>159</v>
      </c>
    </row>
    <row r="54" spans="1:4">
      <c r="A54" t="s">
        <v>210</v>
      </c>
      <c r="B54">
        <v>47</v>
      </c>
      <c r="C54">
        <v>1.7</v>
      </c>
      <c r="D54" s="9" t="s">
        <v>159</v>
      </c>
    </row>
    <row r="55" spans="1:4">
      <c r="A55" t="s">
        <v>211</v>
      </c>
      <c r="B55">
        <v>48</v>
      </c>
      <c r="C55">
        <v>0.2</v>
      </c>
      <c r="D55" s="9" t="s">
        <v>159</v>
      </c>
    </row>
    <row r="56" spans="1:4">
      <c r="A56" t="s">
        <v>212</v>
      </c>
      <c r="B56">
        <v>49</v>
      </c>
      <c r="C56">
        <v>1</v>
      </c>
      <c r="D56" s="9" t="s">
        <v>159</v>
      </c>
    </row>
    <row r="57" spans="1:4">
      <c r="A57" t="s">
        <v>213</v>
      </c>
      <c r="B57">
        <v>50</v>
      </c>
      <c r="C57">
        <v>0.8</v>
      </c>
      <c r="D57" s="9" t="s">
        <v>159</v>
      </c>
    </row>
    <row r="58" spans="1:4">
      <c r="A58" t="s">
        <v>214</v>
      </c>
      <c r="B58">
        <v>51</v>
      </c>
      <c r="C58">
        <v>1.2</v>
      </c>
      <c r="D58" s="9" t="s">
        <v>159</v>
      </c>
    </row>
    <row r="59" spans="1:4">
      <c r="A59" t="s">
        <v>215</v>
      </c>
      <c r="B59">
        <v>52</v>
      </c>
      <c r="C59">
        <v>0.9</v>
      </c>
      <c r="D59" s="9" t="s">
        <v>159</v>
      </c>
    </row>
    <row r="60" spans="1:4">
      <c r="A60" t="s">
        <v>216</v>
      </c>
      <c r="B60">
        <v>53</v>
      </c>
      <c r="C60">
        <v>1</v>
      </c>
      <c r="D60" s="9" t="s">
        <v>159</v>
      </c>
    </row>
    <row r="61" spans="1:4">
      <c r="A61" t="s">
        <v>217</v>
      </c>
      <c r="B61">
        <v>54</v>
      </c>
      <c r="C61">
        <v>1</v>
      </c>
      <c r="D61" s="9" t="s">
        <v>159</v>
      </c>
    </row>
    <row r="62" spans="1:4">
      <c r="A62" t="s">
        <v>218</v>
      </c>
      <c r="B62">
        <v>55</v>
      </c>
      <c r="C62">
        <v>1</v>
      </c>
      <c r="D62" s="9" t="s">
        <v>159</v>
      </c>
    </row>
    <row r="63" spans="1:4">
      <c r="A63" t="s">
        <v>219</v>
      </c>
      <c r="B63">
        <v>56</v>
      </c>
      <c r="C63">
        <v>0.8</v>
      </c>
      <c r="D63" s="9" t="s">
        <v>159</v>
      </c>
    </row>
    <row r="64" spans="1:4">
      <c r="A64" t="s">
        <v>220</v>
      </c>
      <c r="B64">
        <v>57</v>
      </c>
      <c r="C64">
        <v>1.4</v>
      </c>
      <c r="D64" s="9" t="s">
        <v>159</v>
      </c>
    </row>
    <row r="65" spans="1:4">
      <c r="A65" t="s">
        <v>221</v>
      </c>
      <c r="B65">
        <v>58</v>
      </c>
      <c r="C65">
        <v>1</v>
      </c>
      <c r="D65" s="9" t="s">
        <v>159</v>
      </c>
    </row>
    <row r="66" spans="1:4">
      <c r="A66" t="s">
        <v>222</v>
      </c>
      <c r="B66">
        <v>59</v>
      </c>
      <c r="C66">
        <v>1.2</v>
      </c>
      <c r="D66" s="9" t="s">
        <v>159</v>
      </c>
    </row>
    <row r="67" spans="1:4">
      <c r="A67" t="s">
        <v>223</v>
      </c>
      <c r="B67">
        <v>60</v>
      </c>
      <c r="C67">
        <v>1.1000000000000001</v>
      </c>
      <c r="D67" s="9" t="s">
        <v>159</v>
      </c>
    </row>
    <row r="68" spans="1:4">
      <c r="A68" t="s">
        <v>224</v>
      </c>
      <c r="B68">
        <v>61</v>
      </c>
      <c r="C68">
        <v>0.9</v>
      </c>
      <c r="D68" s="9" t="s">
        <v>159</v>
      </c>
    </row>
    <row r="69" spans="1:4">
      <c r="A69" t="s">
        <v>225</v>
      </c>
      <c r="B69">
        <v>62</v>
      </c>
      <c r="C69">
        <v>1.1000000000000001</v>
      </c>
      <c r="D69" s="9" t="s">
        <v>159</v>
      </c>
    </row>
    <row r="70" spans="1:4">
      <c r="A70" t="s">
        <v>226</v>
      </c>
      <c r="B70">
        <v>63</v>
      </c>
      <c r="C70">
        <v>0.9</v>
      </c>
      <c r="D70" s="9" t="s">
        <v>159</v>
      </c>
    </row>
    <row r="71" spans="1:4">
      <c r="A71" t="s">
        <v>227</v>
      </c>
      <c r="B71">
        <v>64</v>
      </c>
      <c r="C71">
        <v>1.2</v>
      </c>
      <c r="D71" s="9" t="s">
        <v>159</v>
      </c>
    </row>
    <row r="72" spans="1:4">
      <c r="A72" t="s">
        <v>228</v>
      </c>
      <c r="B72">
        <v>65</v>
      </c>
      <c r="C72">
        <v>0.8</v>
      </c>
      <c r="D72" s="9" t="s">
        <v>159</v>
      </c>
    </row>
    <row r="73" spans="1:4">
      <c r="A73" t="s">
        <v>229</v>
      </c>
      <c r="B73">
        <v>66</v>
      </c>
      <c r="C73">
        <v>2</v>
      </c>
      <c r="D73" s="9" t="s">
        <v>172</v>
      </c>
    </row>
    <row r="74" spans="1:4">
      <c r="A74" t="s">
        <v>230</v>
      </c>
      <c r="B74">
        <v>67</v>
      </c>
      <c r="C74">
        <v>0.7</v>
      </c>
      <c r="D74" s="9" t="s">
        <v>159</v>
      </c>
    </row>
    <row r="75" spans="1:4">
      <c r="A75" t="s">
        <v>231</v>
      </c>
      <c r="B75">
        <v>68</v>
      </c>
      <c r="C75">
        <v>0.8</v>
      </c>
      <c r="D75" s="9" t="s">
        <v>159</v>
      </c>
    </row>
    <row r="76" spans="1:4">
      <c r="A76" t="s">
        <v>232</v>
      </c>
      <c r="B76">
        <v>69</v>
      </c>
      <c r="C76">
        <v>1</v>
      </c>
      <c r="D76" s="9" t="s">
        <v>159</v>
      </c>
    </row>
    <row r="77" spans="1:4">
      <c r="A77" t="s">
        <v>233</v>
      </c>
      <c r="B77">
        <v>70</v>
      </c>
      <c r="C77">
        <v>1</v>
      </c>
      <c r="D77" s="9" t="s">
        <v>159</v>
      </c>
    </row>
    <row r="78" spans="1:4">
      <c r="A78" t="s">
        <v>234</v>
      </c>
      <c r="B78">
        <v>71</v>
      </c>
      <c r="C78">
        <v>0.8</v>
      </c>
      <c r="D78" s="9" t="s">
        <v>159</v>
      </c>
    </row>
    <row r="79" spans="1:4">
      <c r="A79" t="s">
        <v>235</v>
      </c>
      <c r="B79">
        <v>72</v>
      </c>
      <c r="C79">
        <v>1.1000000000000001</v>
      </c>
      <c r="D79" s="9" t="s">
        <v>159</v>
      </c>
    </row>
    <row r="80" spans="1:4">
      <c r="A80" t="s">
        <v>236</v>
      </c>
      <c r="B80">
        <v>73</v>
      </c>
      <c r="C80">
        <v>1.4</v>
      </c>
      <c r="D80" s="9" t="s">
        <v>159</v>
      </c>
    </row>
    <row r="81" spans="1:4">
      <c r="A81" t="s">
        <v>237</v>
      </c>
      <c r="B81">
        <v>74</v>
      </c>
      <c r="C81">
        <v>0.8</v>
      </c>
      <c r="D81" s="9" t="s">
        <v>159</v>
      </c>
    </row>
    <row r="82" spans="1:4">
      <c r="A82" t="s">
        <v>238</v>
      </c>
      <c r="B82">
        <v>75</v>
      </c>
      <c r="C82">
        <v>1.3</v>
      </c>
      <c r="D82" s="9" t="s">
        <v>159</v>
      </c>
    </row>
    <row r="83" spans="1:4">
      <c r="A83" t="s">
        <v>239</v>
      </c>
      <c r="B83">
        <v>76</v>
      </c>
      <c r="C83">
        <v>1.1000000000000001</v>
      </c>
      <c r="D83" s="9" t="s">
        <v>159</v>
      </c>
    </row>
    <row r="84" spans="1:4">
      <c r="A84" t="s">
        <v>240</v>
      </c>
      <c r="B84">
        <v>77</v>
      </c>
      <c r="C84">
        <v>0.8</v>
      </c>
      <c r="D84" s="9" t="s">
        <v>159</v>
      </c>
    </row>
    <row r="85" spans="1:4">
      <c r="A85" t="s">
        <v>241</v>
      </c>
      <c r="B85">
        <v>78</v>
      </c>
      <c r="C85">
        <v>0.8</v>
      </c>
      <c r="D85" s="9" t="s">
        <v>159</v>
      </c>
    </row>
    <row r="86" spans="1:4">
      <c r="A86" t="s">
        <v>242</v>
      </c>
      <c r="B86">
        <v>79</v>
      </c>
      <c r="C86">
        <v>1.2</v>
      </c>
      <c r="D86" s="9" t="s">
        <v>159</v>
      </c>
    </row>
    <row r="87" spans="1:4">
      <c r="A87" t="s">
        <v>243</v>
      </c>
      <c r="B87">
        <v>80</v>
      </c>
      <c r="C87">
        <v>1.3</v>
      </c>
      <c r="D87" s="9" t="s">
        <v>159</v>
      </c>
    </row>
    <row r="88" spans="1:4">
      <c r="A88" t="s">
        <v>244</v>
      </c>
      <c r="B88">
        <v>81</v>
      </c>
      <c r="C88">
        <v>0.6</v>
      </c>
      <c r="D88" s="9" t="s">
        <v>159</v>
      </c>
    </row>
    <row r="89" spans="1:4">
      <c r="A89" t="s">
        <v>245</v>
      </c>
      <c r="B89">
        <v>82</v>
      </c>
      <c r="C89">
        <v>1</v>
      </c>
      <c r="D89" s="9" t="s">
        <v>159</v>
      </c>
    </row>
    <row r="90" spans="1:4">
      <c r="A90" t="s">
        <v>246</v>
      </c>
      <c r="B90">
        <v>83</v>
      </c>
      <c r="C90">
        <v>1.8</v>
      </c>
      <c r="D90" s="9" t="s">
        <v>159</v>
      </c>
    </row>
    <row r="91" spans="1:4">
      <c r="A91" t="s">
        <v>247</v>
      </c>
      <c r="B91">
        <v>84</v>
      </c>
      <c r="C91">
        <v>1.4</v>
      </c>
      <c r="D91" s="9" t="s">
        <v>159</v>
      </c>
    </row>
    <row r="92" spans="1:4">
      <c r="A92" t="s">
        <v>248</v>
      </c>
      <c r="B92">
        <v>85</v>
      </c>
      <c r="C92">
        <v>0.6</v>
      </c>
      <c r="D92" s="9" t="s">
        <v>159</v>
      </c>
    </row>
    <row r="93" spans="1:4">
      <c r="A93" t="s">
        <v>249</v>
      </c>
      <c r="B93">
        <v>86</v>
      </c>
      <c r="C93">
        <v>1.2</v>
      </c>
      <c r="D93" s="9" t="s">
        <v>159</v>
      </c>
    </row>
    <row r="94" spans="1:4">
      <c r="A94" t="s">
        <v>250</v>
      </c>
      <c r="B94">
        <v>87</v>
      </c>
      <c r="C94">
        <v>0.8</v>
      </c>
      <c r="D94" s="9" t="s">
        <v>159</v>
      </c>
    </row>
    <row r="95" spans="1:4">
      <c r="A95" t="s">
        <v>251</v>
      </c>
      <c r="B95">
        <v>88</v>
      </c>
      <c r="C95">
        <v>0.8</v>
      </c>
      <c r="D95" s="9" t="s">
        <v>159</v>
      </c>
    </row>
    <row r="96" spans="1:4">
      <c r="A96" t="s">
        <v>252</v>
      </c>
      <c r="B96">
        <v>89</v>
      </c>
      <c r="C96">
        <v>1.1000000000000001</v>
      </c>
      <c r="D96" s="9" t="s">
        <v>159</v>
      </c>
    </row>
    <row r="97" spans="1:4">
      <c r="A97" t="s">
        <v>253</v>
      </c>
      <c r="B97">
        <v>90</v>
      </c>
      <c r="C97">
        <v>1.2</v>
      </c>
      <c r="D97" s="9" t="s">
        <v>159</v>
      </c>
    </row>
    <row r="98" spans="1:4">
      <c r="A98" t="s">
        <v>254</v>
      </c>
      <c r="B98">
        <v>91</v>
      </c>
      <c r="C98">
        <v>1.1000000000000001</v>
      </c>
      <c r="D98" s="9" t="s">
        <v>159</v>
      </c>
    </row>
    <row r="99" spans="1:4">
      <c r="A99" t="s">
        <v>255</v>
      </c>
      <c r="B99">
        <v>92</v>
      </c>
      <c r="C99">
        <v>0.8</v>
      </c>
      <c r="D99" s="9" t="s">
        <v>159</v>
      </c>
    </row>
    <row r="100" spans="1:4">
      <c r="A100" t="s">
        <v>256</v>
      </c>
      <c r="B100">
        <v>93</v>
      </c>
      <c r="C100">
        <v>1.7</v>
      </c>
      <c r="D100" s="9" t="s">
        <v>159</v>
      </c>
    </row>
    <row r="101" spans="1:4">
      <c r="A101" t="s">
        <v>257</v>
      </c>
      <c r="B101">
        <v>94</v>
      </c>
      <c r="C101">
        <v>1.2</v>
      </c>
      <c r="D101" s="9" t="s">
        <v>159</v>
      </c>
    </row>
    <row r="102" spans="1:4">
      <c r="A102" t="s">
        <v>258</v>
      </c>
      <c r="B102">
        <v>95</v>
      </c>
      <c r="C102">
        <v>1</v>
      </c>
      <c r="D102" s="9" t="s">
        <v>159</v>
      </c>
    </row>
    <row r="103" spans="1:4">
      <c r="A103" t="s">
        <v>259</v>
      </c>
      <c r="B103">
        <v>971</v>
      </c>
      <c r="C103">
        <v>6.3</v>
      </c>
      <c r="D103" s="9" t="s">
        <v>260</v>
      </c>
    </row>
    <row r="104" spans="1:4">
      <c r="A104" t="s">
        <v>261</v>
      </c>
      <c r="B104">
        <v>972</v>
      </c>
      <c r="C104">
        <v>4.8</v>
      </c>
      <c r="D104" s="9" t="s">
        <v>192</v>
      </c>
    </row>
    <row r="105" spans="1:4">
      <c r="A105" t="s">
        <v>262</v>
      </c>
      <c r="B105">
        <v>973</v>
      </c>
      <c r="C105">
        <v>11.4</v>
      </c>
      <c r="D105" s="9" t="s">
        <v>260</v>
      </c>
    </row>
    <row r="106" spans="1:4">
      <c r="A106" t="s">
        <v>263</v>
      </c>
      <c r="B106">
        <v>974</v>
      </c>
      <c r="C106">
        <v>1.8</v>
      </c>
      <c r="D106" s="9" t="s">
        <v>159</v>
      </c>
    </row>
    <row r="107" spans="1:4">
      <c r="A107" t="s">
        <v>264</v>
      </c>
      <c r="B107">
        <v>976</v>
      </c>
      <c r="C107">
        <v>3.4</v>
      </c>
      <c r="D107" s="9" t="s">
        <v>172</v>
      </c>
    </row>
    <row r="108" spans="1:4">
      <c r="A108" s="106" t="s">
        <v>145</v>
      </c>
      <c r="B108" s="106"/>
      <c r="C108" s="106">
        <v>1.2</v>
      </c>
      <c r="D108" s="10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fig1</vt:lpstr>
      <vt:lpstr>fig2</vt:lpstr>
      <vt:lpstr>fig3</vt:lpstr>
      <vt:lpstr>fig4</vt:lpstr>
      <vt:lpstr>fig5</vt:lpstr>
      <vt:lpstr>fig6</vt:lpstr>
      <vt:lpstr>fig7</vt:lpstr>
      <vt:lpstr>fig8</vt:lpstr>
      <vt:lpstr>fig9</vt:lpstr>
      <vt:lpstr>fig11</vt:lpstr>
      <vt:lpstr>fig12</vt:lpstr>
      <vt:lpstr>fig13</vt:lpstr>
      <vt:lpstr>fig14</vt:lpstr>
    </vt:vector>
  </TitlesOfParts>
  <Company>DSIC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CARRASCO Valerie</dc:creator>
  <cp:lastModifiedBy>TUGORES François</cp:lastModifiedBy>
  <dcterms:created xsi:type="dcterms:W3CDTF">2022-05-23T15:11:36Z</dcterms:created>
  <dcterms:modified xsi:type="dcterms:W3CDTF">2022-06-28T07:50:09Z</dcterms:modified>
</cp:coreProperties>
</file>