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Übersicht" sheetId="1" r:id="rId4"/>
    <sheet name="Annahmen" sheetId="2" r:id="rId5"/>
    <sheet name="Gründungskosten" sheetId="3" r:id="rId6"/>
    <sheet name="Fixkosten" sheetId="4" r:id="rId7"/>
    <sheet name="Variable Kosten" sheetId="5" r:id="rId8"/>
  </sheets>
</workbook>
</file>

<file path=xl/comments1.xml><?xml version="1.0" encoding="utf-8"?>
<comments xmlns="http://schemas.openxmlformats.org/spreadsheetml/2006/main">
  <authors>
    <author>Jan</author>
    <author>Sarah</author>
  </authors>
  <commentList>
    <comment ref="F11" authorId="0">
      <text>
        <r>
          <rPr>
            <sz val="11"/>
            <color indexed="8"/>
            <rFont val="Helvetica"/>
          </rPr>
          <t xml:space="preserve">Jan:
Abhängig von Geschäftsform! 
Entfällt falls wir das Ganze als Universitäre Einrichtung aufziehen </t>
        </r>
      </text>
    </comment>
    <comment ref="F12" authorId="0">
      <text>
        <r>
          <rPr>
            <sz val="11"/>
            <color indexed="8"/>
            <rFont val="Helvetica"/>
          </rPr>
          <t>Jan:
eventuell gibt es dafür extra Zuschüsse  = gründungsberatung</t>
        </r>
      </text>
    </comment>
    <comment ref="C15" authorId="0">
      <text>
        <r>
          <rPr>
            <sz val="11"/>
            <color indexed="8"/>
            <rFont val="Helvetica"/>
          </rPr>
          <t>Jan:
geht auch deutlich günstiger</t>
        </r>
      </text>
    </comment>
    <comment ref="F15" authorId="0">
      <text>
        <r>
          <rPr>
            <sz val="11"/>
            <color indexed="8"/>
            <rFont val="Helvetica"/>
          </rPr>
          <t>Jan:
4 Arbeitsplätze für die Mitarbeiter, 2 für Studenten</t>
        </r>
      </text>
    </comment>
    <comment ref="C16" authorId="0">
      <text>
        <r>
          <rPr>
            <sz val="11"/>
            <color indexed="8"/>
            <rFont val="Helvetica"/>
          </rPr>
          <t>Jan:
4 kleinere Einzeltische</t>
        </r>
      </text>
    </comment>
    <comment ref="C22" authorId="0">
      <text>
        <r>
          <rPr>
            <sz val="11"/>
            <color indexed="8"/>
            <rFont val="Helvetica"/>
          </rPr>
          <t>Jan:
Eine Anlage mit 6 Mobilteilen und einem Fax</t>
        </r>
      </text>
    </comment>
    <comment ref="F33" authorId="1">
      <text>
        <r>
          <rPr>
            <sz val="11"/>
            <color indexed="8"/>
            <rFont val="Helvetica"/>
          </rPr>
          <t>Sarah:
Theme für Wordpress (Themeforest), Domain für ein Jahr und Serverspace für ein Jahr. Könnte man auch als Kategorie der Fixkosten machen</t>
        </r>
      </text>
    </comment>
    <comment ref="F34" authorId="1">
      <text>
        <r>
          <rPr>
            <sz val="11"/>
            <color indexed="8"/>
            <rFont val="Helvetica"/>
          </rPr>
          <t>Sarah:
Sehr große Bandbreite, das wäre für ein Logo plus Visitenkarten und sowas</t>
        </r>
      </text>
    </comment>
    <comment ref="F35" authorId="1">
      <text>
        <r>
          <rPr>
            <sz val="11"/>
            <color indexed="8"/>
            <rFont val="Helvetica"/>
          </rPr>
          <t>Sarah:
50.000 Flyer und 2000 Plakate (zu viel?)</t>
        </r>
      </text>
    </comment>
    <comment ref="F38" authorId="0">
      <text>
        <r>
          <rPr>
            <sz val="11"/>
            <color indexed="8"/>
            <rFont val="Helvetica"/>
          </rPr>
          <t>Jan:
Wird notwendig sein, wenn WIR das ganze machen wollen!</t>
        </r>
      </text>
    </comment>
  </commentList>
</comments>
</file>

<file path=xl/comments2.xml><?xml version="1.0" encoding="utf-8"?>
<comments xmlns="http://schemas.openxmlformats.org/spreadsheetml/2006/main">
  <authors>
    <author>Jan</author>
    <author>Sarah</author>
  </authors>
  <commentList>
    <comment ref="E11" authorId="0">
      <text>
        <r>
          <rPr>
            <sz val="11"/>
            <color indexed="8"/>
            <rFont val="Helvetica"/>
          </rPr>
          <t>Jan:
Sollte wir auf jeden Fall früher oder später abschließen um uns gegen Ausfälle von Studenten Abzusichern</t>
        </r>
      </text>
    </comment>
    <comment ref="E13" authorId="0">
      <text>
        <r>
          <rPr>
            <sz val="11"/>
            <color indexed="8"/>
            <rFont val="Helvetica"/>
          </rPr>
          <t>Jan:
entfällt evtl. wenn wir das Ganze als Universitäre Einrichtung aufziehen und Räume von der TU bekommen</t>
        </r>
      </text>
    </comment>
    <comment ref="E14" authorId="1">
      <text>
        <r>
          <rPr>
            <sz val="11"/>
            <color indexed="8"/>
            <rFont val="Helvetica"/>
          </rPr>
          <t>Sarah:
ausgehend von Nutzung der Uni-eigenen Räume (für TU-Startups tatsächlich kostenlos)</t>
        </r>
      </text>
    </comment>
    <comment ref="E17" authorId="1">
      <text>
        <r>
          <rPr>
            <sz val="11"/>
            <color indexed="8"/>
            <rFont val="Helvetica"/>
          </rPr>
          <t>Sarah:
konnte ich noch nicht rausfinden: entweder Nutzung der Uni-Anlagen, dann wohl kostenlos (allerdings mit den Nachteilen: schlechter Service etc); sonst 26/Monat mit 4 Telefonleitungen</t>
        </r>
      </text>
    </comment>
    <comment ref="E20" authorId="0">
      <text>
        <r>
          <rPr>
            <sz val="11"/>
            <color indexed="8"/>
            <rFont val="Helvetica"/>
          </rPr>
          <t>Jan:
Zu Beginn keine eigene Stelle(n), später ist es jedoch sinnvoll sie zu seperieren</t>
        </r>
      </text>
    </comment>
    <comment ref="E21" authorId="0">
      <text>
        <r>
          <rPr>
            <sz val="11"/>
            <color indexed="8"/>
            <rFont val="Helvetica"/>
          </rPr>
          <t>Jan:
Siehe unten</t>
        </r>
      </text>
    </comment>
    <comment ref="E22" authorId="0">
      <text>
        <r>
          <rPr>
            <sz val="11"/>
            <color indexed="8"/>
            <rFont val="Helvetica"/>
          </rPr>
          <t>Jan:
Für den Start:
Je 1 Mitarbeiter für Marketing und Vermittlung, 2 Für die Betreuung, wobei einer davon nich das Administrative übernehmen muss</t>
        </r>
      </text>
    </comment>
    <comment ref="E27" authorId="1">
      <text>
        <r>
          <rPr>
            <sz val="11"/>
            <color indexed="8"/>
            <rFont val="Helvetica"/>
          </rPr>
          <t>Sarah:
erstmal nur Office für 4 Geräte</t>
        </r>
      </text>
    </comment>
    <comment ref="E28" authorId="1">
      <text>
        <r>
          <rPr>
            <sz val="11"/>
            <color indexed="8"/>
            <rFont val="Helvetica"/>
          </rPr>
          <t>Sarah:
geschätzt, da ich noch keinen guten Wert gefunden habe, inkl Portokosten, Druckerverbrauch, Papier, Stifte etc</t>
        </r>
      </text>
    </comment>
    <comment ref="E40" authorId="0">
      <text>
        <r>
          <rPr>
            <sz val="11"/>
            <color indexed="8"/>
            <rFont val="Helvetica"/>
          </rPr>
          <t>Jan:
Sollte wir auf jeden Fall früher oder später abschließen um uns gegen Ausfälle von Studenten Abzusichern</t>
        </r>
      </text>
    </comment>
    <comment ref="E42" authorId="0">
      <text>
        <r>
          <rPr>
            <sz val="11"/>
            <color indexed="8"/>
            <rFont val="Helvetica"/>
          </rPr>
          <t>Jan:
entfällt evtl. wenn wir das Ganze als Universitäre Einrichtung aufziehen und Räume von der TU bekommen</t>
        </r>
      </text>
    </comment>
    <comment ref="E49" authorId="0">
      <text>
        <r>
          <rPr>
            <sz val="11"/>
            <color indexed="8"/>
            <rFont val="Helvetica"/>
          </rPr>
          <t>Jan:
Zu Beginn keine eigene Stelle(n), später ist es jedoch sinnvoll sie zu seperieren</t>
        </r>
      </text>
    </comment>
    <comment ref="E50" authorId="0">
      <text>
        <r>
          <rPr>
            <sz val="11"/>
            <color indexed="8"/>
            <rFont val="Helvetica"/>
          </rPr>
          <t>Jan:
Siehe unten</t>
        </r>
      </text>
    </comment>
    <comment ref="E51" authorId="0">
      <text>
        <r>
          <rPr>
            <sz val="11"/>
            <color indexed="8"/>
            <rFont val="Helvetica"/>
          </rPr>
          <t>Jan:
Für den Start:
Je 1 Mitarbeiter für Marketing und Vermittlung, 2 Für die Betreuung, wobei einer davon nich das Administrative übernehmen muss</t>
        </r>
      </text>
    </comment>
  </commentList>
</comments>
</file>

<file path=xl/comments3.xml><?xml version="1.0" encoding="utf-8"?>
<comments xmlns="http://schemas.openxmlformats.org/spreadsheetml/2006/main">
  <authors>
    <author>Sarah</author>
  </authors>
  <commentList>
    <comment ref="E21" authorId="0">
      <text>
        <r>
          <rPr>
            <sz val="11"/>
            <color indexed="8"/>
            <rFont val="Helvetica"/>
          </rPr>
          <t>Sarah:
Ausgenommen Messen, also Besuche bei Unis, Unternehmen: Gerechnet Kosten pro Besuch 25euro, bei ca zwei Besuchen pro Woche</t>
        </r>
      </text>
    </comment>
    <comment ref="E22" authorId="0">
      <text>
        <r>
          <rPr>
            <sz val="11"/>
            <color indexed="8"/>
            <rFont val="Helvetica"/>
          </rPr>
          <t>Sarah:
Anzahl grob geschätzt nach interessant klingenden Messen in Berlin; Kosten pro Quadratmeter (beispielhaft für eine Messe); plus Reisekosten, davon ausgehend, dass wir nur Messen in Berlin besuchen, also nur ÖPNV Tickets (ggf wäre wohl ein Auto nötig für Material)</t>
        </r>
      </text>
    </comment>
  </commentList>
</comments>
</file>

<file path=xl/sharedStrings.xml><?xml version="1.0" encoding="utf-8"?>
<sst xmlns="http://schemas.openxmlformats.org/spreadsheetml/2006/main" uniqueCount="83">
  <si>
    <t xml:space="preserve">Das Übersichtsblatt würde ich am Ende machen, </t>
  </si>
  <si>
    <t>wenn wir mit der Recherche fertig sind</t>
  </si>
  <si>
    <t>…</t>
  </si>
  <si>
    <t>Gründungsinvestitionen (einmalig) Szenario A</t>
  </si>
  <si>
    <t>Szenariobeschreibung und Annahmen:</t>
  </si>
  <si>
    <t>Beschreibung</t>
  </si>
  <si>
    <t>Anzahl</t>
  </si>
  <si>
    <t>Kosten</t>
  </si>
  <si>
    <t>Ust.</t>
  </si>
  <si>
    <t>Gesamt</t>
  </si>
  <si>
    <t>Bemerkungen</t>
  </si>
  <si>
    <t>Quellen/Links</t>
  </si>
  <si>
    <t>Administrative Kosten</t>
  </si>
  <si>
    <t>Gewerbeanmeldung</t>
  </si>
  <si>
    <t>Anwalts- bzw. Notarkosten</t>
  </si>
  <si>
    <t xml:space="preserve">Büroeinrichtung </t>
  </si>
  <si>
    <t>Schreibtische</t>
  </si>
  <si>
    <r>
      <rPr>
        <u val="single"/>
        <sz val="11"/>
        <color indexed="17"/>
        <rFont val="Calibri"/>
      </rPr>
      <t>http://www.office-4-sale.de/Cockpitschreibtisch-in-ahorn</t>
    </r>
  </si>
  <si>
    <t>Konferenztisch</t>
  </si>
  <si>
    <r>
      <rPr>
        <u val="single"/>
        <sz val="11"/>
        <color indexed="17"/>
        <rFont val="Calibri"/>
      </rPr>
      <t>http://www.office-4-sale.de/Tisch-lichtgrau-120-x-60-cm</t>
    </r>
  </si>
  <si>
    <t>Rollcontainer</t>
  </si>
  <si>
    <r>
      <rPr>
        <u val="single"/>
        <sz val="11"/>
        <color indexed="17"/>
        <rFont val="Calibri"/>
      </rPr>
      <t>http://www.office-4-sale.de/Standcontainer-in-lichtgrau</t>
    </r>
  </si>
  <si>
    <t>Schreibtischstühle</t>
  </si>
  <si>
    <r>
      <rPr>
        <u val="single"/>
        <sz val="11"/>
        <color indexed="17"/>
        <rFont val="Calibri"/>
      </rPr>
      <t>http://www.office-4-sale.de/Freischwinger-in-schwarz_7</t>
    </r>
  </si>
  <si>
    <t>Laptops incl Workstation</t>
  </si>
  <si>
    <r>
      <rPr>
        <u val="single"/>
        <sz val="11"/>
        <color indexed="17"/>
        <rFont val="Calibri"/>
      </rPr>
      <t>http://www.Lapstore.de</t>
    </r>
  </si>
  <si>
    <t>Monitore</t>
  </si>
  <si>
    <t>http://www.lapstore.de/a.php/shop/lapstore/lang/x/a/9993/kw/Dell_Professional_P2011HT_-_50%2C8cm_-20--_Widescreen_LED_TFT_Monitor</t>
  </si>
  <si>
    <t>Drucker</t>
  </si>
  <si>
    <t>http://www.1a-gebrauchte-drucker.de/Gebrauchte-Laserdrucker/HP-Laserjet-P2055DN-CE459A.html</t>
  </si>
  <si>
    <t>Telefone/Fax</t>
  </si>
  <si>
    <t>kein konkretes Angebot rausgesucht…</t>
  </si>
  <si>
    <t>Software</t>
  </si>
  <si>
    <t>MS Office und Mindjet Mindmanager (geschätzt)</t>
  </si>
  <si>
    <t>Beamer</t>
  </si>
  <si>
    <t>https://www.rebeam-shop.com/de/products/sanyo/plc-xc50/4400</t>
  </si>
  <si>
    <t>Whiteboards</t>
  </si>
  <si>
    <t>http://www.whiteboards-outlet.de/whiteboard/standard/magnetisches-whiteboard.html</t>
  </si>
  <si>
    <t>Sonstige Büroausstattung</t>
  </si>
  <si>
    <t>Allgemeine Einrichtung</t>
  </si>
  <si>
    <t>Küche</t>
  </si>
  <si>
    <t>Sonstige</t>
  </si>
  <si>
    <t>Marketing (Markteintritt)</t>
  </si>
  <si>
    <t>Website</t>
  </si>
  <si>
    <t>Designs</t>
  </si>
  <si>
    <t>http://www.eschdesigns.de/preise-kosten-grafikdesign.html#section3</t>
  </si>
  <si>
    <t>Werbematerial</t>
  </si>
  <si>
    <t>www.flyeralarm.com/de/shop</t>
  </si>
  <si>
    <t>Sonstige Gründungsinvestitionen</t>
  </si>
  <si>
    <t>Fortbildungen/Coachings</t>
  </si>
  <si>
    <t>Gründungsinvestitionen (einmalig) Szenario B</t>
  </si>
  <si>
    <t>Fixkosten (monatlich)                Szenario A</t>
  </si>
  <si>
    <t>Versicherung</t>
  </si>
  <si>
    <t>-</t>
  </si>
  <si>
    <t>Räumlichkeiten</t>
  </si>
  <si>
    <t>Miete incl. Nebenkosten</t>
  </si>
  <si>
    <t>Gas</t>
  </si>
  <si>
    <t>Strom</t>
  </si>
  <si>
    <t>Internet und Telefon</t>
  </si>
  <si>
    <t>http://www.kabeldeutschland.de/internet-telefon/geschaeftskunden-angebote.html</t>
  </si>
  <si>
    <t>Personalkosten incl. Sozialabgaben</t>
  </si>
  <si>
    <t>Geschäftsführer</t>
  </si>
  <si>
    <t>Administration</t>
  </si>
  <si>
    <t xml:space="preserve">Team Marketing </t>
  </si>
  <si>
    <t>Team Vermittlung</t>
  </si>
  <si>
    <t>Team Betreuung/QM</t>
  </si>
  <si>
    <t>Sonstige Fixkosten</t>
  </si>
  <si>
    <t>Software Lizenzen</t>
  </si>
  <si>
    <t>http://office.microsoft.com/de-de/business/compare-office-365-for-business-plans-FX102918419.aspx</t>
  </si>
  <si>
    <t>Büromaterial</t>
  </si>
  <si>
    <t>Fixkosten (monatlich)                Szenario B</t>
  </si>
  <si>
    <t>Variable Kosten                            Szenario A</t>
  </si>
  <si>
    <t>Vermittlungsgeschäft</t>
  </si>
  <si>
    <t>Bruttolohn Studenten incl. Sozialabgaben</t>
  </si>
  <si>
    <t>Aufwandsentschädigung Institute</t>
  </si>
  <si>
    <t>Coachings</t>
  </si>
  <si>
    <t>Wissenschaftliches Arbeiten</t>
  </si>
  <si>
    <t>Zeitmanagement</t>
  </si>
  <si>
    <t>Sonstige variable Kosten</t>
  </si>
  <si>
    <t>Reisekosten</t>
  </si>
  <si>
    <t>Messeauftritte</t>
  </si>
  <si>
    <r>
      <rPr>
        <u val="single"/>
        <sz val="11"/>
        <color indexed="17"/>
        <rFont val="Calibri"/>
      </rPr>
      <t>http://www.bautec.com/</t>
    </r>
  </si>
  <si>
    <t>Variable Kosten                            Szenario B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</si>
</sst>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€&quot;"/>
  </numFmts>
  <fonts count="14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1"/>
      <color indexed="11"/>
      <name val="Calibri"/>
    </font>
    <font>
      <sz val="11"/>
      <color indexed="12"/>
      <name val="Calibri"/>
    </font>
    <font>
      <b val="1"/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0"/>
      <name val="Calibri"/>
    </font>
    <font>
      <i val="1"/>
      <sz val="11"/>
      <color indexed="16"/>
      <name val="Calibri"/>
    </font>
    <font>
      <i val="1"/>
      <sz val="11"/>
      <color indexed="8"/>
      <name val="Calibri"/>
    </font>
    <font>
      <sz val="11"/>
      <color indexed="16"/>
      <name val="Calibri"/>
    </font>
    <font>
      <sz val="11"/>
      <color indexed="8"/>
      <name val="Helvetica"/>
    </font>
    <font>
      <u val="single"/>
      <sz val="11"/>
      <color indexed="17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1" fontId="2" fillId="2" borderId="4" applyNumberFormat="1" applyFont="1" applyFill="1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vertical="bottom"/>
    </xf>
    <xf numFmtId="1" fontId="4" fillId="2" borderId="4" applyNumberFormat="1" applyFont="1" applyFill="1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fillId="2" borderId="6" applyNumberFormat="1" applyFont="1" applyFill="1" applyBorder="1" applyAlignment="1" applyProtection="0">
      <alignment vertical="bottom"/>
    </xf>
    <xf numFmtId="0" fontId="6" fillId="3" borderId="7" applyNumberFormat="1" applyFont="1" applyFill="1" applyBorder="1" applyAlignment="1" applyProtection="0">
      <alignment horizontal="center" vertical="center" wrapText="1"/>
    </xf>
    <xf numFmtId="0" fontId="7" fillId="4" borderId="8" applyNumberFormat="1" applyFont="1" applyFill="1" applyBorder="1" applyAlignment="1" applyProtection="0">
      <alignment horizontal="left" vertical="bottom"/>
    </xf>
    <xf numFmtId="1" fontId="7" fillId="4" borderId="9" applyNumberFormat="1" applyFont="1" applyFill="1" applyBorder="1" applyAlignment="1" applyProtection="0">
      <alignment horizontal="left" vertical="bottom"/>
    </xf>
    <xf numFmtId="1" fontId="7" fillId="4" borderId="10" applyNumberFormat="1" applyFont="1" applyFill="1" applyBorder="1" applyAlignment="1" applyProtection="0">
      <alignment horizontal="left" vertical="bottom"/>
    </xf>
    <xf numFmtId="1" fontId="2" fillId="4" borderId="11" applyNumberFormat="1" applyFont="1" applyFill="1" applyBorder="1" applyAlignment="1" applyProtection="0">
      <alignment vertical="bottom"/>
    </xf>
    <xf numFmtId="1" fontId="2" fillId="4" borderId="12" applyNumberFormat="1" applyFont="1" applyFill="1" applyBorder="1" applyAlignment="1" applyProtection="0">
      <alignment vertical="bottom"/>
    </xf>
    <xf numFmtId="1" fontId="6" fillId="3" borderId="13" applyNumberFormat="1" applyFont="1" applyFill="1" applyBorder="1" applyAlignment="1" applyProtection="0">
      <alignment horizontal="center" vertical="center" wrapText="1"/>
    </xf>
    <xf numFmtId="1" fontId="2" fillId="4" borderId="14" applyNumberFormat="1" applyFont="1" applyFill="1" applyBorder="1" applyAlignment="1" applyProtection="0">
      <alignment vertical="bottom"/>
    </xf>
    <xf numFmtId="1" fontId="2" fillId="4" borderId="4" applyNumberFormat="1" applyFont="1" applyFill="1" applyBorder="1" applyAlignment="1" applyProtection="0">
      <alignment vertical="bottom"/>
    </xf>
    <xf numFmtId="1" fontId="2" fillId="4" borderId="15" applyNumberFormat="1" applyFont="1" applyFill="1" applyBorder="1" applyAlignment="1" applyProtection="0">
      <alignment vertical="bottom"/>
    </xf>
    <xf numFmtId="1" fontId="6" fillId="3" borderId="16" applyNumberFormat="1" applyFont="1" applyFill="1" applyBorder="1" applyAlignment="1" applyProtection="0">
      <alignment horizontal="center" vertical="center" wrapText="1"/>
    </xf>
    <xf numFmtId="1" fontId="2" fillId="4" borderId="17" applyNumberFormat="1" applyFont="1" applyFill="1" applyBorder="1" applyAlignment="1" applyProtection="0">
      <alignment vertical="bottom"/>
    </xf>
    <xf numFmtId="1" fontId="2" fillId="4" borderId="18" applyNumberFormat="1" applyFont="1" applyFill="1" applyBorder="1" applyAlignment="1" applyProtection="0">
      <alignment vertical="bottom"/>
    </xf>
    <xf numFmtId="1" fontId="2" fillId="4" borderId="19" applyNumberFormat="1" applyFont="1" applyFill="1" applyBorder="1" applyAlignment="1" applyProtection="0">
      <alignment vertical="bottom"/>
    </xf>
    <xf numFmtId="0" fontId="8" fillId="5" borderId="20" applyNumberFormat="1" applyFont="1" applyFill="1" applyBorder="1" applyAlignment="1" applyProtection="0">
      <alignment horizontal="center" vertical="center"/>
    </xf>
    <xf numFmtId="0" fontId="8" fillId="5" borderId="21" applyNumberFormat="1" applyFont="1" applyFill="1" applyBorder="1" applyAlignment="1" applyProtection="0">
      <alignment horizontal="center" vertical="center"/>
    </xf>
    <xf numFmtId="0" fontId="8" fillId="5" borderId="21" applyNumberFormat="1" applyFont="1" applyFill="1" applyBorder="1" applyAlignment="1" applyProtection="0">
      <alignment horizontal="center" vertical="bottom"/>
    </xf>
    <xf numFmtId="0" fontId="8" fillId="5" borderId="22" applyNumberFormat="1" applyFont="1" applyFill="1" applyBorder="1" applyAlignment="1" applyProtection="0">
      <alignment horizontal="center" vertical="bottom"/>
    </xf>
    <xf numFmtId="1" fontId="2" fillId="2" borderId="23" applyNumberFormat="1" applyFont="1" applyFill="1" applyBorder="1" applyAlignment="1" applyProtection="0">
      <alignment vertical="bottom"/>
    </xf>
    <xf numFmtId="1" fontId="2" fillId="2" borderId="24" applyNumberFormat="1" applyFont="1" applyFill="1" applyBorder="1" applyAlignment="1" applyProtection="0">
      <alignment vertical="bottom"/>
    </xf>
    <xf numFmtId="1" fontId="2" fillId="2" borderId="25" applyNumberFormat="1" applyFont="1" applyFill="1" applyBorder="1" applyAlignment="1" applyProtection="0">
      <alignment vertical="bottom"/>
    </xf>
    <xf numFmtId="0" fontId="9" fillId="2" borderId="14" applyNumberFormat="1" applyFont="1" applyFill="1" applyBorder="1" applyAlignment="1" applyProtection="0">
      <alignment horizontal="left" vertical="bottom"/>
    </xf>
    <xf numFmtId="1" fontId="10" fillId="2" borderId="4" applyNumberFormat="1" applyFont="1" applyFill="1" applyBorder="1" applyAlignment="1" applyProtection="0">
      <alignment horizontal="left" vertical="bottom"/>
    </xf>
    <xf numFmtId="59" fontId="2" fillId="2" borderId="4" applyNumberFormat="1" applyFont="1" applyFill="1" applyBorder="1" applyAlignment="1" applyProtection="0">
      <alignment horizontal="center" vertical="bottom"/>
    </xf>
    <xf numFmtId="1" fontId="2" fillId="2" borderId="4" applyNumberFormat="1" applyFont="1" applyFill="1" applyBorder="1" applyAlignment="1" applyProtection="0">
      <alignment horizontal="center" vertical="bottom"/>
    </xf>
    <xf numFmtId="1" fontId="2" fillId="2" borderId="15" applyNumberFormat="1" applyFont="1" applyFill="1" applyBorder="1" applyAlignment="1" applyProtection="0">
      <alignment vertical="bottom"/>
    </xf>
    <xf numFmtId="0" fontId="11" fillId="2" borderId="14" applyNumberFormat="1" applyFont="1" applyFill="1" applyBorder="1" applyAlignment="1" applyProtection="0">
      <alignment horizontal="left" vertical="bottom"/>
    </xf>
    <xf numFmtId="1" fontId="2" fillId="2" borderId="4" applyNumberFormat="1" applyFont="1" applyFill="1" applyBorder="1" applyAlignment="1" applyProtection="0">
      <alignment horizontal="left" vertical="bottom"/>
    </xf>
    <xf numFmtId="1" fontId="2" fillId="2" borderId="14" applyNumberFormat="1" applyFont="1" applyFill="1" applyBorder="1" applyAlignment="1" applyProtection="0">
      <alignment vertical="bottom"/>
    </xf>
    <xf numFmtId="0" fontId="10" fillId="2" borderId="14" applyNumberFormat="1" applyFont="1" applyFill="1" applyBorder="1" applyAlignment="1" applyProtection="0">
      <alignment horizontal="left" vertical="bottom"/>
    </xf>
    <xf numFmtId="0" fontId="2" fillId="2" borderId="14" applyNumberFormat="1" applyFont="1" applyFill="1" applyBorder="1" applyAlignment="1" applyProtection="0">
      <alignment horizontal="left" vertical="bottom"/>
    </xf>
    <xf numFmtId="0" fontId="2" fillId="2" borderId="4" applyNumberFormat="1" applyFont="1" applyFill="1" applyBorder="1" applyAlignment="1" applyProtection="0">
      <alignment horizontal="left" vertical="bottom"/>
    </xf>
    <xf numFmtId="0" fontId="13" fillId="2" borderId="15" applyNumberFormat="1" applyFont="1" applyFill="1" applyBorder="1" applyAlignment="1" applyProtection="0">
      <alignment vertical="bottom"/>
    </xf>
    <xf numFmtId="0" fontId="2" fillId="2" borderId="15" applyNumberFormat="1" applyFont="1" applyFill="1" applyBorder="1" applyAlignment="1" applyProtection="0">
      <alignment vertical="bottom"/>
    </xf>
    <xf numFmtId="1" fontId="2" fillId="2" borderId="14" applyNumberFormat="1" applyFont="1" applyFill="1" applyBorder="1" applyAlignment="1" applyProtection="0">
      <alignment horizontal="left" vertical="bottom"/>
    </xf>
    <xf numFmtId="0" fontId="2" fillId="2" borderId="26" applyNumberFormat="1" applyFont="1" applyFill="1" applyBorder="1" applyAlignment="1" applyProtection="0">
      <alignment horizontal="left" vertical="bottom"/>
    </xf>
    <xf numFmtId="1" fontId="2" fillId="2" borderId="6" applyNumberFormat="1" applyFont="1" applyFill="1" applyBorder="1" applyAlignment="1" applyProtection="0">
      <alignment horizontal="left" vertical="bottom"/>
    </xf>
    <xf numFmtId="59" fontId="2" fillId="2" borderId="6" applyNumberFormat="1" applyFont="1" applyFill="1" applyBorder="1" applyAlignment="1" applyProtection="0">
      <alignment horizontal="center" vertical="bottom"/>
    </xf>
    <xf numFmtId="1" fontId="2" fillId="2" borderId="27" applyNumberFormat="1" applyFont="1" applyFill="1" applyBorder="1" applyAlignment="1" applyProtection="0">
      <alignment vertical="bottom"/>
    </xf>
    <xf numFmtId="1" fontId="2" fillId="2" borderId="28" applyNumberFormat="1" applyFont="1" applyFill="1" applyBorder="1" applyAlignment="1" applyProtection="0">
      <alignment vertical="bottom"/>
    </xf>
    <xf numFmtId="1" fontId="13" fillId="2" borderId="15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fillId="2" borderId="6" applyNumberFormat="1" applyFont="1" applyFill="1" applyBorder="1" applyAlignment="1" applyProtection="0">
      <alignment horizontal="center" vertical="bottom"/>
    </xf>
    <xf numFmtId="1" fontId="2" fillId="2" borderId="24" applyNumberFormat="1" applyFont="1" applyFill="1" applyBorder="1" applyAlignment="1" applyProtection="0">
      <alignment horizontal="center" vertical="bottom"/>
    </xf>
    <xf numFmtId="1" fontId="7" fillId="2" borderId="4" applyNumberFormat="1" applyFont="1" applyFill="1" applyBorder="1" applyAlignment="1" applyProtection="0">
      <alignment horizontal="center" vertical="center"/>
    </xf>
    <xf numFmtId="1" fontId="2" fillId="2" borderId="4" applyNumberFormat="1" applyFont="1" applyFill="1" applyBorder="1" applyAlignment="1" applyProtection="0">
      <alignment horizontal="center" vertical="center"/>
    </xf>
    <xf numFmtId="1" fontId="2" fillId="2" borderId="4" applyNumberFormat="1" applyFont="1" applyFill="1" applyBorder="1" applyAlignment="1" applyProtection="0">
      <alignment horizontal="left" vertical="center"/>
    </xf>
    <xf numFmtId="0" fontId="2" fillId="2" borderId="14" applyNumberFormat="1" applyFont="1" applyFill="1" applyBorder="1" applyAlignment="1" applyProtection="0">
      <alignment horizontal="left" vertical="center"/>
    </xf>
    <xf numFmtId="0" fontId="7" fillId="2" borderId="4" applyNumberFormat="1" applyFont="1" applyFill="1" applyBorder="1" applyAlignment="1" applyProtection="0">
      <alignment horizontal="center" vertical="center"/>
    </xf>
    <xf numFmtId="1" fontId="7" fillId="2" borderId="14" applyNumberFormat="1" applyFont="1" applyFill="1" applyBorder="1" applyAlignment="1" applyProtection="0">
      <alignment vertical="center"/>
    </xf>
    <xf numFmtId="0" fontId="2" fillId="2" borderId="4" applyNumberFormat="1" applyFont="1" applyFill="1" applyBorder="1" applyAlignment="1" applyProtection="0">
      <alignment horizontal="center" vertical="bottom"/>
    </xf>
    <xf numFmtId="0" fontId="2" fillId="2" borderId="4" applyNumberFormat="1" applyFont="1" applyFill="1" applyBorder="1" applyAlignment="1" applyProtection="0">
      <alignment vertical="bottom"/>
    </xf>
    <xf numFmtId="3" fontId="2" fillId="2" borderId="4" applyNumberFormat="1" applyFont="1" applyFill="1" applyBorder="1" applyAlignment="1" applyProtection="0">
      <alignment horizontal="center" vertical="bottom"/>
    </xf>
    <xf numFmtId="1" fontId="2" fillId="2" borderId="26" applyNumberFormat="1" applyFont="1" applyFill="1" applyBorder="1" applyAlignment="1" applyProtection="0">
      <alignment horizontal="left" vertical="bottom"/>
    </xf>
    <xf numFmtId="1" fontId="2" fillId="2" borderId="28" applyNumberFormat="1" applyFont="1" applyFill="1" applyBorder="1" applyAlignment="1" applyProtection="0">
      <alignment horizontal="left" vertical="bottom"/>
    </xf>
    <xf numFmtId="59" fontId="2" fillId="2" borderId="28" applyNumberFormat="1" applyFont="1" applyFill="1" applyBorder="1" applyAlignment="1" applyProtection="0">
      <alignment horizontal="center" vertical="bottom"/>
    </xf>
    <xf numFmtId="1" fontId="2" fillId="2" borderId="28" applyNumberFormat="1" applyFont="1" applyFill="1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bottom"/>
    </xf>
    <xf numFmtId="0" fontId="2" borderId="29" applyNumberFormat="0" applyFont="1" applyFill="0" applyBorder="1" applyAlignment="1" applyProtection="0">
      <alignment vertical="bottom"/>
    </xf>
    <xf numFmtId="1" fontId="2" fillId="4" borderId="30" applyNumberFormat="1" applyFont="1" applyFill="1" applyBorder="1" applyAlignment="1" applyProtection="0">
      <alignment vertical="bottom"/>
    </xf>
    <xf numFmtId="1" fontId="2" fillId="4" borderId="31" applyNumberFormat="1" applyFont="1" applyFill="1" applyBorder="1" applyAlignment="1" applyProtection="0">
      <alignment vertical="bottom"/>
    </xf>
    <xf numFmtId="0" fontId="2" borderId="32" applyNumberFormat="0" applyFont="1" applyFill="0" applyBorder="1" applyAlignment="1" applyProtection="0">
      <alignment vertical="bottom"/>
    </xf>
    <xf numFmtId="0" fontId="2" borderId="33" applyNumberFormat="0" applyFont="1" applyFill="0" applyBorder="1" applyAlignment="1" applyProtection="0">
      <alignment vertical="bottom"/>
    </xf>
    <xf numFmtId="1" fontId="2" fillId="2" borderId="15" applyNumberFormat="1" applyFont="1" applyFill="1" applyBorder="1" applyAlignment="1" applyProtection="0">
      <alignment horizontal="left" vertical="center"/>
    </xf>
    <xf numFmtId="1" fontId="2" fillId="2" borderId="14" applyNumberFormat="1" applyFont="1" applyFill="1" applyBorder="1" applyAlignment="1" applyProtection="0">
      <alignment horizontal="left" vertical="center"/>
    </xf>
    <xf numFmtId="0" fontId="2" borderId="3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49f"/>
      <rgbColor rgb="ff2e75b5"/>
      <rgbColor rgb="fff7caac"/>
      <rgbColor rgb="ffd9dce1"/>
      <rgbColor rgb="ff335593"/>
      <rgbColor rgb="ff70ad47"/>
      <rgbColor rgb="ff0563c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266700</xdr:colOff>
      <xdr:row>2</xdr:row>
      <xdr:rowOff>22225</xdr:rowOff>
    </xdr:from>
    <xdr:to>
      <xdr:col>6</xdr:col>
      <xdr:colOff>723900</xdr:colOff>
      <xdr:row>18</xdr:row>
      <xdr:rowOff>82073</xdr:rowOff>
    </xdr:to>
    <xdr:sp>
      <xdr:nvSpPr>
        <xdr:cNvPr id="2" name="Shape 2"/>
        <xdr:cNvSpPr/>
      </xdr:nvSpPr>
      <xdr:spPr>
        <a:xfrm>
          <a:off x="266700" y="428625"/>
          <a:ext cx="5410200" cy="3209449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bevel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lvl="0" marL="0" marR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Annahmen: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lvl="0" marL="0" marR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lvl="0" marL="0" marR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Zu Beginn erstmal nur 4 Mitarbeiter, je einer für Marketing und Vermittlung, zwei für die Betreuung der Studenten, wobei sich Mitarbeiter A eher operativ mit den Studenten arbeitet und Mitarbeiter B sich um die Coachings kümmert. Dazu sollte B noch den administrativen Kram machen.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lvl="0" marL="0" marR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lvl="0" marL="0" marR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lvl="0" marL="0" marR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2E75B6"/>
              </a:solidFill>
              <a:uFillTx/>
              <a:latin typeface="Calibri"/>
              <a:ea typeface="Calibri"/>
              <a:cs typeface="Calibri"/>
              <a:sym typeface="Calibri"/>
            </a:rPr>
            <a:t>Sollten wir auch noch detaillierter ausarbeiten, mit mehreren Szenarien...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lvl="0" marL="0" marR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2E75B6"/>
              </a:solidFill>
              <a:uFillTx/>
              <a:latin typeface="Calibri"/>
              <a:ea typeface="Calibri"/>
              <a:cs typeface="Calibri"/>
              <a:sym typeface="Calibri"/>
            </a:rPr>
            <a:t>Ich finde deine Idee, dass wir ein Szenario pro Spalte anlegen sehr gut, würde der Einfachheit halber aber die Szenarien einfach untereinander anordnen. Bsp. auf dem nächsten Blättern...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www.office-4-sale.de/Cockpitschreibtisch-in-ahorn" TargetMode="External"/><Relationship Id="rId2" Type="http://schemas.openxmlformats.org/officeDocument/2006/relationships/hyperlink" Target="http://www.office-4-sale.de/Tisch-lichtgrau-120-x-60-cm" TargetMode="External"/><Relationship Id="rId3" Type="http://schemas.openxmlformats.org/officeDocument/2006/relationships/hyperlink" Target="http://www.office-4-sale.de/Standcontainer-in-lichtgrau" TargetMode="External"/><Relationship Id="rId4" Type="http://schemas.openxmlformats.org/officeDocument/2006/relationships/hyperlink" Target="http://www.office-4-sale.de/Freischwinger-in-schwarz_7" TargetMode="External"/><Relationship Id="rId5" Type="http://schemas.openxmlformats.org/officeDocument/2006/relationships/hyperlink" Target="http://www.lapstore.de/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1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http://www.bautec.com/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4" Type="http://schemas.openxmlformats.org/officeDocument/2006/relationships/comments" Target="../comments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125" defaultRowHeight="15" customHeight="1" outlineLevelRow="0" outlineLevelCol="0"/>
  <cols>
    <col min="1" max="1" width="8.125" style="1" customWidth="1"/>
    <col min="2" max="2" width="8.125" style="1" customWidth="1"/>
    <col min="3" max="3" width="8.125" style="1" customWidth="1"/>
    <col min="4" max="4" width="8.125" style="1" customWidth="1"/>
    <col min="5" max="5" width="8.125" style="1" customWidth="1"/>
    <col min="6" max="256" width="8.125" style="1" customWidth="1"/>
  </cols>
  <sheetData>
    <row r="1" ht="17" customHeight="1">
      <c r="A1" s="2"/>
      <c r="B1" s="3"/>
      <c r="C1" s="3"/>
      <c r="D1" s="3"/>
      <c r="E1" s="3"/>
    </row>
    <row r="2" ht="17" customHeight="1">
      <c r="A2" s="4"/>
      <c r="B2" s="5"/>
      <c r="C2" s="5"/>
      <c r="D2" s="5"/>
      <c r="E2" s="5"/>
    </row>
    <row r="3" ht="17" customHeight="1">
      <c r="A3" s="4"/>
      <c r="B3" t="s" s="6">
        <v>0</v>
      </c>
      <c r="C3" s="7"/>
      <c r="D3" s="7"/>
      <c r="E3" s="7"/>
    </row>
    <row r="4" ht="17" customHeight="1">
      <c r="A4" s="4"/>
      <c r="B4" t="s" s="6">
        <v>1</v>
      </c>
      <c r="C4" s="7"/>
      <c r="D4" s="7"/>
      <c r="E4" t="s" s="6">
        <v>2</v>
      </c>
    </row>
    <row r="5" ht="17" customHeight="1">
      <c r="A5" s="4"/>
      <c r="B5" s="5"/>
      <c r="C5" s="5"/>
      <c r="D5" s="5"/>
      <c r="E5" s="5"/>
    </row>
    <row r="6" ht="17" customHeight="1">
      <c r="A6" s="4"/>
      <c r="B6" s="5"/>
      <c r="C6" s="5"/>
      <c r="D6" s="5"/>
      <c r="E6" s="5"/>
    </row>
    <row r="7" ht="17" customHeight="1">
      <c r="A7" s="4"/>
      <c r="B7" s="5"/>
      <c r="C7" s="5"/>
      <c r="D7" s="5"/>
      <c r="E7" s="5"/>
    </row>
    <row r="8" ht="17" customHeight="1">
      <c r="A8" s="2"/>
      <c r="B8" s="8"/>
      <c r="C8" s="8"/>
      <c r="D8" s="8"/>
      <c r="E8" s="8"/>
    </row>
    <row r="9" ht="17" customHeight="1">
      <c r="A9" s="2"/>
      <c r="B9" s="2"/>
      <c r="C9" s="2"/>
      <c r="D9" s="2"/>
      <c r="E9" s="2"/>
    </row>
    <row r="10" ht="17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125" defaultRowHeight="15" customHeight="1" outlineLevelRow="0" outlineLevelCol="0"/>
  <cols>
    <col min="1" max="1" width="8.125" style="9" customWidth="1"/>
    <col min="2" max="2" width="8.125" style="9" customWidth="1"/>
    <col min="3" max="3" width="8.125" style="9" customWidth="1"/>
    <col min="4" max="4" width="8.125" style="9" customWidth="1"/>
    <col min="5" max="5" width="8.125" style="9" customWidth="1"/>
    <col min="6" max="256" width="8.125" style="9" customWidth="1"/>
  </cols>
  <sheetData>
    <row r="1" ht="16" customHeight="1">
      <c r="A1" s="5"/>
      <c r="B1" s="5"/>
      <c r="C1" s="5"/>
      <c r="D1" s="5"/>
      <c r="E1" s="5"/>
    </row>
    <row r="2" ht="16" customHeight="1">
      <c r="A2" s="5"/>
      <c r="B2" s="5"/>
      <c r="C2" s="5"/>
      <c r="D2" s="5"/>
      <c r="E2" s="5"/>
    </row>
    <row r="3" ht="16" customHeight="1">
      <c r="A3" s="5"/>
      <c r="B3" s="5"/>
      <c r="C3" s="5"/>
      <c r="D3" s="5"/>
      <c r="E3" s="5"/>
    </row>
    <row r="4" ht="16" customHeight="1">
      <c r="A4" s="5"/>
      <c r="B4" s="5"/>
      <c r="C4" s="5"/>
      <c r="D4" s="5"/>
      <c r="E4" s="5"/>
    </row>
    <row r="5" ht="16" customHeight="1">
      <c r="A5" s="5"/>
      <c r="B5" s="5"/>
      <c r="C5" s="5"/>
      <c r="D5" s="5"/>
      <c r="E5" s="5"/>
    </row>
    <row r="6" ht="16" customHeight="1">
      <c r="A6" s="5"/>
      <c r="B6" s="5"/>
      <c r="C6" s="5"/>
      <c r="D6" s="5"/>
      <c r="E6" s="5"/>
    </row>
    <row r="7" ht="16" customHeight="1">
      <c r="A7" s="5"/>
      <c r="B7" s="5"/>
      <c r="C7" s="5"/>
      <c r="D7" s="5"/>
      <c r="E7" s="5"/>
    </row>
    <row r="8" ht="16" customHeight="1">
      <c r="A8" s="5"/>
      <c r="B8" s="5"/>
      <c r="C8" s="5"/>
      <c r="D8" s="5"/>
      <c r="E8" s="5"/>
    </row>
    <row r="9" ht="16" customHeight="1">
      <c r="A9" s="5"/>
      <c r="B9" s="5"/>
      <c r="C9" s="5"/>
      <c r="D9" s="5"/>
      <c r="E9" s="5"/>
    </row>
    <row r="10" ht="16" customHeight="1">
      <c r="A10" s="5"/>
      <c r="B10" s="5"/>
      <c r="C10" s="5"/>
      <c r="D10" s="5"/>
      <c r="E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G76"/>
  <sheetViews>
    <sheetView workbookViewId="0" showGridLines="0" defaultGridColor="1"/>
  </sheetViews>
  <sheetFormatPr defaultColWidth="8.125" defaultRowHeight="15" customHeight="1" outlineLevelRow="0" outlineLevelCol="0"/>
  <cols>
    <col min="1" max="1" width="32" style="10" customWidth="1"/>
    <col min="2" max="2" width="8.75" style="10" customWidth="1"/>
    <col min="3" max="3" width="8.75" style="10" customWidth="1"/>
    <col min="4" max="4" width="8.75" style="10" customWidth="1"/>
    <col min="5" max="5" width="8.75" style="10" customWidth="1"/>
    <col min="6" max="6" width="11" style="10" customWidth="1"/>
    <col min="7" max="7" width="34.25" style="10" customWidth="1"/>
    <col min="8" max="256" width="8.125" style="10" customWidth="1"/>
  </cols>
  <sheetData>
    <row r="1" ht="15.75" customHeight="1">
      <c r="A1" s="11"/>
      <c r="B1" s="11"/>
      <c r="C1" s="11"/>
      <c r="D1" s="11"/>
      <c r="E1" s="11"/>
      <c r="F1" s="11"/>
      <c r="G1" s="11"/>
    </row>
    <row r="2" ht="15" customHeight="1">
      <c r="A2" t="s" s="12">
        <v>3</v>
      </c>
      <c r="B2" t="s" s="13">
        <v>4</v>
      </c>
      <c r="C2" s="14"/>
      <c r="D2" s="15"/>
      <c r="E2" s="16"/>
      <c r="F2" s="16"/>
      <c r="G2" s="17"/>
    </row>
    <row r="3" ht="15" customHeight="1">
      <c r="A3" s="18"/>
      <c r="B3" s="19"/>
      <c r="C3" s="20"/>
      <c r="D3" s="20"/>
      <c r="E3" s="20"/>
      <c r="F3" s="20"/>
      <c r="G3" s="21"/>
    </row>
    <row r="4" ht="15" customHeight="1">
      <c r="A4" s="18"/>
      <c r="B4" s="19"/>
      <c r="C4" s="20"/>
      <c r="D4" s="20"/>
      <c r="E4" s="20"/>
      <c r="F4" s="20"/>
      <c r="G4" s="21"/>
    </row>
    <row r="5" ht="15" customHeight="1">
      <c r="A5" s="18"/>
      <c r="B5" s="19"/>
      <c r="C5" s="20"/>
      <c r="D5" s="20"/>
      <c r="E5" s="20"/>
      <c r="F5" s="20"/>
      <c r="G5" s="21"/>
    </row>
    <row r="6" ht="15" customHeight="1">
      <c r="A6" s="18"/>
      <c r="B6" s="19"/>
      <c r="C6" s="20"/>
      <c r="D6" s="20"/>
      <c r="E6" s="20"/>
      <c r="F6" s="20"/>
      <c r="G6" s="21"/>
    </row>
    <row r="7" ht="15.75" customHeight="1">
      <c r="A7" s="22"/>
      <c r="B7" s="23"/>
      <c r="C7" s="24"/>
      <c r="D7" s="24"/>
      <c r="E7" s="24"/>
      <c r="F7" s="24"/>
      <c r="G7" s="25"/>
    </row>
    <row r="8" ht="15" customHeight="1">
      <c r="A8" t="s" s="26">
        <v>5</v>
      </c>
      <c r="B8" t="s" s="27">
        <v>6</v>
      </c>
      <c r="C8" t="s" s="28">
        <v>7</v>
      </c>
      <c r="D8" t="s" s="28">
        <v>8</v>
      </c>
      <c r="E8" t="s" s="28">
        <v>9</v>
      </c>
      <c r="F8" t="s" s="28">
        <v>10</v>
      </c>
      <c r="G8" t="s" s="29">
        <v>11</v>
      </c>
    </row>
    <row r="9" ht="8" customHeight="1">
      <c r="A9" s="30"/>
      <c r="B9" s="31"/>
      <c r="C9" s="31"/>
      <c r="D9" s="31"/>
      <c r="E9" s="31"/>
      <c r="F9" s="31"/>
      <c r="G9" s="32"/>
    </row>
    <row r="10" ht="15" customHeight="1">
      <c r="A10" t="s" s="33">
        <v>12</v>
      </c>
      <c r="B10" s="34"/>
      <c r="C10" s="35"/>
      <c r="D10" s="35"/>
      <c r="E10" s="35"/>
      <c r="F10" s="36"/>
      <c r="G10" s="37"/>
    </row>
    <row r="11" ht="15" customHeight="1">
      <c r="A11" t="s" s="38">
        <v>13</v>
      </c>
      <c r="B11" s="39">
        <v>1</v>
      </c>
      <c r="C11" s="35">
        <v>26</v>
      </c>
      <c r="D11" s="35">
        <f>0.19*C11</f>
        <v>4.94</v>
      </c>
      <c r="E11" s="35">
        <f>D11+C11</f>
        <v>30.94</v>
      </c>
      <c r="F11" s="36"/>
      <c r="G11" s="37"/>
    </row>
    <row r="12" ht="15" customHeight="1">
      <c r="A12" t="s" s="38">
        <v>14</v>
      </c>
      <c r="B12" s="39">
        <v>4</v>
      </c>
      <c r="C12" s="35">
        <v>800</v>
      </c>
      <c r="D12" s="35">
        <f>0.19*C12</f>
        <v>152</v>
      </c>
      <c r="E12" s="35">
        <f>D12+C12</f>
        <v>952</v>
      </c>
      <c r="F12" s="36"/>
      <c r="G12" s="37"/>
    </row>
    <row r="13" ht="15" customHeight="1">
      <c r="A13" s="40"/>
      <c r="B13" s="5"/>
      <c r="C13" s="35"/>
      <c r="D13" s="35"/>
      <c r="E13" s="35"/>
      <c r="F13" s="36"/>
      <c r="G13" s="37"/>
    </row>
    <row r="14" ht="15" customHeight="1">
      <c r="A14" t="s" s="41">
        <v>15</v>
      </c>
      <c r="B14" s="34"/>
      <c r="C14" s="35"/>
      <c r="D14" s="35"/>
      <c r="E14" s="35"/>
      <c r="F14" s="36"/>
      <c r="G14" s="37"/>
    </row>
    <row r="15" ht="15" customHeight="1">
      <c r="A15" t="s" s="42">
        <v>16</v>
      </c>
      <c r="B15" s="43">
        <v>6</v>
      </c>
      <c r="C15" s="35">
        <v>192</v>
      </c>
      <c r="D15" s="35">
        <f>0.19*C15</f>
        <v>36.48</v>
      </c>
      <c r="E15" s="35">
        <f>C15*B15+D15</f>
        <v>1188.48</v>
      </c>
      <c r="F15" s="36"/>
      <c r="G15" t="s" s="44">
        <v>17</v>
      </c>
    </row>
    <row r="16" ht="15" customHeight="1">
      <c r="A16" t="s" s="42">
        <v>18</v>
      </c>
      <c r="B16" s="43">
        <v>1</v>
      </c>
      <c r="C16" s="35">
        <v>320</v>
      </c>
      <c r="D16" s="35">
        <f>0.19*C16</f>
        <v>60.8</v>
      </c>
      <c r="E16" s="35">
        <f>C16*B16+D16</f>
        <v>380.8</v>
      </c>
      <c r="F16" s="36"/>
      <c r="G16" t="s" s="44">
        <v>19</v>
      </c>
    </row>
    <row r="17" ht="15" customHeight="1">
      <c r="A17" t="s" s="42">
        <v>20</v>
      </c>
      <c r="B17" s="43">
        <v>6</v>
      </c>
      <c r="C17" s="35">
        <v>99</v>
      </c>
      <c r="D17" s="35">
        <f>0.19*C17</f>
        <v>18.81</v>
      </c>
      <c r="E17" s="35">
        <f>C17*B17+D17</f>
        <v>612.8099999999999</v>
      </c>
      <c r="F17" s="36"/>
      <c r="G17" t="s" s="44">
        <v>21</v>
      </c>
    </row>
    <row r="18" ht="15" customHeight="1">
      <c r="A18" t="s" s="42">
        <v>22</v>
      </c>
      <c r="B18" s="43">
        <f>6+10</f>
        <v>16</v>
      </c>
      <c r="C18" s="35">
        <v>25</v>
      </c>
      <c r="D18" s="35">
        <f>0.19*C18</f>
        <v>4.75</v>
      </c>
      <c r="E18" s="35">
        <f>C18*B18+D18</f>
        <v>404.75</v>
      </c>
      <c r="F18" s="36"/>
      <c r="G18" t="s" s="44">
        <v>23</v>
      </c>
    </row>
    <row r="19" ht="15" customHeight="1">
      <c r="A19" t="s" s="42">
        <v>24</v>
      </c>
      <c r="B19" s="43">
        <v>6</v>
      </c>
      <c r="C19" s="35">
        <v>250</v>
      </c>
      <c r="D19" s="35">
        <f>0.19*C19</f>
        <v>47.5</v>
      </c>
      <c r="E19" s="35">
        <f>C19*B19+D19</f>
        <v>1547.5</v>
      </c>
      <c r="F19" s="36"/>
      <c r="G19" t="s" s="44">
        <v>25</v>
      </c>
    </row>
    <row r="20" ht="15" customHeight="1">
      <c r="A20" t="s" s="42">
        <v>26</v>
      </c>
      <c r="B20" s="43">
        <v>6</v>
      </c>
      <c r="C20" s="35">
        <f>57.98</f>
        <v>57.98</v>
      </c>
      <c r="D20" s="35">
        <f>0.19*C20</f>
        <v>11.0162</v>
      </c>
      <c r="E20" s="35">
        <f>C20*B20+D20</f>
        <v>358.8962</v>
      </c>
      <c r="F20" s="36"/>
      <c r="G20" t="s" s="45">
        <v>27</v>
      </c>
    </row>
    <row r="21" ht="15" customHeight="1">
      <c r="A21" t="s" s="42">
        <v>28</v>
      </c>
      <c r="B21" s="43">
        <v>1</v>
      </c>
      <c r="C21" s="35">
        <v>126</v>
      </c>
      <c r="D21" s="35">
        <f>0.19*C21</f>
        <v>23.94</v>
      </c>
      <c r="E21" s="35">
        <f>C21*B21+D21</f>
        <v>149.94</v>
      </c>
      <c r="F21" s="36"/>
      <c r="G21" t="s" s="45">
        <v>29</v>
      </c>
    </row>
    <row r="22" ht="15" customHeight="1">
      <c r="A22" t="s" s="42">
        <v>30</v>
      </c>
      <c r="B22" s="43">
        <v>1</v>
      </c>
      <c r="C22" s="35">
        <v>300</v>
      </c>
      <c r="D22" s="35">
        <f>0.19*C22</f>
        <v>57</v>
      </c>
      <c r="E22" s="35">
        <f>C22*B22+D22</f>
        <v>357</v>
      </c>
      <c r="F22" s="36"/>
      <c r="G22" t="s" s="45">
        <v>31</v>
      </c>
    </row>
    <row r="23" ht="15" customHeight="1">
      <c r="A23" t="s" s="42">
        <v>32</v>
      </c>
      <c r="B23" s="43">
        <v>1</v>
      </c>
      <c r="C23" s="35">
        <v>300</v>
      </c>
      <c r="D23" s="35">
        <f>0.19*C23</f>
        <v>57</v>
      </c>
      <c r="E23" s="35">
        <f>C23*B23+D23</f>
        <v>357</v>
      </c>
      <c r="F23" s="36"/>
      <c r="G23" t="s" s="45">
        <v>33</v>
      </c>
    </row>
    <row r="24" ht="15" customHeight="1">
      <c r="A24" t="s" s="42">
        <v>34</v>
      </c>
      <c r="B24" s="43">
        <v>1</v>
      </c>
      <c r="C24" s="35">
        <v>236.089</v>
      </c>
      <c r="D24" s="35">
        <f>0.19*C24</f>
        <v>44.85691</v>
      </c>
      <c r="E24" s="35">
        <f>C24*B24+D24</f>
        <v>280.94591</v>
      </c>
      <c r="F24" s="36"/>
      <c r="G24" t="s" s="45">
        <v>35</v>
      </c>
    </row>
    <row r="25" ht="15" customHeight="1">
      <c r="A25" t="s" s="42">
        <v>36</v>
      </c>
      <c r="B25" s="43">
        <v>1</v>
      </c>
      <c r="C25" s="35">
        <v>279</v>
      </c>
      <c r="D25" s="35">
        <f>0.19*C25</f>
        <v>53.01</v>
      </c>
      <c r="E25" s="35">
        <f>C25*B25+D25</f>
        <v>332.01</v>
      </c>
      <c r="F25" s="36"/>
      <c r="G25" t="s" s="45">
        <v>37</v>
      </c>
    </row>
    <row r="26" ht="15" customHeight="1">
      <c r="A26" t="s" s="42">
        <v>38</v>
      </c>
      <c r="B26" s="43">
        <v>1</v>
      </c>
      <c r="C26" s="35">
        <v>500</v>
      </c>
      <c r="D26" s="35">
        <f>0.19*C26</f>
        <v>95</v>
      </c>
      <c r="E26" s="35">
        <f>C26*B26+D26</f>
        <v>595</v>
      </c>
      <c r="F26" s="36"/>
      <c r="G26" s="37"/>
    </row>
    <row r="27" ht="15" customHeight="1">
      <c r="A27" s="46"/>
      <c r="B27" s="39"/>
      <c r="C27" s="35"/>
      <c r="D27" s="35"/>
      <c r="E27" s="35">
        <f>SUM(E15:E26)</f>
        <v>6565.13211</v>
      </c>
      <c r="F27" s="36"/>
      <c r="G27" s="37"/>
    </row>
    <row r="28" ht="15" customHeight="1">
      <c r="A28" t="s" s="41">
        <v>39</v>
      </c>
      <c r="B28" s="34"/>
      <c r="C28" s="35"/>
      <c r="D28" s="35"/>
      <c r="E28" s="35"/>
      <c r="F28" s="36"/>
      <c r="G28" s="37"/>
    </row>
    <row r="29" ht="15" customHeight="1">
      <c r="A29" t="s" s="42">
        <v>40</v>
      </c>
      <c r="B29" s="39"/>
      <c r="C29" s="35"/>
      <c r="D29" s="35">
        <f>0.19*C29</f>
        <v>0</v>
      </c>
      <c r="E29" s="35">
        <f>D29+C29</f>
        <v>0</v>
      </c>
      <c r="F29" s="36"/>
      <c r="G29" s="37"/>
    </row>
    <row r="30" ht="15" customHeight="1">
      <c r="A30" t="s" s="42">
        <v>41</v>
      </c>
      <c r="B30" s="39"/>
      <c r="C30" s="35"/>
      <c r="D30" s="35">
        <f>0.19*C30</f>
        <v>0</v>
      </c>
      <c r="E30" s="35">
        <f>D30+C30</f>
        <v>0</v>
      </c>
      <c r="F30" s="36"/>
      <c r="G30" s="37"/>
    </row>
    <row r="31" ht="15" customHeight="1">
      <c r="A31" s="46"/>
      <c r="B31" s="39"/>
      <c r="C31" s="35"/>
      <c r="D31" s="35"/>
      <c r="E31" s="35"/>
      <c r="F31" s="36"/>
      <c r="G31" s="37"/>
    </row>
    <row r="32" ht="15" customHeight="1">
      <c r="A32" t="s" s="33">
        <v>42</v>
      </c>
      <c r="B32" s="34"/>
      <c r="C32" s="35"/>
      <c r="D32" s="35"/>
      <c r="E32" s="35"/>
      <c r="F32" s="36"/>
      <c r="G32" s="37"/>
    </row>
    <row r="33" ht="15" customHeight="1">
      <c r="A33" t="s" s="38">
        <v>43</v>
      </c>
      <c r="B33" s="39"/>
      <c r="C33" s="35">
        <f>25+12+100</f>
        <v>137</v>
      </c>
      <c r="D33" s="35">
        <f>0.19*C33</f>
        <v>26.03</v>
      </c>
      <c r="E33" s="35">
        <f>D33+C33</f>
        <v>163.03</v>
      </c>
      <c r="F33" s="36"/>
      <c r="G33" s="37"/>
    </row>
    <row r="34" ht="15" customHeight="1">
      <c r="A34" t="s" s="38">
        <v>44</v>
      </c>
      <c r="B34" s="39"/>
      <c r="C34" s="5">
        <v>900</v>
      </c>
      <c r="D34" s="35">
        <f>0.19*C34</f>
        <v>171</v>
      </c>
      <c r="E34" s="35">
        <f>D34+C34</f>
        <v>1071</v>
      </c>
      <c r="F34" s="5"/>
      <c r="G34" t="s" s="45">
        <v>45</v>
      </c>
    </row>
    <row r="35" ht="15" customHeight="1">
      <c r="A35" t="s" s="38">
        <v>46</v>
      </c>
      <c r="B35" s="39"/>
      <c r="C35" s="5">
        <f>350+428</f>
        <v>778</v>
      </c>
      <c r="D35" s="35">
        <f>0.19*C35</f>
        <v>147.82</v>
      </c>
      <c r="E35" s="35">
        <f>D35+C35</f>
        <v>925.8199999999999</v>
      </c>
      <c r="F35" s="5"/>
      <c r="G35" t="s" s="45">
        <v>47</v>
      </c>
    </row>
    <row r="36" ht="15" customHeight="1">
      <c r="A36" s="46"/>
      <c r="B36" s="39"/>
      <c r="C36" s="5"/>
      <c r="D36" s="35"/>
      <c r="E36" s="35"/>
      <c r="F36" s="5"/>
      <c r="G36" s="37"/>
    </row>
    <row r="37" ht="15" customHeight="1">
      <c r="A37" t="s" s="41">
        <v>48</v>
      </c>
      <c r="B37" s="34"/>
      <c r="C37" s="5"/>
      <c r="D37" s="35"/>
      <c r="E37" s="35"/>
      <c r="F37" s="5"/>
      <c r="G37" s="37"/>
    </row>
    <row r="38" ht="15.75" customHeight="1">
      <c r="A38" t="s" s="47">
        <v>49</v>
      </c>
      <c r="B38" s="48"/>
      <c r="C38" s="11"/>
      <c r="D38" s="49">
        <f>0.19*C38</f>
        <v>0</v>
      </c>
      <c r="E38" s="49">
        <f>D38+C38</f>
        <v>0</v>
      </c>
      <c r="F38" s="11"/>
      <c r="G38" s="50"/>
    </row>
    <row r="39" ht="8" customHeight="1">
      <c r="A39" s="51"/>
      <c r="B39" s="51"/>
      <c r="C39" s="51"/>
      <c r="D39" s="51"/>
      <c r="E39" s="51"/>
      <c r="F39" s="51"/>
      <c r="G39" s="51"/>
    </row>
    <row r="40" ht="15" customHeight="1">
      <c r="A40" t="s" s="12">
        <v>50</v>
      </c>
      <c r="B40" t="s" s="13">
        <v>4</v>
      </c>
      <c r="C40" s="14"/>
      <c r="D40" s="15"/>
      <c r="E40" s="16"/>
      <c r="F40" s="16"/>
      <c r="G40" s="17"/>
    </row>
    <row r="41" ht="15" customHeight="1">
      <c r="A41" s="18"/>
      <c r="B41" s="19"/>
      <c r="C41" s="20"/>
      <c r="D41" s="20"/>
      <c r="E41" s="20"/>
      <c r="F41" s="20"/>
      <c r="G41" s="21"/>
    </row>
    <row r="42" ht="15" customHeight="1">
      <c r="A42" s="18"/>
      <c r="B42" s="19"/>
      <c r="C42" s="20"/>
      <c r="D42" s="20"/>
      <c r="E42" s="20"/>
      <c r="F42" s="20"/>
      <c r="G42" s="21"/>
    </row>
    <row r="43" ht="15" customHeight="1">
      <c r="A43" s="18"/>
      <c r="B43" s="19"/>
      <c r="C43" s="20"/>
      <c r="D43" s="20"/>
      <c r="E43" s="20"/>
      <c r="F43" s="20"/>
      <c r="G43" s="21"/>
    </row>
    <row r="44" ht="15" customHeight="1">
      <c r="A44" s="18"/>
      <c r="B44" s="19"/>
      <c r="C44" s="20"/>
      <c r="D44" s="20"/>
      <c r="E44" s="20"/>
      <c r="F44" s="20"/>
      <c r="G44" s="21"/>
    </row>
    <row r="45" ht="15" customHeight="1">
      <c r="A45" s="22"/>
      <c r="B45" s="23"/>
      <c r="C45" s="24"/>
      <c r="D45" s="24"/>
      <c r="E45" s="24"/>
      <c r="F45" s="24"/>
      <c r="G45" s="25"/>
    </row>
    <row r="46" ht="15" customHeight="1">
      <c r="A46" t="s" s="26">
        <v>5</v>
      </c>
      <c r="B46" t="s" s="27">
        <v>6</v>
      </c>
      <c r="C46" t="s" s="28">
        <v>7</v>
      </c>
      <c r="D46" t="s" s="28">
        <v>8</v>
      </c>
      <c r="E46" t="s" s="28">
        <v>9</v>
      </c>
      <c r="F46" t="s" s="28">
        <v>10</v>
      </c>
      <c r="G46" t="s" s="29">
        <v>11</v>
      </c>
    </row>
    <row r="47" ht="15" customHeight="1">
      <c r="A47" s="30"/>
      <c r="B47" s="31"/>
      <c r="C47" s="31"/>
      <c r="D47" s="31"/>
      <c r="E47" s="31"/>
      <c r="F47" s="31"/>
      <c r="G47" s="32"/>
    </row>
    <row r="48" ht="15" customHeight="1">
      <c r="A48" t="s" s="41">
        <v>12</v>
      </c>
      <c r="B48" s="34"/>
      <c r="C48" s="35"/>
      <c r="D48" s="35"/>
      <c r="E48" s="35"/>
      <c r="F48" s="36"/>
      <c r="G48" s="37"/>
    </row>
    <row r="49" ht="15" customHeight="1">
      <c r="A49" t="s" s="42">
        <v>13</v>
      </c>
      <c r="B49" s="39"/>
      <c r="C49" s="35"/>
      <c r="D49" s="35">
        <f>0.19*C49</f>
        <v>0</v>
      </c>
      <c r="E49" s="35">
        <f>D49+C49</f>
        <v>0</v>
      </c>
      <c r="F49" s="36"/>
      <c r="G49" s="37"/>
    </row>
    <row r="50" ht="15" customHeight="1">
      <c r="A50" t="s" s="42">
        <v>14</v>
      </c>
      <c r="B50" s="39"/>
      <c r="C50" s="35"/>
      <c r="D50" s="35">
        <f>0.19*C50</f>
        <v>0</v>
      </c>
      <c r="E50" s="35">
        <f>D50+C50</f>
        <v>0</v>
      </c>
      <c r="F50" s="36"/>
      <c r="G50" s="37"/>
    </row>
    <row r="51" ht="15" customHeight="1">
      <c r="A51" s="40"/>
      <c r="B51" s="5"/>
      <c r="C51" s="35"/>
      <c r="D51" s="35"/>
      <c r="E51" s="35"/>
      <c r="F51" s="36"/>
      <c r="G51" s="37"/>
    </row>
    <row r="52" ht="15" customHeight="1">
      <c r="A52" t="s" s="41">
        <v>15</v>
      </c>
      <c r="B52" s="34"/>
      <c r="C52" s="35"/>
      <c r="D52" s="35"/>
      <c r="E52" s="35"/>
      <c r="F52" s="36"/>
      <c r="G52" s="37"/>
    </row>
    <row r="53" ht="15" customHeight="1">
      <c r="A53" t="s" s="42">
        <v>16</v>
      </c>
      <c r="B53" s="39"/>
      <c r="C53" s="35"/>
      <c r="D53" s="35">
        <f>0.19*C53</f>
        <v>0</v>
      </c>
      <c r="E53" s="35">
        <f>C53*B53+D53</f>
        <v>0</v>
      </c>
      <c r="F53" s="36"/>
      <c r="G53" s="52"/>
    </row>
    <row r="54" ht="15" customHeight="1">
      <c r="A54" t="s" s="42">
        <v>18</v>
      </c>
      <c r="B54" s="39"/>
      <c r="C54" s="35"/>
      <c r="D54" s="35">
        <f>0.19*C54</f>
        <v>0</v>
      </c>
      <c r="E54" s="35">
        <f>C54*B54+D54</f>
        <v>0</v>
      </c>
      <c r="F54" s="36"/>
      <c r="G54" s="52"/>
    </row>
    <row r="55" ht="15" customHeight="1">
      <c r="A55" t="s" s="42">
        <v>20</v>
      </c>
      <c r="B55" s="39"/>
      <c r="C55" s="35"/>
      <c r="D55" s="35">
        <f>0.19*C55</f>
        <v>0</v>
      </c>
      <c r="E55" s="35">
        <f>C55*B55+D55</f>
        <v>0</v>
      </c>
      <c r="F55" s="36"/>
      <c r="G55" s="52"/>
    </row>
    <row r="56" ht="15" customHeight="1">
      <c r="A56" t="s" s="42">
        <v>22</v>
      </c>
      <c r="B56" s="39"/>
      <c r="C56" s="35"/>
      <c r="D56" s="35">
        <f>0.19*C56</f>
        <v>0</v>
      </c>
      <c r="E56" s="35">
        <f>C56*B56+D56</f>
        <v>0</v>
      </c>
      <c r="F56" s="36"/>
      <c r="G56" s="52"/>
    </row>
    <row r="57" ht="15" customHeight="1">
      <c r="A57" t="s" s="42">
        <v>24</v>
      </c>
      <c r="B57" s="39"/>
      <c r="C57" s="35"/>
      <c r="D57" s="35">
        <f>0.19*C57</f>
        <v>0</v>
      </c>
      <c r="E57" s="35">
        <f>C57*B57+D57</f>
        <v>0</v>
      </c>
      <c r="F57" s="36"/>
      <c r="G57" s="52"/>
    </row>
    <row r="58" ht="15" customHeight="1">
      <c r="A58" t="s" s="42">
        <v>26</v>
      </c>
      <c r="B58" s="39"/>
      <c r="C58" s="35"/>
      <c r="D58" s="35">
        <f>0.19*C58</f>
        <v>0</v>
      </c>
      <c r="E58" s="35">
        <f>C58*B58+D58</f>
        <v>0</v>
      </c>
      <c r="F58" s="36"/>
      <c r="G58" s="37"/>
    </row>
    <row r="59" ht="15" customHeight="1">
      <c r="A59" t="s" s="42">
        <v>28</v>
      </c>
      <c r="B59" s="39"/>
      <c r="C59" s="35"/>
      <c r="D59" s="35">
        <f>0.19*C59</f>
        <v>0</v>
      </c>
      <c r="E59" s="35">
        <f>C59*B59+D59</f>
        <v>0</v>
      </c>
      <c r="F59" s="36"/>
      <c r="G59" s="37"/>
    </row>
    <row r="60" ht="15" customHeight="1">
      <c r="A60" t="s" s="42">
        <v>30</v>
      </c>
      <c r="B60" s="39"/>
      <c r="C60" s="35"/>
      <c r="D60" s="35">
        <f>0.19*C60</f>
        <v>0</v>
      </c>
      <c r="E60" s="35">
        <f>C60*B60+D60</f>
        <v>0</v>
      </c>
      <c r="F60" s="36"/>
      <c r="G60" s="37"/>
    </row>
    <row r="61" ht="15" customHeight="1">
      <c r="A61" t="s" s="42">
        <v>32</v>
      </c>
      <c r="B61" s="39"/>
      <c r="C61" s="35"/>
      <c r="D61" s="35">
        <f>0.19*C61</f>
        <v>0</v>
      </c>
      <c r="E61" s="35">
        <f>C61*B61+D61</f>
        <v>0</v>
      </c>
      <c r="F61" s="36"/>
      <c r="G61" s="37"/>
    </row>
    <row r="62" ht="15" customHeight="1">
      <c r="A62" t="s" s="42">
        <v>34</v>
      </c>
      <c r="B62" s="39"/>
      <c r="C62" s="35"/>
      <c r="D62" s="35">
        <f>0.19*C62</f>
        <v>0</v>
      </c>
      <c r="E62" s="35">
        <f>C62*B62+D62</f>
        <v>0</v>
      </c>
      <c r="F62" s="36"/>
      <c r="G62" s="37"/>
    </row>
    <row r="63" ht="15" customHeight="1">
      <c r="A63" t="s" s="42">
        <v>36</v>
      </c>
      <c r="B63" s="39"/>
      <c r="C63" s="35"/>
      <c r="D63" s="35">
        <f>0.19*C63</f>
        <v>0</v>
      </c>
      <c r="E63" s="35">
        <f>C63*B63+D63</f>
        <v>0</v>
      </c>
      <c r="F63" s="36"/>
      <c r="G63" s="37"/>
    </row>
    <row r="64" ht="15" customHeight="1">
      <c r="A64" t="s" s="42">
        <v>38</v>
      </c>
      <c r="B64" s="39"/>
      <c r="C64" s="35"/>
      <c r="D64" s="35">
        <f>0.19*C64</f>
        <v>0</v>
      </c>
      <c r="E64" s="35">
        <f>C64*B64+D64</f>
        <v>0</v>
      </c>
      <c r="F64" s="36"/>
      <c r="G64" s="37"/>
    </row>
    <row r="65" ht="15" customHeight="1">
      <c r="A65" s="46"/>
      <c r="B65" s="39"/>
      <c r="C65" s="35"/>
      <c r="D65" s="35"/>
      <c r="E65" s="35"/>
      <c r="F65" s="36"/>
      <c r="G65" s="37"/>
    </row>
    <row r="66" ht="15" customHeight="1">
      <c r="A66" t="s" s="41">
        <v>39</v>
      </c>
      <c r="B66" s="34"/>
      <c r="C66" s="35"/>
      <c r="D66" s="35"/>
      <c r="E66" s="35"/>
      <c r="F66" s="36"/>
      <c r="G66" s="37"/>
    </row>
    <row r="67" ht="15" customHeight="1">
      <c r="A67" t="s" s="42">
        <v>40</v>
      </c>
      <c r="B67" s="39"/>
      <c r="C67" s="35"/>
      <c r="D67" s="35">
        <f>0.19*C67</f>
        <v>0</v>
      </c>
      <c r="E67" s="35">
        <f>D67+C67</f>
        <v>0</v>
      </c>
      <c r="F67" s="36"/>
      <c r="G67" s="37"/>
    </row>
    <row r="68" ht="15" customHeight="1">
      <c r="A68" t="s" s="42">
        <v>41</v>
      </c>
      <c r="B68" s="39"/>
      <c r="C68" s="35"/>
      <c r="D68" s="35">
        <f>0.19*C68</f>
        <v>0</v>
      </c>
      <c r="E68" s="35">
        <f>D68+C68</f>
        <v>0</v>
      </c>
      <c r="F68" s="36"/>
      <c r="G68" s="37"/>
    </row>
    <row r="69" ht="15" customHeight="1">
      <c r="A69" s="46"/>
      <c r="B69" s="39"/>
      <c r="C69" s="35"/>
      <c r="D69" s="35"/>
      <c r="E69" s="35"/>
      <c r="F69" s="36"/>
      <c r="G69" s="37"/>
    </row>
    <row r="70" ht="15" customHeight="1">
      <c r="A70" t="s" s="41">
        <v>42</v>
      </c>
      <c r="B70" s="34"/>
      <c r="C70" s="35"/>
      <c r="D70" s="35"/>
      <c r="E70" s="35"/>
      <c r="F70" s="36"/>
      <c r="G70" s="37"/>
    </row>
    <row r="71" ht="15" customHeight="1">
      <c r="A71" t="s" s="42">
        <v>43</v>
      </c>
      <c r="B71" s="39"/>
      <c r="C71" s="35"/>
      <c r="D71" s="35">
        <f>0.19*C71</f>
        <v>0</v>
      </c>
      <c r="E71" s="35">
        <f>D71+C71</f>
        <v>0</v>
      </c>
      <c r="F71" s="36"/>
      <c r="G71" s="37"/>
    </row>
    <row r="72" ht="15" customHeight="1">
      <c r="A72" t="s" s="42">
        <v>44</v>
      </c>
      <c r="B72" s="39"/>
      <c r="C72" s="5"/>
      <c r="D72" s="35">
        <f>0.19*C72</f>
        <v>0</v>
      </c>
      <c r="E72" s="35">
        <f>D72+C72</f>
        <v>0</v>
      </c>
      <c r="F72" s="5"/>
      <c r="G72" s="37"/>
    </row>
    <row r="73" ht="15" customHeight="1">
      <c r="A73" t="s" s="42">
        <v>46</v>
      </c>
      <c r="B73" s="39"/>
      <c r="C73" s="5"/>
      <c r="D73" s="35">
        <f>0.19*C73</f>
        <v>0</v>
      </c>
      <c r="E73" s="35">
        <f>D73+C73</f>
        <v>0</v>
      </c>
      <c r="F73" s="5"/>
      <c r="G73" s="37"/>
    </row>
    <row r="74" ht="15" customHeight="1">
      <c r="A74" s="46"/>
      <c r="B74" s="39"/>
      <c r="C74" s="5"/>
      <c r="D74" s="35"/>
      <c r="E74" s="35"/>
      <c r="F74" s="5"/>
      <c r="G74" s="37"/>
    </row>
    <row r="75" ht="15" customHeight="1">
      <c r="A75" t="s" s="41">
        <v>48</v>
      </c>
      <c r="B75" s="34"/>
      <c r="C75" s="5"/>
      <c r="D75" s="35"/>
      <c r="E75" s="35"/>
      <c r="F75" s="5"/>
      <c r="G75" s="37"/>
    </row>
    <row r="76" ht="15.75" customHeight="1">
      <c r="A76" t="s" s="47">
        <v>49</v>
      </c>
      <c r="B76" s="48"/>
      <c r="C76" s="11"/>
      <c r="D76" s="49">
        <f>0.19*C76</f>
        <v>0</v>
      </c>
      <c r="E76" s="49">
        <f>D76+C76</f>
        <v>0</v>
      </c>
      <c r="F76" s="11"/>
      <c r="G76" s="50"/>
    </row>
  </sheetData>
  <mergeCells count="4">
    <mergeCell ref="A40:A45"/>
    <mergeCell ref="B40:D40"/>
    <mergeCell ref="B2:D2"/>
    <mergeCell ref="A2:A7"/>
  </mergeCells>
  <hyperlinks>
    <hyperlink ref="G15" r:id="rId1" location="" tooltip="" display=""/>
    <hyperlink ref="G16" r:id="rId2" location="" tooltip="" display=""/>
    <hyperlink ref="G17" r:id="rId3" location="" tooltip="" display=""/>
    <hyperlink ref="G18" r:id="rId4" location="" tooltip="" display=""/>
    <hyperlink ref="G19" r:id="rId5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6"/>
  <legacyDrawing r:id="rId7"/>
</worksheet>
</file>

<file path=xl/worksheets/sheet4.xml><?xml version="1.0" encoding="utf-8"?>
<worksheet xmlns:r="http://schemas.openxmlformats.org/officeDocument/2006/relationships" xmlns="http://schemas.openxmlformats.org/spreadsheetml/2006/main">
  <dimension ref="A1:G58"/>
  <sheetViews>
    <sheetView workbookViewId="0" showGridLines="0" defaultGridColor="1"/>
  </sheetViews>
  <sheetFormatPr defaultColWidth="8.125" defaultRowHeight="15" customHeight="1" outlineLevelRow="0" outlineLevelCol="0"/>
  <cols>
    <col min="1" max="1" width="32" style="53" customWidth="1"/>
    <col min="2" max="2" width="8.75" style="53" customWidth="1"/>
    <col min="3" max="3" width="8.75" style="53" customWidth="1"/>
    <col min="4" max="4" width="8.75" style="53" customWidth="1"/>
    <col min="5" max="5" width="11" style="53" customWidth="1"/>
    <col min="6" max="6" width="11" style="53" customWidth="1"/>
    <col min="7" max="7" width="34.25" style="53" customWidth="1"/>
    <col min="8" max="256" width="8.125" style="53" customWidth="1"/>
  </cols>
  <sheetData>
    <row r="1" ht="15.75" customHeight="1">
      <c r="A1" s="11"/>
      <c r="B1" s="54"/>
      <c r="C1" s="54"/>
      <c r="D1" s="54"/>
      <c r="E1" s="11"/>
      <c r="F1" s="11"/>
      <c r="G1" s="11"/>
    </row>
    <row r="2" ht="15" customHeight="1">
      <c r="A2" t="s" s="12">
        <v>51</v>
      </c>
      <c r="B2" t="s" s="13">
        <v>4</v>
      </c>
      <c r="C2" s="14"/>
      <c r="D2" s="15"/>
      <c r="E2" s="16"/>
      <c r="F2" s="16"/>
      <c r="G2" s="17"/>
    </row>
    <row r="3" ht="15" customHeight="1">
      <c r="A3" s="18"/>
      <c r="B3" s="19"/>
      <c r="C3" s="20"/>
      <c r="D3" s="20"/>
      <c r="E3" s="20"/>
      <c r="F3" s="20"/>
      <c r="G3" s="21"/>
    </row>
    <row r="4" ht="15" customHeight="1">
      <c r="A4" s="18"/>
      <c r="B4" s="19"/>
      <c r="C4" s="20"/>
      <c r="D4" s="20"/>
      <c r="E4" s="20"/>
      <c r="F4" s="20"/>
      <c r="G4" s="21"/>
    </row>
    <row r="5" ht="15" customHeight="1">
      <c r="A5" s="18"/>
      <c r="B5" s="19"/>
      <c r="C5" s="20"/>
      <c r="D5" s="20"/>
      <c r="E5" s="20"/>
      <c r="F5" s="20"/>
      <c r="G5" s="21"/>
    </row>
    <row r="6" ht="15" customHeight="1">
      <c r="A6" s="18"/>
      <c r="B6" s="19"/>
      <c r="C6" s="20"/>
      <c r="D6" s="20"/>
      <c r="E6" s="20"/>
      <c r="F6" s="20"/>
      <c r="G6" s="21"/>
    </row>
    <row r="7" ht="15.75" customHeight="1">
      <c r="A7" s="22"/>
      <c r="B7" s="23"/>
      <c r="C7" s="24"/>
      <c r="D7" s="24"/>
      <c r="E7" s="24"/>
      <c r="F7" s="24"/>
      <c r="G7" s="25"/>
    </row>
    <row r="8" ht="15" customHeight="1">
      <c r="A8" t="s" s="26">
        <v>5</v>
      </c>
      <c r="B8" t="s" s="27">
        <v>6</v>
      </c>
      <c r="C8" t="s" s="28">
        <v>7</v>
      </c>
      <c r="D8" t="s" s="28">
        <v>8</v>
      </c>
      <c r="E8" t="s" s="28">
        <v>9</v>
      </c>
      <c r="F8" t="s" s="28">
        <v>10</v>
      </c>
      <c r="G8" t="s" s="29">
        <v>11</v>
      </c>
    </row>
    <row r="9" ht="8" customHeight="1">
      <c r="A9" s="30"/>
      <c r="B9" s="55"/>
      <c r="C9" s="55"/>
      <c r="D9" s="55"/>
      <c r="E9" s="31"/>
      <c r="F9" s="31"/>
      <c r="G9" s="32"/>
    </row>
    <row r="10" ht="15" customHeight="1">
      <c r="A10" t="s" s="41">
        <v>12</v>
      </c>
      <c r="B10" s="56"/>
      <c r="C10" s="56"/>
      <c r="D10" s="56"/>
      <c r="E10" s="57"/>
      <c r="F10" s="58"/>
      <c r="G10" s="37"/>
    </row>
    <row r="11" ht="15" customHeight="1">
      <c r="A11" t="s" s="59">
        <v>52</v>
      </c>
      <c r="B11" t="s" s="60">
        <v>53</v>
      </c>
      <c r="C11" s="35"/>
      <c r="D11" s="35">
        <f>C11</f>
        <v>0</v>
      </c>
      <c r="E11" s="57"/>
      <c r="F11" s="58"/>
      <c r="G11" s="37"/>
    </row>
    <row r="12" ht="15" customHeight="1">
      <c r="A12" s="61"/>
      <c r="B12" s="56"/>
      <c r="C12" s="56"/>
      <c r="D12" s="56"/>
      <c r="E12" s="57"/>
      <c r="F12" s="58"/>
      <c r="G12" s="37"/>
    </row>
    <row r="13" ht="15" customHeight="1">
      <c r="A13" t="s" s="33">
        <v>54</v>
      </c>
      <c r="B13" s="35"/>
      <c r="C13" s="35"/>
      <c r="D13" s="35"/>
      <c r="E13" s="36"/>
      <c r="F13" s="5"/>
      <c r="G13" s="37"/>
    </row>
    <row r="14" ht="15" customHeight="1">
      <c r="A14" t="s" s="38">
        <v>55</v>
      </c>
      <c r="B14" t="s" s="62">
        <v>53</v>
      </c>
      <c r="C14" s="35">
        <v>0</v>
      </c>
      <c r="D14" s="35">
        <f>C14</f>
        <v>0</v>
      </c>
      <c r="E14" s="36"/>
      <c r="F14" s="5"/>
      <c r="G14" s="37"/>
    </row>
    <row r="15" ht="15" customHeight="1">
      <c r="A15" t="s" s="38">
        <v>56</v>
      </c>
      <c r="B15" s="35">
        <f>-D14:D15</f>
        <v>0</v>
      </c>
      <c r="C15" s="35">
        <v>0</v>
      </c>
      <c r="D15" s="35">
        <f>C15</f>
        <v>0</v>
      </c>
      <c r="E15" s="36"/>
      <c r="F15" s="5"/>
      <c r="G15" s="37"/>
    </row>
    <row r="16" ht="15" customHeight="1">
      <c r="A16" t="s" s="38">
        <v>57</v>
      </c>
      <c r="B16" t="s" s="62">
        <v>53</v>
      </c>
      <c r="C16" s="35">
        <v>0</v>
      </c>
      <c r="D16" s="35">
        <f>C16</f>
        <v>0</v>
      </c>
      <c r="E16" s="36"/>
      <c r="F16" s="5"/>
      <c r="G16" s="37"/>
    </row>
    <row r="17" ht="15" customHeight="1">
      <c r="A17" t="s" s="38">
        <v>58</v>
      </c>
      <c r="B17" t="s" s="62">
        <v>53</v>
      </c>
      <c r="C17" s="35">
        <v>0</v>
      </c>
      <c r="D17" s="35">
        <f>C17</f>
        <v>0</v>
      </c>
      <c r="E17" s="36"/>
      <c r="F17" t="s" s="63">
        <v>59</v>
      </c>
      <c r="G17" s="37"/>
    </row>
    <row r="18" ht="15" customHeight="1">
      <c r="A18" s="46"/>
      <c r="B18" s="35"/>
      <c r="C18" s="35"/>
      <c r="D18" s="35"/>
      <c r="E18" s="36"/>
      <c r="F18" s="5"/>
      <c r="G18" s="37"/>
    </row>
    <row r="19" ht="15" customHeight="1">
      <c r="A19" t="s" s="41">
        <v>60</v>
      </c>
      <c r="B19" s="35"/>
      <c r="C19" s="35"/>
      <c r="D19" s="35"/>
      <c r="E19" s="36"/>
      <c r="F19" s="5"/>
      <c r="G19" s="37"/>
    </row>
    <row r="20" ht="15" customHeight="1">
      <c r="A20" t="s" s="42">
        <v>61</v>
      </c>
      <c r="B20" s="64"/>
      <c r="C20" s="35"/>
      <c r="D20" s="35">
        <f>C20*B20*1.2</f>
        <v>0</v>
      </c>
      <c r="E20" s="36"/>
      <c r="F20" s="5"/>
      <c r="G20" s="37"/>
    </row>
    <row r="21" ht="15" customHeight="1">
      <c r="A21" t="s" s="42">
        <v>62</v>
      </c>
      <c r="B21" s="62">
        <v>0.5</v>
      </c>
      <c r="C21" s="35"/>
      <c r="D21" s="35">
        <f>C21*B21*1.2</f>
        <v>0</v>
      </c>
      <c r="E21" s="36"/>
      <c r="F21" s="5"/>
      <c r="G21" s="37"/>
    </row>
    <row r="22" ht="15" customHeight="1">
      <c r="A22" t="s" s="42">
        <v>63</v>
      </c>
      <c r="B22" s="62">
        <v>1</v>
      </c>
      <c r="C22" s="35"/>
      <c r="D22" s="35">
        <f>C22*B22*1.2</f>
        <v>0</v>
      </c>
      <c r="E22" s="36"/>
      <c r="F22" s="5"/>
      <c r="G22" s="37"/>
    </row>
    <row r="23" ht="15" customHeight="1">
      <c r="A23" t="s" s="42">
        <v>64</v>
      </c>
      <c r="B23" s="62">
        <v>1</v>
      </c>
      <c r="C23" s="35"/>
      <c r="D23" s="35">
        <f>C23*B23*1.2</f>
        <v>0</v>
      </c>
      <c r="E23" s="36"/>
      <c r="F23" s="5"/>
      <c r="G23" s="37"/>
    </row>
    <row r="24" ht="15" customHeight="1">
      <c r="A24" t="s" s="42">
        <v>65</v>
      </c>
      <c r="B24" s="62">
        <v>1.5</v>
      </c>
      <c r="C24" s="35"/>
      <c r="D24" s="35">
        <f>C24*B24*1.2</f>
        <v>0</v>
      </c>
      <c r="E24" s="36"/>
      <c r="F24" s="5"/>
      <c r="G24" s="37"/>
    </row>
    <row r="25" ht="15" customHeight="1">
      <c r="A25" s="40"/>
      <c r="B25" s="64"/>
      <c r="C25" s="35"/>
      <c r="D25" s="35"/>
      <c r="E25" s="36"/>
      <c r="F25" s="5"/>
      <c r="G25" s="37"/>
    </row>
    <row r="26" ht="15" customHeight="1">
      <c r="A26" t="s" s="33">
        <v>66</v>
      </c>
      <c r="B26" s="35"/>
      <c r="C26" s="35"/>
      <c r="D26" s="35"/>
      <c r="E26" s="36"/>
      <c r="F26" s="5"/>
      <c r="G26" s="37"/>
    </row>
    <row r="27" ht="15" customHeight="1">
      <c r="A27" t="s" s="38">
        <v>67</v>
      </c>
      <c r="B27" s="35"/>
      <c r="C27" s="35">
        <f>8.8*4</f>
        <v>35.2</v>
      </c>
      <c r="D27" s="35"/>
      <c r="E27" s="36"/>
      <c r="F27" t="s" s="63">
        <v>68</v>
      </c>
      <c r="G27" s="37"/>
    </row>
    <row r="28" ht="15" customHeight="1">
      <c r="A28" t="s" s="38">
        <v>69</v>
      </c>
      <c r="B28" s="35"/>
      <c r="C28" s="35">
        <v>400</v>
      </c>
      <c r="D28" s="35"/>
      <c r="E28" s="36"/>
      <c r="F28" s="5"/>
      <c r="G28" s="37"/>
    </row>
    <row r="29" ht="15.75" customHeight="1">
      <c r="A29" s="65"/>
      <c r="B29" s="49"/>
      <c r="C29" s="49"/>
      <c r="D29" s="49"/>
      <c r="E29" s="54"/>
      <c r="F29" s="11"/>
      <c r="G29" s="50"/>
    </row>
    <row r="30" ht="8" customHeight="1">
      <c r="A30" s="66"/>
      <c r="B30" s="67"/>
      <c r="C30" s="67"/>
      <c r="D30" s="67"/>
      <c r="E30" s="68"/>
      <c r="F30" s="51"/>
      <c r="G30" s="51"/>
    </row>
    <row r="31" ht="15" customHeight="1">
      <c r="A31" t="s" s="12">
        <v>70</v>
      </c>
      <c r="B31" t="s" s="13">
        <v>4</v>
      </c>
      <c r="C31" s="14"/>
      <c r="D31" s="15"/>
      <c r="E31" s="16"/>
      <c r="F31" s="16"/>
      <c r="G31" s="17"/>
    </row>
    <row r="32" ht="15" customHeight="1">
      <c r="A32" s="18"/>
      <c r="B32" s="19"/>
      <c r="C32" s="20"/>
      <c r="D32" s="20"/>
      <c r="E32" s="20"/>
      <c r="F32" s="20"/>
      <c r="G32" s="21"/>
    </row>
    <row r="33" ht="15" customHeight="1">
      <c r="A33" s="18"/>
      <c r="B33" s="19"/>
      <c r="C33" s="20"/>
      <c r="D33" s="20"/>
      <c r="E33" s="20"/>
      <c r="F33" s="20"/>
      <c r="G33" s="21"/>
    </row>
    <row r="34" ht="15" customHeight="1">
      <c r="A34" s="18"/>
      <c r="B34" s="19"/>
      <c r="C34" s="20"/>
      <c r="D34" s="20"/>
      <c r="E34" s="20"/>
      <c r="F34" s="20"/>
      <c r="G34" s="21"/>
    </row>
    <row r="35" ht="15" customHeight="1">
      <c r="A35" s="18"/>
      <c r="B35" s="19"/>
      <c r="C35" s="20"/>
      <c r="D35" s="20"/>
      <c r="E35" s="20"/>
      <c r="F35" s="20"/>
      <c r="G35" s="21"/>
    </row>
    <row r="36" ht="15.75" customHeight="1">
      <c r="A36" s="22"/>
      <c r="B36" s="23"/>
      <c r="C36" s="24"/>
      <c r="D36" s="24"/>
      <c r="E36" s="24"/>
      <c r="F36" s="24"/>
      <c r="G36" s="25"/>
    </row>
    <row r="37" ht="15" customHeight="1">
      <c r="A37" t="s" s="26">
        <v>5</v>
      </c>
      <c r="B37" t="s" s="27">
        <v>6</v>
      </c>
      <c r="C37" t="s" s="28">
        <v>7</v>
      </c>
      <c r="D37" t="s" s="28">
        <v>8</v>
      </c>
      <c r="E37" t="s" s="28">
        <v>9</v>
      </c>
      <c r="F37" t="s" s="28">
        <v>10</v>
      </c>
      <c r="G37" t="s" s="29">
        <v>11</v>
      </c>
    </row>
    <row r="38" ht="8" customHeight="1">
      <c r="A38" s="30"/>
      <c r="B38" s="55"/>
      <c r="C38" s="55"/>
      <c r="D38" s="55"/>
      <c r="E38" s="31"/>
      <c r="F38" s="31"/>
      <c r="G38" s="32"/>
    </row>
    <row r="39" ht="15" customHeight="1">
      <c r="A39" t="s" s="41">
        <v>12</v>
      </c>
      <c r="B39" s="56"/>
      <c r="C39" s="56"/>
      <c r="D39" s="56"/>
      <c r="E39" s="57"/>
      <c r="F39" s="58"/>
      <c r="G39" s="37"/>
    </row>
    <row r="40" ht="15" customHeight="1">
      <c r="A40" t="s" s="59">
        <v>52</v>
      </c>
      <c r="B40" t="s" s="60">
        <v>53</v>
      </c>
      <c r="C40" s="35"/>
      <c r="D40" s="35">
        <f>C40</f>
        <v>0</v>
      </c>
      <c r="E40" s="57"/>
      <c r="F40" s="58"/>
      <c r="G40" s="37"/>
    </row>
    <row r="41" ht="15" customHeight="1">
      <c r="A41" s="61"/>
      <c r="B41" s="56"/>
      <c r="C41" s="56"/>
      <c r="D41" s="56"/>
      <c r="E41" s="57"/>
      <c r="F41" s="58"/>
      <c r="G41" s="37"/>
    </row>
    <row r="42" ht="15" customHeight="1">
      <c r="A42" t="s" s="41">
        <v>54</v>
      </c>
      <c r="B42" s="35"/>
      <c r="C42" s="35"/>
      <c r="D42" s="35"/>
      <c r="E42" s="36"/>
      <c r="F42" s="5"/>
      <c r="G42" s="37"/>
    </row>
    <row r="43" ht="15" customHeight="1">
      <c r="A43" t="s" s="42">
        <v>55</v>
      </c>
      <c r="B43" t="s" s="62">
        <v>53</v>
      </c>
      <c r="C43" s="35"/>
      <c r="D43" s="35">
        <f>C43</f>
        <v>0</v>
      </c>
      <c r="E43" s="36"/>
      <c r="F43" s="5"/>
      <c r="G43" s="37"/>
    </row>
    <row r="44" ht="15" customHeight="1">
      <c r="A44" t="s" s="42">
        <v>56</v>
      </c>
      <c r="B44" s="35"/>
      <c r="C44" s="35"/>
      <c r="D44" s="35">
        <f>C44</f>
        <v>0</v>
      </c>
      <c r="E44" s="36"/>
      <c r="F44" s="5"/>
      <c r="G44" s="37"/>
    </row>
    <row r="45" ht="15" customHeight="1">
      <c r="A45" t="s" s="42">
        <v>57</v>
      </c>
      <c r="B45" t="s" s="62">
        <v>53</v>
      </c>
      <c r="C45" s="35"/>
      <c r="D45" s="35">
        <f>C45</f>
        <v>0</v>
      </c>
      <c r="E45" s="36"/>
      <c r="F45" s="5"/>
      <c r="G45" s="37"/>
    </row>
    <row r="46" ht="15" customHeight="1">
      <c r="A46" t="s" s="42">
        <v>58</v>
      </c>
      <c r="B46" t="s" s="62">
        <v>53</v>
      </c>
      <c r="C46" s="35"/>
      <c r="D46" s="35">
        <f>C46</f>
        <v>0</v>
      </c>
      <c r="E46" s="36"/>
      <c r="F46" s="5"/>
      <c r="G46" s="37"/>
    </row>
    <row r="47" ht="15" customHeight="1">
      <c r="A47" s="46"/>
      <c r="B47" s="35"/>
      <c r="C47" s="35"/>
      <c r="D47" s="35"/>
      <c r="E47" s="36"/>
      <c r="F47" s="5"/>
      <c r="G47" s="37"/>
    </row>
    <row r="48" ht="15" customHeight="1">
      <c r="A48" t="s" s="41">
        <v>60</v>
      </c>
      <c r="B48" s="35"/>
      <c r="C48" s="35"/>
      <c r="D48" s="35"/>
      <c r="E48" s="36"/>
      <c r="F48" s="5"/>
      <c r="G48" s="37"/>
    </row>
    <row r="49" ht="15" customHeight="1">
      <c r="A49" t="s" s="42">
        <v>61</v>
      </c>
      <c r="B49" s="64"/>
      <c r="C49" s="35"/>
      <c r="D49" s="35">
        <f>C49*B49*1.2</f>
        <v>0</v>
      </c>
      <c r="E49" s="36"/>
      <c r="F49" s="5"/>
      <c r="G49" s="37"/>
    </row>
    <row r="50" ht="15" customHeight="1">
      <c r="A50" t="s" s="42">
        <v>62</v>
      </c>
      <c r="B50" s="36"/>
      <c r="C50" s="35"/>
      <c r="D50" s="35">
        <f>C50*B50*1.2</f>
        <v>0</v>
      </c>
      <c r="E50" s="36"/>
      <c r="F50" s="5"/>
      <c r="G50" s="37"/>
    </row>
    <row r="51" ht="15" customHeight="1">
      <c r="A51" t="s" s="42">
        <v>63</v>
      </c>
      <c r="B51" s="36"/>
      <c r="C51" s="35"/>
      <c r="D51" s="35">
        <f>C51*B51*1.2</f>
        <v>0</v>
      </c>
      <c r="E51" s="36"/>
      <c r="F51" s="5"/>
      <c r="G51" s="37"/>
    </row>
    <row r="52" ht="15" customHeight="1">
      <c r="A52" t="s" s="42">
        <v>64</v>
      </c>
      <c r="B52" s="36"/>
      <c r="C52" s="35"/>
      <c r="D52" s="35">
        <f>C52*B52*1.2</f>
        <v>0</v>
      </c>
      <c r="E52" s="36"/>
      <c r="F52" s="5"/>
      <c r="G52" s="37"/>
    </row>
    <row r="53" ht="15" customHeight="1">
      <c r="A53" t="s" s="42">
        <v>65</v>
      </c>
      <c r="B53" s="36"/>
      <c r="C53" s="35"/>
      <c r="D53" s="35">
        <f>C53*B53*1.2</f>
        <v>0</v>
      </c>
      <c r="E53" s="36"/>
      <c r="F53" s="5"/>
      <c r="G53" s="37"/>
    </row>
    <row r="54" ht="15" customHeight="1">
      <c r="A54" s="40"/>
      <c r="B54" s="64"/>
      <c r="C54" s="35"/>
      <c r="D54" s="35"/>
      <c r="E54" s="36"/>
      <c r="F54" s="5"/>
      <c r="G54" s="37"/>
    </row>
    <row r="55" ht="15" customHeight="1">
      <c r="A55" t="s" s="41">
        <v>66</v>
      </c>
      <c r="B55" s="35"/>
      <c r="C55" s="35"/>
      <c r="D55" s="35"/>
      <c r="E55" s="36"/>
      <c r="F55" s="5"/>
      <c r="G55" s="37"/>
    </row>
    <row r="56" ht="15" customHeight="1">
      <c r="A56" t="s" s="42">
        <v>67</v>
      </c>
      <c r="B56" s="35"/>
      <c r="C56" s="35"/>
      <c r="D56" s="35"/>
      <c r="E56" s="36"/>
      <c r="F56" s="5"/>
      <c r="G56" s="37"/>
    </row>
    <row r="57" ht="15" customHeight="1">
      <c r="A57" t="s" s="42">
        <v>69</v>
      </c>
      <c r="B57" s="35"/>
      <c r="C57" s="35"/>
      <c r="D57" s="35"/>
      <c r="E57" s="36"/>
      <c r="F57" s="5"/>
      <c r="G57" s="37"/>
    </row>
    <row r="58" ht="15.75" customHeight="1">
      <c r="A58" s="65"/>
      <c r="B58" s="49"/>
      <c r="C58" s="49"/>
      <c r="D58" s="49"/>
      <c r="E58" s="54"/>
      <c r="F58" s="11"/>
      <c r="G58" s="50"/>
    </row>
  </sheetData>
  <mergeCells count="4">
    <mergeCell ref="A2:A7"/>
    <mergeCell ref="B2:D2"/>
    <mergeCell ref="A31:A36"/>
    <mergeCell ref="B31:D3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dimension ref="A1:G46"/>
  <sheetViews>
    <sheetView workbookViewId="0" showGridLines="0" defaultGridColor="1"/>
  </sheetViews>
  <sheetFormatPr defaultColWidth="8.125" defaultRowHeight="15" customHeight="1" outlineLevelRow="0" outlineLevelCol="0"/>
  <cols>
    <col min="1" max="1" width="32" style="69" customWidth="1"/>
    <col min="2" max="2" width="8.75" style="69" customWidth="1"/>
    <col min="3" max="3" width="8.75" style="69" customWidth="1"/>
    <col min="4" max="4" width="8.75" style="69" customWidth="1"/>
    <col min="5" max="5" width="11" style="69" customWidth="1"/>
    <col min="6" max="6" width="34.25" style="69" customWidth="1"/>
    <col min="7" max="7" width="8.125" style="69" customWidth="1"/>
    <col min="8" max="256" width="8.125" style="69" customWidth="1"/>
  </cols>
  <sheetData>
    <row r="1" ht="15.75" customHeight="1">
      <c r="A1" s="11"/>
      <c r="B1" s="11"/>
      <c r="C1" s="11"/>
      <c r="D1" s="11"/>
      <c r="E1" s="11"/>
      <c r="F1" s="11"/>
      <c r="G1" s="70"/>
    </row>
    <row r="2" ht="17" customHeight="1">
      <c r="A2" t="s" s="12">
        <v>71</v>
      </c>
      <c r="B2" t="s" s="13">
        <v>4</v>
      </c>
      <c r="C2" s="14"/>
      <c r="D2" s="15"/>
      <c r="E2" s="16"/>
      <c r="F2" s="17"/>
      <c r="G2" s="71"/>
    </row>
    <row r="3" ht="16" customHeight="1">
      <c r="A3" s="18"/>
      <c r="B3" s="19"/>
      <c r="C3" s="20"/>
      <c r="D3" s="20"/>
      <c r="E3" s="20"/>
      <c r="F3" s="21"/>
      <c r="G3" s="72"/>
    </row>
    <row r="4" ht="8" customHeight="1">
      <c r="A4" s="18"/>
      <c r="B4" s="19"/>
      <c r="C4" s="20"/>
      <c r="D4" s="20"/>
      <c r="E4" s="20"/>
      <c r="F4" s="21"/>
      <c r="G4" s="72"/>
    </row>
    <row r="5" ht="16" customHeight="1">
      <c r="A5" s="18"/>
      <c r="B5" s="19"/>
      <c r="C5" s="20"/>
      <c r="D5" s="20"/>
      <c r="E5" s="20"/>
      <c r="F5" s="21"/>
      <c r="G5" s="72"/>
    </row>
    <row r="6" ht="16" customHeight="1">
      <c r="A6" s="18"/>
      <c r="B6" s="19"/>
      <c r="C6" s="20"/>
      <c r="D6" s="20"/>
      <c r="E6" s="20"/>
      <c r="F6" s="21"/>
      <c r="G6" s="72"/>
    </row>
    <row r="7" ht="15.75" customHeight="1">
      <c r="A7" s="22"/>
      <c r="B7" s="23"/>
      <c r="C7" s="24"/>
      <c r="D7" s="24"/>
      <c r="E7" s="24"/>
      <c r="F7" s="25"/>
      <c r="G7" s="72"/>
    </row>
    <row r="8" ht="17.5" customHeight="1">
      <c r="A8" t="s" s="26">
        <v>5</v>
      </c>
      <c r="B8" t="s" s="28">
        <v>6</v>
      </c>
      <c r="C8" t="s" s="28">
        <v>7</v>
      </c>
      <c r="D8" t="s" s="28">
        <v>9</v>
      </c>
      <c r="E8" t="s" s="28">
        <v>10</v>
      </c>
      <c r="F8" t="s" s="29">
        <v>11</v>
      </c>
      <c r="G8" s="73"/>
    </row>
    <row r="9" ht="8" customHeight="1">
      <c r="A9" s="30"/>
      <c r="B9" s="31"/>
      <c r="C9" s="31"/>
      <c r="D9" s="31"/>
      <c r="E9" s="31"/>
      <c r="F9" s="32"/>
      <c r="G9" s="74"/>
    </row>
    <row r="10" ht="17" customHeight="1">
      <c r="A10" t="s" s="41">
        <v>12</v>
      </c>
      <c r="B10" s="56"/>
      <c r="C10" s="56"/>
      <c r="D10" s="56"/>
      <c r="E10" s="57"/>
      <c r="F10" s="75"/>
      <c r="G10" s="74"/>
    </row>
    <row r="11" ht="17" customHeight="1">
      <c r="A11" s="76"/>
      <c r="B11" t="s" s="60">
        <v>53</v>
      </c>
      <c r="C11" s="35"/>
      <c r="D11" s="35"/>
      <c r="E11" s="57"/>
      <c r="F11" s="75"/>
      <c r="G11" s="74"/>
    </row>
    <row r="12" ht="17" customHeight="1">
      <c r="A12" t="s" s="41">
        <v>72</v>
      </c>
      <c r="B12" s="35"/>
      <c r="C12" s="35"/>
      <c r="D12" s="35"/>
      <c r="E12" s="36"/>
      <c r="F12" s="37"/>
      <c r="G12" s="74"/>
    </row>
    <row r="13" ht="17" customHeight="1">
      <c r="A13" t="s" s="42">
        <v>73</v>
      </c>
      <c r="B13" s="35"/>
      <c r="C13" s="35"/>
      <c r="D13" s="35">
        <f>C13*B13*1.2</f>
        <v>0</v>
      </c>
      <c r="E13" s="36"/>
      <c r="F13" s="37"/>
      <c r="G13" s="74"/>
    </row>
    <row r="14" ht="17" customHeight="1">
      <c r="A14" t="s" s="42">
        <v>74</v>
      </c>
      <c r="B14" t="s" s="62">
        <v>53</v>
      </c>
      <c r="C14" s="35"/>
      <c r="D14" s="35">
        <f>C14</f>
        <v>0</v>
      </c>
      <c r="E14" s="36"/>
      <c r="F14" s="37"/>
      <c r="G14" s="74"/>
    </row>
    <row r="15" ht="17" customHeight="1">
      <c r="A15" s="46"/>
      <c r="B15" s="35"/>
      <c r="C15" s="35"/>
      <c r="D15" s="35"/>
      <c r="E15" s="36"/>
      <c r="F15" s="37"/>
      <c r="G15" s="74"/>
    </row>
    <row r="16" ht="17" customHeight="1">
      <c r="A16" t="s" s="41">
        <v>75</v>
      </c>
      <c r="B16" s="35"/>
      <c r="C16" s="35"/>
      <c r="D16" s="35"/>
      <c r="E16" s="36"/>
      <c r="F16" s="37"/>
      <c r="G16" s="74"/>
    </row>
    <row r="17" ht="17" customHeight="1">
      <c r="A17" t="s" s="42">
        <v>76</v>
      </c>
      <c r="B17" s="35"/>
      <c r="C17" s="35"/>
      <c r="D17" s="35">
        <f>C17*B17</f>
        <v>0</v>
      </c>
      <c r="E17" s="36"/>
      <c r="F17" s="37"/>
      <c r="G17" s="74"/>
    </row>
    <row r="18" ht="17" customHeight="1">
      <c r="A18" t="s" s="42">
        <v>77</v>
      </c>
      <c r="B18" s="35"/>
      <c r="C18" s="35"/>
      <c r="D18" s="35">
        <f>C18*B18</f>
        <v>0</v>
      </c>
      <c r="E18" s="36"/>
      <c r="F18" s="37"/>
      <c r="G18" s="74"/>
    </row>
    <row r="19" ht="17" customHeight="1">
      <c r="A19" s="46"/>
      <c r="B19" s="35"/>
      <c r="C19" s="35"/>
      <c r="D19" s="35"/>
      <c r="E19" s="36"/>
      <c r="F19" s="37"/>
      <c r="G19" s="74"/>
    </row>
    <row r="20" ht="17" customHeight="1">
      <c r="A20" t="s" s="33">
        <v>78</v>
      </c>
      <c r="B20" s="35"/>
      <c r="C20" s="35"/>
      <c r="D20" s="35"/>
      <c r="E20" s="36"/>
      <c r="F20" s="37"/>
      <c r="G20" s="74"/>
    </row>
    <row r="21" ht="17" customHeight="1">
      <c r="A21" t="s" s="38">
        <v>79</v>
      </c>
      <c r="B21" s="35"/>
      <c r="C21" s="35">
        <f>2*52*25</f>
        <v>2600</v>
      </c>
      <c r="D21" s="35">
        <f>C21*B21</f>
        <v>0</v>
      </c>
      <c r="E21" s="36"/>
      <c r="F21" s="37"/>
      <c r="G21" s="74"/>
    </row>
    <row r="22" ht="17" customHeight="1">
      <c r="A22" t="s" s="38">
        <v>80</v>
      </c>
      <c r="B22" s="35">
        <v>6</v>
      </c>
      <c r="C22" s="35">
        <f>4*150</f>
        <v>600</v>
      </c>
      <c r="D22" s="35">
        <f>C22*B22</f>
        <v>3600</v>
      </c>
      <c r="E22" s="36"/>
      <c r="F22" t="s" s="45">
        <v>81</v>
      </c>
      <c r="G22" s="74"/>
    </row>
    <row r="23" ht="15.75" customHeight="1">
      <c r="A23" s="65"/>
      <c r="B23" s="49"/>
      <c r="C23" s="49"/>
      <c r="D23" s="49"/>
      <c r="E23" s="54"/>
      <c r="F23" s="50"/>
      <c r="G23" s="74"/>
    </row>
    <row r="24" ht="8" customHeight="1">
      <c r="A24" s="66"/>
      <c r="B24" s="67"/>
      <c r="C24" s="67"/>
      <c r="D24" s="67"/>
      <c r="E24" s="68"/>
      <c r="F24" s="51"/>
      <c r="G24" s="77"/>
    </row>
    <row r="25" ht="17.5" customHeight="1">
      <c r="A25" t="s" s="12">
        <v>82</v>
      </c>
      <c r="B25" t="s" s="13">
        <v>4</v>
      </c>
      <c r="C25" s="14"/>
      <c r="D25" s="15"/>
      <c r="E25" s="16"/>
      <c r="F25" s="17"/>
      <c r="G25" s="74"/>
    </row>
    <row r="26" ht="17" customHeight="1">
      <c r="A26" s="18"/>
      <c r="B26" s="19"/>
      <c r="C26" s="20"/>
      <c r="D26" s="20"/>
      <c r="E26" s="20"/>
      <c r="F26" s="21"/>
      <c r="G26" s="74"/>
    </row>
    <row r="27" ht="17" customHeight="1">
      <c r="A27" s="18"/>
      <c r="B27" s="19"/>
      <c r="C27" s="20"/>
      <c r="D27" s="20"/>
      <c r="E27" s="20"/>
      <c r="F27" s="21"/>
      <c r="G27" s="74"/>
    </row>
    <row r="28" ht="17" customHeight="1">
      <c r="A28" s="18"/>
      <c r="B28" s="19"/>
      <c r="C28" s="20"/>
      <c r="D28" s="20"/>
      <c r="E28" s="20"/>
      <c r="F28" s="21"/>
      <c r="G28" s="74"/>
    </row>
    <row r="29" ht="17" customHeight="1">
      <c r="A29" s="18"/>
      <c r="B29" s="19"/>
      <c r="C29" s="20"/>
      <c r="D29" s="20"/>
      <c r="E29" s="20"/>
      <c r="F29" s="21"/>
      <c r="G29" s="74"/>
    </row>
    <row r="30" ht="15.75" customHeight="1">
      <c r="A30" s="22"/>
      <c r="B30" s="23"/>
      <c r="C30" s="24"/>
      <c r="D30" s="24"/>
      <c r="E30" s="24"/>
      <c r="F30" s="25"/>
      <c r="G30" s="74"/>
    </row>
    <row r="31" ht="17.5" customHeight="1">
      <c r="A31" t="s" s="26">
        <v>5</v>
      </c>
      <c r="B31" t="s" s="28">
        <v>6</v>
      </c>
      <c r="C31" t="s" s="28">
        <v>7</v>
      </c>
      <c r="D31" t="s" s="28">
        <v>9</v>
      </c>
      <c r="E31" t="s" s="28">
        <v>10</v>
      </c>
      <c r="F31" t="s" s="29">
        <v>11</v>
      </c>
      <c r="G31" s="74"/>
    </row>
    <row r="32" ht="17" customHeight="1">
      <c r="A32" s="30"/>
      <c r="B32" s="31"/>
      <c r="C32" s="31"/>
      <c r="D32" s="31"/>
      <c r="E32" s="31"/>
      <c r="F32" s="32"/>
      <c r="G32" s="74"/>
    </row>
    <row r="33" ht="17" customHeight="1">
      <c r="A33" t="s" s="41">
        <v>12</v>
      </c>
      <c r="B33" s="56"/>
      <c r="C33" s="56"/>
      <c r="D33" s="56"/>
      <c r="E33" s="57"/>
      <c r="F33" s="75"/>
      <c r="G33" s="74"/>
    </row>
    <row r="34" ht="17" customHeight="1">
      <c r="A34" s="76"/>
      <c r="B34" t="s" s="60">
        <v>53</v>
      </c>
      <c r="C34" s="35"/>
      <c r="D34" s="35"/>
      <c r="E34" s="57"/>
      <c r="F34" s="75"/>
      <c r="G34" s="74"/>
    </row>
    <row r="35" ht="17" customHeight="1">
      <c r="A35" t="s" s="41">
        <v>72</v>
      </c>
      <c r="B35" s="35"/>
      <c r="C35" s="35"/>
      <c r="D35" s="35"/>
      <c r="E35" s="36"/>
      <c r="F35" s="37"/>
      <c r="G35" s="74"/>
    </row>
    <row r="36" ht="17" customHeight="1">
      <c r="A36" t="s" s="42">
        <v>73</v>
      </c>
      <c r="B36" s="35"/>
      <c r="C36" s="35"/>
      <c r="D36" s="35">
        <f>C36*B36*1.2</f>
        <v>0</v>
      </c>
      <c r="E36" s="36"/>
      <c r="F36" s="37"/>
      <c r="G36" s="74"/>
    </row>
    <row r="37" ht="17" customHeight="1">
      <c r="A37" t="s" s="42">
        <v>74</v>
      </c>
      <c r="B37" t="s" s="62">
        <v>53</v>
      </c>
      <c r="C37" s="35"/>
      <c r="D37" s="35">
        <f>C37</f>
        <v>0</v>
      </c>
      <c r="E37" s="36"/>
      <c r="F37" s="37"/>
      <c r="G37" s="74"/>
    </row>
    <row r="38" ht="17" customHeight="1">
      <c r="A38" s="46"/>
      <c r="B38" s="35"/>
      <c r="C38" s="35"/>
      <c r="D38" s="35"/>
      <c r="E38" s="36"/>
      <c r="F38" s="37"/>
      <c r="G38" s="74"/>
    </row>
    <row r="39" ht="17" customHeight="1">
      <c r="A39" t="s" s="41">
        <v>75</v>
      </c>
      <c r="B39" s="35"/>
      <c r="C39" s="35"/>
      <c r="D39" s="35"/>
      <c r="E39" s="36"/>
      <c r="F39" s="37"/>
      <c r="G39" s="74"/>
    </row>
    <row r="40" ht="17" customHeight="1">
      <c r="A40" t="s" s="42">
        <v>76</v>
      </c>
      <c r="B40" s="35"/>
      <c r="C40" s="35"/>
      <c r="D40" s="35">
        <f>C40*B40</f>
        <v>0</v>
      </c>
      <c r="E40" s="36"/>
      <c r="F40" s="37"/>
      <c r="G40" s="74"/>
    </row>
    <row r="41" ht="17" customHeight="1">
      <c r="A41" t="s" s="42">
        <v>77</v>
      </c>
      <c r="B41" s="35"/>
      <c r="C41" s="35"/>
      <c r="D41" s="35">
        <f>C41*B41</f>
        <v>0</v>
      </c>
      <c r="E41" s="36"/>
      <c r="F41" s="37"/>
      <c r="G41" s="74"/>
    </row>
    <row r="42" ht="17" customHeight="1">
      <c r="A42" s="46"/>
      <c r="B42" s="35"/>
      <c r="C42" s="35"/>
      <c r="D42" s="35"/>
      <c r="E42" s="36"/>
      <c r="F42" s="37"/>
      <c r="G42" s="74"/>
    </row>
    <row r="43" ht="17" customHeight="1">
      <c r="A43" t="s" s="41">
        <v>78</v>
      </c>
      <c r="B43" s="35"/>
      <c r="C43" s="35"/>
      <c r="D43" s="35"/>
      <c r="E43" s="36"/>
      <c r="F43" s="37"/>
      <c r="G43" s="74"/>
    </row>
    <row r="44" ht="17" customHeight="1">
      <c r="A44" t="s" s="42">
        <v>79</v>
      </c>
      <c r="B44" s="35"/>
      <c r="C44" s="35"/>
      <c r="D44" s="35">
        <f>C44*B44</f>
        <v>0</v>
      </c>
      <c r="E44" s="36"/>
      <c r="F44" s="37"/>
      <c r="G44" s="74"/>
    </row>
    <row r="45" ht="17" customHeight="1">
      <c r="A45" t="s" s="42">
        <v>80</v>
      </c>
      <c r="B45" s="35"/>
      <c r="C45" s="35"/>
      <c r="D45" s="35">
        <f>C45*B45</f>
        <v>0</v>
      </c>
      <c r="E45" s="36"/>
      <c r="F45" s="37"/>
      <c r="G45" s="74"/>
    </row>
    <row r="46" ht="15.75" customHeight="1">
      <c r="A46" s="65"/>
      <c r="B46" s="49"/>
      <c r="C46" s="49"/>
      <c r="D46" s="49"/>
      <c r="E46" s="54"/>
      <c r="F46" s="50"/>
      <c r="G46" s="74"/>
    </row>
  </sheetData>
  <mergeCells count="4">
    <mergeCell ref="A2:A7"/>
    <mergeCell ref="B2:D2"/>
    <mergeCell ref="A25:A30"/>
    <mergeCell ref="B25:D25"/>
  </mergeCells>
  <hyperlinks>
    <hyperlink ref="F22" r:id="rId1" location="" tooltip="" display="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