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leeko\Project\구동기\진행\"/>
    </mc:Choice>
  </mc:AlternateContent>
  <xr:revisionPtr revIDLastSave="0" documentId="13_ncr:1_{5FEEB997-206F-49AF-ABEF-B3DE8EFBCD51}" xr6:coauthVersionLast="36" xr6:coauthVersionMax="47" xr10:uidLastSave="{00000000-0000-0000-0000-000000000000}"/>
  <bookViews>
    <workbookView xWindow="1560" yWindow="1560" windowWidth="28800" windowHeight="15350" xr2:uid="{EEF7846C-A810-4298-AC48-B79EF0286FD9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2" i="1" l="1"/>
  <c r="W42" i="1"/>
  <c r="V42" i="1"/>
  <c r="U42" i="1"/>
  <c r="T42" i="1"/>
  <c r="S42" i="1"/>
  <c r="P42" i="1"/>
  <c r="O42" i="1"/>
  <c r="N42" i="1"/>
  <c r="M42" i="1"/>
  <c r="L42" i="1"/>
  <c r="K42" i="1"/>
  <c r="H42" i="1"/>
  <c r="G42" i="1"/>
  <c r="F42" i="1"/>
  <c r="E42" i="1"/>
  <c r="D42" i="1"/>
  <c r="C42" i="1"/>
  <c r="U33" i="1"/>
  <c r="T33" i="1"/>
  <c r="S33" i="1"/>
  <c r="M33" i="1"/>
  <c r="L33" i="1"/>
  <c r="K33" i="1"/>
  <c r="H33" i="1"/>
  <c r="G33" i="1"/>
  <c r="F33" i="1"/>
  <c r="E33" i="1"/>
  <c r="D33" i="1"/>
  <c r="C33" i="1"/>
  <c r="X28" i="1"/>
  <c r="W28" i="1"/>
  <c r="V28" i="1"/>
  <c r="U28" i="1"/>
  <c r="T28" i="1"/>
  <c r="S28" i="1"/>
  <c r="P28" i="1"/>
  <c r="O28" i="1"/>
  <c r="N28" i="1"/>
  <c r="M28" i="1"/>
  <c r="L28" i="1"/>
  <c r="K28" i="1"/>
  <c r="H28" i="1"/>
  <c r="G28" i="1"/>
  <c r="F28" i="1"/>
  <c r="E28" i="1"/>
  <c r="D28" i="1"/>
  <c r="C28" i="1"/>
  <c r="U19" i="1"/>
  <c r="T19" i="1"/>
  <c r="S19" i="1"/>
  <c r="M19" i="1"/>
  <c r="L19" i="1"/>
  <c r="K19" i="1"/>
  <c r="H19" i="1"/>
  <c r="G19" i="1"/>
  <c r="F19" i="1"/>
  <c r="E19" i="1"/>
  <c r="D19" i="1"/>
  <c r="C19" i="1"/>
  <c r="X14" i="1"/>
  <c r="W14" i="1"/>
  <c r="V14" i="1"/>
  <c r="U14" i="1"/>
  <c r="T14" i="1"/>
  <c r="S14" i="1"/>
  <c r="P14" i="1"/>
  <c r="O14" i="1"/>
  <c r="N14" i="1"/>
  <c r="M14" i="1"/>
  <c r="L14" i="1"/>
  <c r="K14" i="1"/>
  <c r="H14" i="1"/>
  <c r="G14" i="1"/>
  <c r="F14" i="1"/>
  <c r="E14" i="1"/>
  <c r="D14" i="1"/>
  <c r="C14" i="1"/>
  <c r="U5" i="1"/>
  <c r="T5" i="1"/>
  <c r="S5" i="1"/>
  <c r="M5" i="1"/>
  <c r="L5" i="1"/>
  <c r="K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<sst xmlns="http://schemas.openxmlformats.org/spreadsheetml/2006/main" count="102" uniqueCount="26">
  <si>
    <t>직경1mm</t>
    <phoneticPr fontId="2" type="noConversion"/>
  </si>
  <si>
    <t>직경1.5mm</t>
    <phoneticPr fontId="2" type="noConversion"/>
  </si>
  <si>
    <t>직경2mm</t>
    <phoneticPr fontId="2" type="noConversion"/>
  </si>
  <si>
    <t>2줄</t>
    <phoneticPr fontId="2" type="noConversion"/>
  </si>
  <si>
    <t>3줄</t>
    <phoneticPr fontId="2" type="noConversion"/>
  </si>
  <si>
    <t>4줄</t>
    <phoneticPr fontId="2" type="noConversion"/>
  </si>
  <si>
    <t>5줄</t>
    <phoneticPr fontId="2" type="noConversion"/>
  </si>
  <si>
    <t>6줄</t>
    <phoneticPr fontId="2" type="noConversion"/>
  </si>
  <si>
    <t>7줄</t>
    <phoneticPr fontId="2" type="noConversion"/>
  </si>
  <si>
    <t>면적(mm2)</t>
    <phoneticPr fontId="2" type="noConversion"/>
  </si>
  <si>
    <t>평균</t>
    <phoneticPr fontId="2" type="noConversion"/>
  </si>
  <si>
    <t>15kg</t>
    <phoneticPr fontId="2" type="noConversion"/>
  </si>
  <si>
    <t>20kg</t>
    <phoneticPr fontId="2" type="noConversion"/>
  </si>
  <si>
    <t>25kg</t>
    <phoneticPr fontId="2" type="noConversion"/>
  </si>
  <si>
    <t>무게</t>
    <phoneticPr fontId="2" type="noConversion"/>
  </si>
  <si>
    <t>Weight</t>
  </si>
  <si>
    <t>Diameter</t>
  </si>
  <si>
    <t>Cross-sectional area of the wire</t>
  </si>
  <si>
    <t>Number of wires</t>
  </si>
  <si>
    <t>Number of executions</t>
  </si>
  <si>
    <t>Number of executions until it breaks</t>
  </si>
  <si>
    <t>직경</t>
    <phoneticPr fontId="2" type="noConversion"/>
  </si>
  <si>
    <t>줄의 단면적</t>
    <phoneticPr fontId="2" type="noConversion"/>
  </si>
  <si>
    <t>줄의 개수</t>
    <phoneticPr fontId="2" type="noConversion"/>
  </si>
  <si>
    <t>실행횟수</t>
    <phoneticPr fontId="2" type="noConversion"/>
  </si>
  <si>
    <t>끊저질 때 까지의 수행 횟수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</si>
</sst>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2" fontId="1" fillId="2" borderId="1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2" fontId="1" fillId="3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1" fillId="4" borderId="1" xfId="0" applyFont="1" applyFill="1" applyBorder="1">
      <alignment vertical="center"/>
    </xf>
    <xf numFmtId="2" fontId="1" fillId="4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3741</xdr:colOff>
      <xdr:row>45</xdr:row>
      <xdr:rowOff>133773</xdr:rowOff>
    </xdr:from>
    <xdr:to>
      <xdr:col>14</xdr:col>
      <xdr:colOff>170228</xdr:colOff>
      <xdr:row>93</xdr:row>
      <xdr:rowOff>85724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B45B562-CA23-44A4-89E9-37844C929058}"/>
            </a:ext>
          </a:extLst>
        </xdr:cNvPr>
        <xdr:cNvSpPr/>
      </xdr:nvSpPr>
      <xdr:spPr>
        <a:xfrm>
          <a:off x="689541" y="9563523"/>
          <a:ext cx="9453362" cy="10010351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800"/>
            <a:t>하중</a:t>
          </a:r>
          <a:r>
            <a:rPr lang="en-US" altLang="ko-KR" sz="2800"/>
            <a:t>-</a:t>
          </a:r>
          <a:r>
            <a:rPr lang="ko-KR" altLang="en-US" sz="2800"/>
            <a:t>줄수에 따른 관계식</a:t>
          </a:r>
        </a:p>
      </xdr:txBody>
    </xdr:sp>
    <xdr:clientData/>
  </xdr:twoCellAnchor>
  <xdr:oneCellAnchor>
    <xdr:from>
      <xdr:col>1</xdr:col>
      <xdr:colOff>3509</xdr:colOff>
      <xdr:row>51</xdr:row>
      <xdr:rowOff>187644</xdr:rowOff>
    </xdr:from>
    <xdr:ext cx="8453188" cy="587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1A392E-0F97-A192-3E39-BA96C85B7C34}"/>
                </a:ext>
              </a:extLst>
            </xdr:cNvPr>
            <xdr:cNvSpPr txBox="1"/>
          </xdr:nvSpPr>
          <xdr:spPr>
            <a:xfrm>
              <a:off x="696236" y="10786371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C</m:t>
                    </m:r>
                    <m:d>
                      <m:dPr>
                        <m:ctrlPr>
                          <a:rPr lang="en-US" altLang="ko-KR" sz="3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N</m:t>
                        </m:r>
                        <m:r>
                          <a:rPr lang="en-US" altLang="ko-KR" sz="360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L</m:t>
                        </m:r>
                      </m:e>
                    </m:d>
                    <m:r>
                      <a:rPr lang="en-US" altLang="ko-KR" sz="36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k</m:t>
                    </m:r>
                    <m:r>
                      <a:rPr lang="en-US" altLang="ko-KR" sz="3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N</m:t>
                        </m:r>
                      </m:e>
                      <m:sup>
                        <m: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1.26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−1.38</m:t>
                        </m:r>
                      </m:sup>
                    </m:sSup>
                  </m:oMath>
                </m:oMathPara>
              </a14:m>
              <a:endParaRPr lang="ko-KR" altLang="en-US" sz="3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1A392E-0F97-A192-3E39-BA96C85B7C34}"/>
                </a:ext>
              </a:extLst>
            </xdr:cNvPr>
            <xdr:cNvSpPr txBox="1"/>
          </xdr:nvSpPr>
          <xdr:spPr>
            <a:xfrm>
              <a:off x="696236" y="10786371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3600" i="0">
                  <a:latin typeface="Cambria Math" panose="02040503050406030204" pitchFamily="18" charset="0"/>
                </a:rPr>
                <a:t>C(N,L)=k</a:t>
              </a:r>
              <a:r>
                <a:rPr lang="en-US" altLang="ko-KR" sz="36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×N^1.26</a:t>
              </a:r>
              <a:r>
                <a:rPr lang="en-US" altLang="ko-KR" sz="3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×L^(−1.38)</a:t>
              </a:r>
              <a:endParaRPr lang="ko-KR" altLang="en-US" sz="3600"/>
            </a:p>
          </xdr:txBody>
        </xdr:sp>
      </mc:Fallback>
    </mc:AlternateContent>
    <xdr:clientData/>
  </xdr:oneCellAnchor>
  <xdr:twoCellAnchor>
    <xdr:from>
      <xdr:col>1</xdr:col>
      <xdr:colOff>7204</xdr:colOff>
      <xdr:row>55</xdr:row>
      <xdr:rowOff>102601</xdr:rowOff>
    </xdr:from>
    <xdr:to>
      <xdr:col>14</xdr:col>
      <xdr:colOff>173691</xdr:colOff>
      <xdr:row>69</xdr:row>
      <xdr:rowOff>123264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직사각형 2">
              <a:extLst>
                <a:ext uri="{FF2B5EF4-FFF2-40B4-BE49-F238E27FC236}">
                  <a16:creationId xmlns:a16="http://schemas.microsoft.com/office/drawing/2014/main" id="{BD437AB3-E479-1A1F-1512-24EAB4B2A5BD}"/>
                </a:ext>
              </a:extLst>
            </xdr:cNvPr>
            <xdr:cNvSpPr/>
          </xdr:nvSpPr>
          <xdr:spPr>
            <a:xfrm>
              <a:off x="690763" y="11812748"/>
              <a:ext cx="9456163" cy="3001428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800"/>
                <a:t>C : </a:t>
              </a:r>
              <a:r>
                <a:rPr lang="ko-KR" altLang="en-US" sz="2800"/>
                <a:t>사이클 수 </a:t>
              </a:r>
              <a:r>
                <a:rPr lang="en-US" altLang="ko-KR" sz="2800"/>
                <a:t>_ (Output)</a:t>
              </a:r>
            </a:p>
            <a:p>
              <a:pPr algn="l"/>
              <a:r>
                <a:rPr lang="en-US" altLang="ko-KR" sz="2800"/>
                <a:t>N</a:t>
              </a:r>
              <a:r>
                <a:rPr lang="en-US" altLang="ko-KR" sz="2800" baseline="0"/>
                <a:t> : </a:t>
              </a:r>
              <a:r>
                <a:rPr lang="ko-KR" altLang="en-US" sz="2800" baseline="0"/>
                <a:t>스트링 수 </a:t>
              </a:r>
              <a:r>
                <a:rPr lang="en-US" altLang="ko-KR" sz="2800" baseline="0"/>
                <a:t>(</a:t>
              </a:r>
              <a:r>
                <a:rPr lang="ko-KR" altLang="en-US" sz="2800" baseline="0"/>
                <a:t>줄의 수</a:t>
              </a:r>
              <a:r>
                <a:rPr lang="en-US" altLang="ko-KR" sz="2800" baseline="0"/>
                <a:t>)_ (Input)</a:t>
              </a:r>
            </a:p>
            <a:p>
              <a:pPr algn="l"/>
              <a:r>
                <a:rPr lang="en-US" altLang="ko-KR" sz="2800"/>
                <a:t>L : </a:t>
              </a:r>
              <a:r>
                <a:rPr lang="ko-KR" altLang="en-US" sz="2800"/>
                <a:t>하중</a:t>
              </a:r>
              <a:r>
                <a:rPr lang="en-US" altLang="ko-KR" sz="2800"/>
                <a:t>(kg) _ (Input)</a:t>
              </a:r>
            </a:p>
            <a:p>
              <a:pPr algn="l"/>
              <a:r>
                <a:rPr lang="en-US" altLang="ko-KR" sz="2800"/>
                <a:t>k : </a:t>
              </a:r>
              <a:r>
                <a:rPr lang="ko-KR" altLang="en-US" sz="2800"/>
                <a:t>줄꼬임 구동기의 하중</a:t>
              </a:r>
              <a:r>
                <a:rPr lang="en-US" altLang="ko-KR" sz="2800"/>
                <a:t>-</a:t>
              </a:r>
              <a:r>
                <a:rPr lang="ko-KR" altLang="en-US" sz="2800"/>
                <a:t>스트링수 계수 </a:t>
              </a:r>
              <a:r>
                <a:rPr lang="en-US" altLang="ko-KR" sz="2800"/>
                <a:t>(</a:t>
              </a: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상수 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2.83×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</m:oMath>
              </a14:m>
              <a:r>
                <a:rPr lang="en-US" altLang="ko-KR" sz="2800"/>
                <a:t>)</a:t>
              </a:r>
            </a:p>
            <a:p>
              <a:pPr algn="l"/>
              <a:endParaRPr lang="ko-KR" altLang="en-US" sz="2800"/>
            </a:p>
          </xdr:txBody>
        </xdr:sp>
      </mc:Choice>
      <mc:Fallback xmlns="">
        <xdr:sp macro="" textlink="">
          <xdr:nvSpPr>
            <xdr:cNvPr id="3" name="직사각형 2">
              <a:extLst>
                <a:ext uri="{FF2B5EF4-FFF2-40B4-BE49-F238E27FC236}">
                  <a16:creationId xmlns:a16="http://schemas.microsoft.com/office/drawing/2014/main" id="{BD437AB3-E479-1A1F-1512-24EAB4B2A5BD}"/>
                </a:ext>
              </a:extLst>
            </xdr:cNvPr>
            <xdr:cNvSpPr/>
          </xdr:nvSpPr>
          <xdr:spPr>
            <a:xfrm>
              <a:off x="690763" y="11812748"/>
              <a:ext cx="9456163" cy="3001428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800"/>
                <a:t>C : </a:t>
              </a:r>
              <a:r>
                <a:rPr lang="ko-KR" altLang="en-US" sz="2800"/>
                <a:t>사이클 수 </a:t>
              </a:r>
              <a:r>
                <a:rPr lang="en-US" altLang="ko-KR" sz="2800"/>
                <a:t>_ (Output)</a:t>
              </a:r>
            </a:p>
            <a:p>
              <a:pPr algn="l"/>
              <a:r>
                <a:rPr lang="en-US" altLang="ko-KR" sz="2800"/>
                <a:t>N</a:t>
              </a:r>
              <a:r>
                <a:rPr lang="en-US" altLang="ko-KR" sz="2800" baseline="0"/>
                <a:t> : </a:t>
              </a:r>
              <a:r>
                <a:rPr lang="ko-KR" altLang="en-US" sz="2800" baseline="0"/>
                <a:t>스트링 수 </a:t>
              </a:r>
              <a:r>
                <a:rPr lang="en-US" altLang="ko-KR" sz="2800" baseline="0"/>
                <a:t>(</a:t>
              </a:r>
              <a:r>
                <a:rPr lang="ko-KR" altLang="en-US" sz="2800" baseline="0"/>
                <a:t>줄의 수</a:t>
              </a:r>
              <a:r>
                <a:rPr lang="en-US" altLang="ko-KR" sz="2800" baseline="0"/>
                <a:t>)_ (Input)</a:t>
              </a:r>
            </a:p>
            <a:p>
              <a:pPr algn="l"/>
              <a:r>
                <a:rPr lang="en-US" altLang="ko-KR" sz="2800"/>
                <a:t>L : </a:t>
              </a:r>
              <a:r>
                <a:rPr lang="ko-KR" altLang="en-US" sz="2800"/>
                <a:t>하중</a:t>
              </a:r>
              <a:r>
                <a:rPr lang="en-US" altLang="ko-KR" sz="2800"/>
                <a:t>(kg) _ (Input)</a:t>
              </a:r>
            </a:p>
            <a:p>
              <a:pPr algn="l"/>
              <a:r>
                <a:rPr lang="en-US" altLang="ko-KR" sz="2800"/>
                <a:t>k : </a:t>
              </a:r>
              <a:r>
                <a:rPr lang="ko-KR" altLang="en-US" sz="2800"/>
                <a:t>줄꼬임 구동기의 하중</a:t>
              </a:r>
              <a:r>
                <a:rPr lang="en-US" altLang="ko-KR" sz="2800"/>
                <a:t>-</a:t>
              </a:r>
              <a:r>
                <a:rPr lang="ko-KR" altLang="en-US" sz="2800"/>
                <a:t>스트링수 계수 </a:t>
              </a:r>
              <a:r>
                <a:rPr lang="en-US" altLang="ko-KR" sz="2800"/>
                <a:t>(</a:t>
              </a: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상수 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2.83×10^5</a:t>
              </a:r>
              <a:r>
                <a:rPr lang="en-US" altLang="ko-KR" sz="2800"/>
                <a:t>)</a:t>
              </a:r>
            </a:p>
            <a:p>
              <a:pPr algn="l"/>
              <a:endParaRPr lang="ko-KR" altLang="en-US" sz="2800"/>
            </a:p>
          </xdr:txBody>
        </xdr:sp>
      </mc:Fallback>
    </mc:AlternateContent>
    <xdr:clientData/>
  </xdr:twoCellAnchor>
  <xdr:oneCellAnchor>
    <xdr:from>
      <xdr:col>1</xdr:col>
      <xdr:colOff>0</xdr:colOff>
      <xdr:row>70</xdr:row>
      <xdr:rowOff>86591</xdr:rowOff>
    </xdr:from>
    <xdr:ext cx="8453188" cy="587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50FC10-60C8-4889-9433-F00C0E9E2BAE}"/>
                </a:ext>
              </a:extLst>
            </xdr:cNvPr>
            <xdr:cNvSpPr txBox="1"/>
          </xdr:nvSpPr>
          <xdr:spPr>
            <a:xfrm>
              <a:off x="692727" y="14633864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C</m:t>
                    </m:r>
                    <m:d>
                      <m:dPr>
                        <m:ctrlPr>
                          <a:rPr lang="en-US" altLang="ko-KR" sz="3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N</m:t>
                        </m:r>
                        <m:r>
                          <a:rPr lang="en-US" altLang="ko-KR" sz="360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L</m:t>
                        </m:r>
                      </m:e>
                    </m:d>
                    <m:r>
                      <a:rPr lang="en-US" altLang="ko-KR" sz="36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k</m:t>
                    </m:r>
                    <m:r>
                      <a:rPr lang="en-US" altLang="ko-KR" sz="3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N</m:t>
                        </m:r>
                      </m:e>
                      <m:sup>
                        <m: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1.26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−1.38</m:t>
                        </m:r>
                      </m:sup>
                    </m:sSup>
                  </m:oMath>
                </m:oMathPara>
              </a14:m>
              <a:endParaRPr lang="ko-KR" altLang="en-US" sz="3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750FC10-60C8-4889-9433-F00C0E9E2BAE}"/>
                </a:ext>
              </a:extLst>
            </xdr:cNvPr>
            <xdr:cNvSpPr txBox="1"/>
          </xdr:nvSpPr>
          <xdr:spPr>
            <a:xfrm>
              <a:off x="692727" y="14633864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3600" i="0">
                  <a:latin typeface="Cambria Math" panose="02040503050406030204" pitchFamily="18" charset="0"/>
                </a:rPr>
                <a:t>C(N,L)=k</a:t>
              </a:r>
              <a:r>
                <a:rPr lang="en-US" altLang="ko-KR" sz="36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×N^1.26</a:t>
              </a:r>
              <a:r>
                <a:rPr lang="en-US" altLang="ko-KR" sz="3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×L^(−1.38)</a:t>
              </a:r>
              <a:endParaRPr lang="ko-KR" altLang="en-US" sz="3600"/>
            </a:p>
          </xdr:txBody>
        </xdr:sp>
      </mc:Fallback>
    </mc:AlternateContent>
    <xdr:clientData/>
  </xdr:oneCellAnchor>
  <xdr:twoCellAnchor>
    <xdr:from>
      <xdr:col>1</xdr:col>
      <xdr:colOff>13928</xdr:colOff>
      <xdr:row>73</xdr:row>
      <xdr:rowOff>165352</xdr:rowOff>
    </xdr:from>
    <xdr:to>
      <xdr:col>14</xdr:col>
      <xdr:colOff>180415</xdr:colOff>
      <xdr:row>89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직사각형 5">
              <a:extLst>
                <a:ext uri="{FF2B5EF4-FFF2-40B4-BE49-F238E27FC236}">
                  <a16:creationId xmlns:a16="http://schemas.microsoft.com/office/drawing/2014/main" id="{03ECC70A-E08B-4D16-A4D8-1E04D5BFEF3E}"/>
                </a:ext>
              </a:extLst>
            </xdr:cNvPr>
            <xdr:cNvSpPr/>
          </xdr:nvSpPr>
          <xdr:spPr>
            <a:xfrm>
              <a:off x="699728" y="15462502"/>
              <a:ext cx="9453362" cy="3358898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ko-KR" altLang="en-US" sz="2800"/>
                <a:t>예제</a:t>
              </a:r>
              <a:r>
                <a:rPr lang="en-US" altLang="ko-KR" sz="2800"/>
                <a:t>) 20kg, 5</a:t>
              </a:r>
              <a:r>
                <a:rPr lang="ko-KR" altLang="en-US" sz="2800"/>
                <a:t>줄의 예상 수명 </a:t>
              </a:r>
              <a:br>
                <a:rPr lang="en-US" altLang="ko-KR" sz="2800"/>
              </a:br>
              <a:r>
                <a:rPr lang="en-US" altLang="ko-KR" sz="2800"/>
                <a:t>- </a:t>
              </a:r>
              <a:r>
                <a:rPr lang="ko-KR" altLang="en-US" sz="2800"/>
                <a:t>노랑색 시트 부분에 해당함</a:t>
              </a:r>
              <a:r>
                <a:rPr lang="en-US" altLang="ko-KR" sz="2800"/>
                <a:t>(</a:t>
              </a:r>
              <a:r>
                <a:rPr lang="ko-KR" altLang="en-US" sz="2800"/>
                <a:t>직경 </a:t>
              </a:r>
              <a:r>
                <a:rPr lang="en-US" altLang="ko-KR" sz="2800"/>
                <a:t>1mm </a:t>
              </a:r>
              <a:r>
                <a:rPr lang="ko-KR" altLang="en-US" sz="2800"/>
                <a:t>고정</a:t>
              </a:r>
              <a:r>
                <a:rPr lang="en-US" altLang="ko-KR" sz="2800"/>
                <a:t>)</a:t>
              </a:r>
            </a:p>
            <a:p>
              <a:pPr algn="l"/>
              <a:r>
                <a:rPr lang="en-US" altLang="ko-KR" sz="2800"/>
                <a:t>- </a:t>
              </a:r>
              <a:r>
                <a:rPr lang="ko-KR" altLang="en-US" sz="2800"/>
                <a:t>실험값 </a:t>
              </a:r>
              <a:r>
                <a:rPr lang="en-US" altLang="ko-KR" sz="2800"/>
                <a:t>= 33709 cycle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C</m:t>
                  </m:r>
                  <m:d>
                    <m:d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r>
                        <a:rPr lang="ko-KR" altLang="en-US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줄</m:t>
                      </m:r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</m:t>
                      </m:r>
                      <m:r>
                        <m:rPr>
                          <m:sty m:val="p"/>
                        </m:r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kg</m:t>
                      </m:r>
                    </m:e>
                  </m:d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altLang="ko-KR" sz="2800" i="1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2.83×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  <m:r>
                    <a:rPr lang="en-US" altLang="ko-KR" sz="2800" i="1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1.26</m:t>
                      </m:r>
                    </m:sup>
                  </m:sSup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−1.38</m:t>
                      </m:r>
                    </m:sup>
                  </m:sSup>
                </m:oMath>
              </a14:m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=36566.87Cycle 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실험값과 유사함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)</a:t>
              </a:r>
              <a:endParaRPr lang="ko-KR" altLang="ko-KR" sz="2800" u="sng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l"/>
              <a:endParaRPr lang="ko-KR" altLang="en-US" sz="2800"/>
            </a:p>
          </xdr:txBody>
        </xdr:sp>
      </mc:Choice>
      <mc:Fallback xmlns="">
        <xdr:sp macro="" textlink="">
          <xdr:nvSpPr>
            <xdr:cNvPr id="6" name="직사각형 5">
              <a:extLst>
                <a:ext uri="{FF2B5EF4-FFF2-40B4-BE49-F238E27FC236}">
                  <a16:creationId xmlns:a16="http://schemas.microsoft.com/office/drawing/2014/main" id="{03ECC70A-E08B-4D16-A4D8-1E04D5BFEF3E}"/>
                </a:ext>
              </a:extLst>
            </xdr:cNvPr>
            <xdr:cNvSpPr/>
          </xdr:nvSpPr>
          <xdr:spPr>
            <a:xfrm>
              <a:off x="699728" y="15462502"/>
              <a:ext cx="9453362" cy="3358898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ko-KR" altLang="en-US" sz="2800"/>
                <a:t>예제</a:t>
              </a:r>
              <a:r>
                <a:rPr lang="en-US" altLang="ko-KR" sz="2800"/>
                <a:t>) 20kg, 5</a:t>
              </a:r>
              <a:r>
                <a:rPr lang="ko-KR" altLang="en-US" sz="2800"/>
                <a:t>줄의 예상 수명 </a:t>
              </a:r>
              <a:br>
                <a:rPr lang="en-US" altLang="ko-KR" sz="2800"/>
              </a:br>
              <a:r>
                <a:rPr lang="en-US" altLang="ko-KR" sz="2800"/>
                <a:t>- </a:t>
              </a:r>
              <a:r>
                <a:rPr lang="ko-KR" altLang="en-US" sz="2800"/>
                <a:t>노랑색 시트 부분에 해당함</a:t>
              </a:r>
              <a:r>
                <a:rPr lang="en-US" altLang="ko-KR" sz="2800"/>
                <a:t>(</a:t>
              </a:r>
              <a:r>
                <a:rPr lang="ko-KR" altLang="en-US" sz="2800"/>
                <a:t>직경 </a:t>
              </a:r>
              <a:r>
                <a:rPr lang="en-US" altLang="ko-KR" sz="2800"/>
                <a:t>1mm </a:t>
              </a:r>
              <a:r>
                <a:rPr lang="ko-KR" altLang="en-US" sz="2800"/>
                <a:t>고정</a:t>
              </a:r>
              <a:r>
                <a:rPr lang="en-US" altLang="ko-KR" sz="2800"/>
                <a:t>)</a:t>
              </a:r>
            </a:p>
            <a:p>
              <a:pPr algn="l"/>
              <a:r>
                <a:rPr lang="en-US" altLang="ko-KR" sz="2800"/>
                <a:t>- </a:t>
              </a:r>
              <a:r>
                <a:rPr lang="ko-KR" altLang="en-US" sz="2800"/>
                <a:t>실험값 </a:t>
              </a:r>
              <a:r>
                <a:rPr lang="en-US" altLang="ko-KR" sz="2800"/>
                <a:t>= 33709 cycle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C(5</a:t>
              </a:r>
              <a:r>
                <a:rPr lang="ko-KR" altLang="en-US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줄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,20kg)=(2.83×10^5)×5^1.26×20^(−1.38)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=36566.87Cycle 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실험값과 유사함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)</a:t>
              </a:r>
              <a:endParaRPr lang="ko-KR" altLang="ko-KR" sz="2800" u="sng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l"/>
              <a:endParaRPr lang="ko-KR" altLang="en-US" sz="2800"/>
            </a:p>
          </xdr:txBody>
        </xdr:sp>
      </mc:Fallback>
    </mc:AlternateContent>
    <xdr:clientData/>
  </xdr:twoCellAnchor>
  <xdr:twoCellAnchor>
    <xdr:from>
      <xdr:col>17</xdr:col>
      <xdr:colOff>104186</xdr:colOff>
      <xdr:row>45</xdr:row>
      <xdr:rowOff>164945</xdr:rowOff>
    </xdr:from>
    <xdr:to>
      <xdr:col>30</xdr:col>
      <xdr:colOff>582401</xdr:colOff>
      <xdr:row>93</xdr:row>
      <xdr:rowOff>190500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4EED8B9-3CC8-48A6-B5DB-8A1A10878059}"/>
            </a:ext>
          </a:extLst>
        </xdr:cNvPr>
        <xdr:cNvSpPr/>
      </xdr:nvSpPr>
      <xdr:spPr>
        <a:xfrm>
          <a:off x="12128098" y="9745974"/>
          <a:ext cx="9364479" cy="1024532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2800"/>
            <a:t>하중</a:t>
          </a:r>
          <a:r>
            <a:rPr lang="en-US" altLang="ko-KR" sz="2800"/>
            <a:t>-</a:t>
          </a:r>
          <a:r>
            <a:rPr lang="ko-KR" altLang="en-US" sz="2800"/>
            <a:t>줄수</a:t>
          </a:r>
          <a:r>
            <a:rPr lang="en-US" altLang="ko-KR" sz="2800"/>
            <a:t>-</a:t>
          </a:r>
          <a:r>
            <a:rPr lang="ko-KR" altLang="en-US" sz="2800"/>
            <a:t>직경에 따른 관계식</a:t>
          </a:r>
        </a:p>
      </xdr:txBody>
    </xdr:sp>
    <xdr:clientData/>
  </xdr:twoCellAnchor>
  <xdr:twoCellAnchor>
    <xdr:from>
      <xdr:col>17</xdr:col>
      <xdr:colOff>124967</xdr:colOff>
      <xdr:row>55</xdr:row>
      <xdr:rowOff>99136</xdr:rowOff>
    </xdr:from>
    <xdr:to>
      <xdr:col>30</xdr:col>
      <xdr:colOff>603182</xdr:colOff>
      <xdr:row>71</xdr:row>
      <xdr:rowOff>155864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직사각형 7">
              <a:extLst>
                <a:ext uri="{FF2B5EF4-FFF2-40B4-BE49-F238E27FC236}">
                  <a16:creationId xmlns:a16="http://schemas.microsoft.com/office/drawing/2014/main" id="{E4C9EE60-F11C-4F39-998E-7C15E701F8EF}"/>
                </a:ext>
              </a:extLst>
            </xdr:cNvPr>
            <xdr:cNvSpPr/>
          </xdr:nvSpPr>
          <xdr:spPr>
            <a:xfrm>
              <a:off x="12213058" y="11529136"/>
              <a:ext cx="9483669" cy="338181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800"/>
                <a:t>C : </a:t>
              </a:r>
              <a:r>
                <a:rPr lang="ko-KR" altLang="en-US" sz="2800"/>
                <a:t>사이클 수 </a:t>
              </a:r>
              <a:r>
                <a:rPr lang="en-US" altLang="ko-KR" sz="2800"/>
                <a:t>_ (Output)</a:t>
              </a:r>
            </a:p>
            <a:p>
              <a:pPr algn="l"/>
              <a:r>
                <a:rPr lang="en-US" altLang="ko-KR" sz="2800"/>
                <a:t>N</a:t>
              </a:r>
              <a:r>
                <a:rPr lang="en-US" altLang="ko-KR" sz="2800" baseline="0"/>
                <a:t> : </a:t>
              </a:r>
              <a:r>
                <a:rPr lang="ko-KR" altLang="en-US" sz="2800" baseline="0"/>
                <a:t>스트링 수 </a:t>
              </a:r>
              <a:r>
                <a:rPr lang="en-US" altLang="ko-KR" sz="2800" baseline="0"/>
                <a:t>(</a:t>
              </a:r>
              <a:r>
                <a:rPr lang="ko-KR" altLang="en-US" sz="2800" baseline="0"/>
                <a:t>줄의 수</a:t>
              </a:r>
              <a:r>
                <a:rPr lang="en-US" altLang="ko-KR" sz="2800" baseline="0"/>
                <a:t>) _ (Input)</a:t>
              </a:r>
            </a:p>
            <a:p>
              <a:pPr algn="l"/>
              <a:r>
                <a:rPr lang="en-US" altLang="ko-KR" sz="2800"/>
                <a:t>L : </a:t>
              </a:r>
              <a:r>
                <a:rPr lang="ko-KR" altLang="en-US" sz="2800"/>
                <a:t>하중</a:t>
              </a:r>
              <a:r>
                <a:rPr lang="en-US" altLang="ko-KR" sz="2800"/>
                <a:t>(kg) _ (Input)</a:t>
              </a:r>
            </a:p>
            <a:p>
              <a:pPr algn="l"/>
              <a:r>
                <a:rPr lang="en-US" altLang="ko-KR" sz="2800"/>
                <a:t>D : </a:t>
              </a:r>
              <a:r>
                <a:rPr lang="ko-KR" altLang="en-US" sz="2800"/>
                <a:t>스트링 직경 </a:t>
              </a:r>
              <a:r>
                <a:rPr lang="en-US" altLang="ko-KR" sz="2800"/>
                <a:t>_ (Input)</a:t>
              </a:r>
            </a:p>
            <a:p>
              <a:pPr algn="l"/>
              <a:r>
                <a:rPr lang="en-US" altLang="ko-KR" sz="2800"/>
                <a:t>k : </a:t>
              </a:r>
              <a:r>
                <a:rPr lang="ko-KR" altLang="en-US" sz="2800"/>
                <a:t>줄꼬임 구동기의 하중</a:t>
              </a:r>
              <a:r>
                <a:rPr lang="en-US" altLang="ko-KR" sz="2800"/>
                <a:t>-</a:t>
              </a:r>
              <a:r>
                <a:rPr lang="ko-KR" altLang="en-US" sz="2800"/>
                <a:t>스트링수 계수 </a:t>
              </a:r>
              <a:r>
                <a:rPr lang="en-US" altLang="ko-KR" sz="2800"/>
                <a:t>(</a:t>
              </a: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상수 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2.</m:t>
                  </m:r>
                  <m:r>
                    <a:rPr lang="en-US" altLang="ko-KR" sz="2800" i="1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541</m:t>
                  </m:r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</m:oMath>
              </a14:m>
              <a:r>
                <a:rPr lang="en-US" altLang="ko-KR" sz="2800"/>
                <a:t>)</a:t>
              </a:r>
            </a:p>
            <a:p>
              <a:pPr algn="l"/>
              <a:endParaRPr lang="ko-KR" altLang="en-US" sz="2800"/>
            </a:p>
          </xdr:txBody>
        </xdr:sp>
      </mc:Choice>
      <mc:Fallback xmlns="">
        <xdr:sp macro="" textlink="">
          <xdr:nvSpPr>
            <xdr:cNvPr id="8" name="직사각형 7">
              <a:extLst>
                <a:ext uri="{FF2B5EF4-FFF2-40B4-BE49-F238E27FC236}">
                  <a16:creationId xmlns:a16="http://schemas.microsoft.com/office/drawing/2014/main" id="{E4C9EE60-F11C-4F39-998E-7C15E701F8EF}"/>
                </a:ext>
              </a:extLst>
            </xdr:cNvPr>
            <xdr:cNvSpPr/>
          </xdr:nvSpPr>
          <xdr:spPr>
            <a:xfrm>
              <a:off x="12213058" y="11529136"/>
              <a:ext cx="9483669" cy="338181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2800"/>
                <a:t>C : </a:t>
              </a:r>
              <a:r>
                <a:rPr lang="ko-KR" altLang="en-US" sz="2800"/>
                <a:t>사이클 수 </a:t>
              </a:r>
              <a:r>
                <a:rPr lang="en-US" altLang="ko-KR" sz="2800"/>
                <a:t>_ (Output)</a:t>
              </a:r>
            </a:p>
            <a:p>
              <a:pPr algn="l"/>
              <a:r>
                <a:rPr lang="en-US" altLang="ko-KR" sz="2800"/>
                <a:t>N</a:t>
              </a:r>
              <a:r>
                <a:rPr lang="en-US" altLang="ko-KR" sz="2800" baseline="0"/>
                <a:t> : </a:t>
              </a:r>
              <a:r>
                <a:rPr lang="ko-KR" altLang="en-US" sz="2800" baseline="0"/>
                <a:t>스트링 수 </a:t>
              </a:r>
              <a:r>
                <a:rPr lang="en-US" altLang="ko-KR" sz="2800" baseline="0"/>
                <a:t>(</a:t>
              </a:r>
              <a:r>
                <a:rPr lang="ko-KR" altLang="en-US" sz="2800" baseline="0"/>
                <a:t>줄의 수</a:t>
              </a:r>
              <a:r>
                <a:rPr lang="en-US" altLang="ko-KR" sz="2800" baseline="0"/>
                <a:t>) _ (Input)</a:t>
              </a:r>
            </a:p>
            <a:p>
              <a:pPr algn="l"/>
              <a:r>
                <a:rPr lang="en-US" altLang="ko-KR" sz="2800"/>
                <a:t>L : </a:t>
              </a:r>
              <a:r>
                <a:rPr lang="ko-KR" altLang="en-US" sz="2800"/>
                <a:t>하중</a:t>
              </a:r>
              <a:r>
                <a:rPr lang="en-US" altLang="ko-KR" sz="2800"/>
                <a:t>(kg) _ (Input)</a:t>
              </a:r>
            </a:p>
            <a:p>
              <a:pPr algn="l"/>
              <a:r>
                <a:rPr lang="en-US" altLang="ko-KR" sz="2800"/>
                <a:t>D : </a:t>
              </a:r>
              <a:r>
                <a:rPr lang="ko-KR" altLang="en-US" sz="2800"/>
                <a:t>스트링 직경 </a:t>
              </a:r>
              <a:r>
                <a:rPr lang="en-US" altLang="ko-KR" sz="2800"/>
                <a:t>_ (Input)</a:t>
              </a:r>
            </a:p>
            <a:p>
              <a:pPr algn="l"/>
              <a:r>
                <a:rPr lang="en-US" altLang="ko-KR" sz="2800"/>
                <a:t>k : </a:t>
              </a:r>
              <a:r>
                <a:rPr lang="ko-KR" altLang="en-US" sz="2800"/>
                <a:t>줄꼬임 구동기의 하중</a:t>
              </a:r>
              <a:r>
                <a:rPr lang="en-US" altLang="ko-KR" sz="2800"/>
                <a:t>-</a:t>
              </a:r>
              <a:r>
                <a:rPr lang="ko-KR" altLang="en-US" sz="2800"/>
                <a:t>스트링수 계수 </a:t>
              </a:r>
              <a:r>
                <a:rPr lang="en-US" altLang="ko-KR" sz="2800"/>
                <a:t>(</a:t>
              </a:r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상수 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: 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2.541×10^5</a:t>
              </a:r>
              <a:r>
                <a:rPr lang="en-US" altLang="ko-KR" sz="2800"/>
                <a:t>)</a:t>
              </a:r>
            </a:p>
            <a:p>
              <a:pPr algn="l"/>
              <a:endParaRPr lang="ko-KR" altLang="en-US" sz="2800"/>
            </a:p>
          </xdr:txBody>
        </xdr:sp>
      </mc:Fallback>
    </mc:AlternateContent>
    <xdr:clientData/>
  </xdr:twoCellAnchor>
  <xdr:twoCellAnchor>
    <xdr:from>
      <xdr:col>17</xdr:col>
      <xdr:colOff>131691</xdr:colOff>
      <xdr:row>78</xdr:row>
      <xdr:rowOff>23343</xdr:rowOff>
    </xdr:from>
    <xdr:to>
      <xdr:col>30</xdr:col>
      <xdr:colOff>609906</xdr:colOff>
      <xdr:row>94</xdr:row>
      <xdr:rowOff>181331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직사각형 8">
              <a:extLst>
                <a:ext uri="{FF2B5EF4-FFF2-40B4-BE49-F238E27FC236}">
                  <a16:creationId xmlns:a16="http://schemas.microsoft.com/office/drawing/2014/main" id="{AF723E14-7A02-402A-A5F0-B985CCF72B8C}"/>
                </a:ext>
              </a:extLst>
            </xdr:cNvPr>
            <xdr:cNvSpPr/>
          </xdr:nvSpPr>
          <xdr:spPr>
            <a:xfrm>
              <a:off x="12219782" y="16233161"/>
              <a:ext cx="9483669" cy="348307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ko-KR" altLang="en-US" sz="2800"/>
                <a:t>예제</a:t>
              </a:r>
              <a:r>
                <a:rPr lang="en-US" altLang="ko-KR" sz="2800"/>
                <a:t>) 20kg, 5</a:t>
              </a:r>
              <a:r>
                <a:rPr lang="ko-KR" altLang="en-US" sz="2800"/>
                <a:t>줄</a:t>
              </a:r>
              <a:r>
                <a:rPr lang="en-US" altLang="ko-KR" sz="2800"/>
                <a:t>, 1.5mm </a:t>
              </a:r>
              <a:r>
                <a:rPr lang="ko-KR" altLang="en-US" sz="2800"/>
                <a:t>직경 의 예상 수명 </a:t>
              </a:r>
              <a:endParaRPr lang="en-US" altLang="ko-KR" sz="2800"/>
            </a:p>
            <a:p>
              <a:pPr algn="l"/>
              <a:r>
                <a:rPr lang="ko-KR" altLang="en-US" sz="2800"/>
                <a:t>실험값 </a:t>
              </a:r>
              <a:r>
                <a:rPr lang="en-US" altLang="ko-KR" sz="2800"/>
                <a:t>:</a:t>
              </a:r>
              <a:r>
                <a:rPr lang="ko-KR" altLang="en-US" sz="2800" baseline="0"/>
                <a:t> </a:t>
              </a:r>
              <a:r>
                <a:rPr lang="en-US" altLang="ko-KR" sz="2800" baseline="0"/>
                <a:t>98117 cycle</a:t>
              </a:r>
            </a:p>
            <a:p>
              <a:pPr algn="l"/>
              <a:endParaRPr lang="en-US" altLang="ko-KR" sz="2800"/>
            </a:p>
            <a:p>
              <a:pPr algn="l"/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C</m:t>
                  </m:r>
                  <m:d>
                    <m:d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r>
                        <a:rPr lang="ko-KR" altLang="en-US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줄</m:t>
                      </m:r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,20</m:t>
                      </m:r>
                      <m:r>
                        <m:rPr>
                          <m:sty m:val="p"/>
                        </m:rP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kg</m:t>
                      </m:r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,1.5</m:t>
                      </m:r>
                      <m:r>
                        <m:rPr>
                          <m:sty m:val="p"/>
                        </m:rP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mm</m:t>
                      </m:r>
                      <m:r>
                        <a:rPr lang="ko-KR" altLang="en-US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직경</m:t>
                      </m:r>
                    </m:e>
                  </m:d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=(2.541×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p>
                  </m:sSup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)×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1.222</m:t>
                      </m:r>
                    </m:sup>
                  </m:sSup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20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−1.326</m:t>
                      </m:r>
                    </m:sup>
                  </m:sSup>
                  <m:r>
                    <a:rPr lang="en-US" altLang="ko-KR" sz="2800">
                      <a:solidFill>
                        <a:schemeClr val="lt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altLang="ko-KR" sz="2800" i="1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1.5</m:t>
                      </m:r>
                    </m:e>
                    <m:sup>
                      <m:r>
                        <a:rPr lang="en-US" altLang="ko-KR" sz="2800">
                          <a:solidFill>
                            <a:schemeClr val="lt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2.509</m:t>
                      </m:r>
                    </m:sup>
                  </m:sSup>
                </m:oMath>
              </a14:m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= 94578.670 Cycle 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실험값과 유사함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)</a:t>
              </a:r>
            </a:p>
            <a:p>
              <a:pPr algn="l"/>
              <a:endParaRPr lang="ko-KR" altLang="ko-KR" sz="28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l"/>
              <a:endParaRPr lang="ko-KR" altLang="en-US" sz="2800"/>
            </a:p>
          </xdr:txBody>
        </xdr:sp>
      </mc:Choice>
      <mc:Fallback xmlns="">
        <xdr:sp macro="" textlink="">
          <xdr:nvSpPr>
            <xdr:cNvPr id="9" name="직사각형 8">
              <a:extLst>
                <a:ext uri="{FF2B5EF4-FFF2-40B4-BE49-F238E27FC236}">
                  <a16:creationId xmlns:a16="http://schemas.microsoft.com/office/drawing/2014/main" id="{AF723E14-7A02-402A-A5F0-B985CCF72B8C}"/>
                </a:ext>
              </a:extLst>
            </xdr:cNvPr>
            <xdr:cNvSpPr/>
          </xdr:nvSpPr>
          <xdr:spPr>
            <a:xfrm>
              <a:off x="12219782" y="16233161"/>
              <a:ext cx="9483669" cy="3483079"/>
            </a:xfrm>
            <a:prstGeom prst="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ko-KR" altLang="en-US" sz="2800"/>
                <a:t>예제</a:t>
              </a:r>
              <a:r>
                <a:rPr lang="en-US" altLang="ko-KR" sz="2800"/>
                <a:t>) 20kg, 5</a:t>
              </a:r>
              <a:r>
                <a:rPr lang="ko-KR" altLang="en-US" sz="2800"/>
                <a:t>줄</a:t>
              </a:r>
              <a:r>
                <a:rPr lang="en-US" altLang="ko-KR" sz="2800"/>
                <a:t>, 1.5mm </a:t>
              </a:r>
              <a:r>
                <a:rPr lang="ko-KR" altLang="en-US" sz="2800"/>
                <a:t>직경 의 예상 수명 </a:t>
              </a:r>
              <a:endParaRPr lang="en-US" altLang="ko-KR" sz="2800"/>
            </a:p>
            <a:p>
              <a:pPr algn="l"/>
              <a:r>
                <a:rPr lang="ko-KR" altLang="en-US" sz="2800"/>
                <a:t>실험값 </a:t>
              </a:r>
              <a:r>
                <a:rPr lang="en-US" altLang="ko-KR" sz="2800"/>
                <a:t>:</a:t>
              </a:r>
              <a:r>
                <a:rPr lang="ko-KR" altLang="en-US" sz="2800" baseline="0"/>
                <a:t> </a:t>
              </a:r>
              <a:r>
                <a:rPr lang="en-US" altLang="ko-KR" sz="2800" baseline="0"/>
                <a:t>98117 cycle</a:t>
              </a:r>
            </a:p>
            <a:p>
              <a:pPr algn="l"/>
              <a:endParaRPr lang="en-US" altLang="ko-KR" sz="2800"/>
            </a:p>
            <a:p>
              <a:pPr algn="l"/>
              <a:r>
                <a:rPr lang="ko-KR" altLang="en-US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C(5</a:t>
              </a:r>
              <a:r>
                <a:rPr lang="ko-KR" altLang="en-US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줄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,20kg,1.5mm</a:t>
              </a:r>
              <a:r>
                <a:rPr lang="ko-KR" altLang="en-US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직경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)=(2.541×10^5)×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^1.222×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^(−1.326)×〖</a:t>
              </a:r>
              <a:r>
                <a:rPr lang="en-US" altLang="ko-KR" sz="2800" i="0">
                  <a:solidFill>
                    <a:schemeClr val="lt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1.5</a:t>
              </a:r>
              <a:r>
                <a:rPr lang="en-US" altLang="ko-KR" sz="2800" i="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〗^2.509</a:t>
              </a:r>
              <a:r>
                <a:rPr lang="en-US" altLang="ko-KR" sz="28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= 94578.670 Cycle 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실험값과 유사함</a:t>
              </a:r>
              <a:r>
                <a:rPr lang="en-US" altLang="ko-KR" sz="2800" u="sng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)</a:t>
              </a:r>
            </a:p>
            <a:p>
              <a:pPr algn="l"/>
              <a:endParaRPr lang="ko-KR" altLang="ko-KR" sz="28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  <a:p>
              <a:pPr algn="l"/>
              <a:endParaRPr lang="ko-KR" altLang="en-US" sz="2800"/>
            </a:p>
          </xdr:txBody>
        </xdr:sp>
      </mc:Fallback>
    </mc:AlternateContent>
    <xdr:clientData/>
  </xdr:twoCellAnchor>
  <xdr:oneCellAnchor>
    <xdr:from>
      <xdr:col>17</xdr:col>
      <xdr:colOff>259817</xdr:colOff>
      <xdr:row>51</xdr:row>
      <xdr:rowOff>10998</xdr:rowOff>
    </xdr:from>
    <xdr:ext cx="8453188" cy="587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8CB1555-11C5-4A1E-B50E-3B2499CAEF76}"/>
                </a:ext>
              </a:extLst>
            </xdr:cNvPr>
            <xdr:cNvSpPr txBox="1"/>
          </xdr:nvSpPr>
          <xdr:spPr>
            <a:xfrm>
              <a:off x="12347908" y="10609725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C</m:t>
                    </m:r>
                    <m:d>
                      <m:dPr>
                        <m:ctrlPr>
                          <a:rPr lang="en-US" altLang="ko-KR" sz="3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N</m:t>
                        </m:r>
                        <m:r>
                          <a:rPr lang="en-US" altLang="ko-KR" sz="360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</a:rPr>
                          <m:t>L</m:t>
                        </m:r>
                      </m:e>
                    </m:d>
                    <m:r>
                      <a:rPr lang="en-US" altLang="ko-KR" sz="36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3600" i="1">
                        <a:latin typeface="Cambria Math" panose="02040503050406030204" pitchFamily="18" charset="0"/>
                      </a:rPr>
                      <m:t>k</m:t>
                    </m:r>
                    <m:r>
                      <a:rPr lang="en-US" altLang="ko-KR" sz="3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N</m:t>
                        </m:r>
                      </m:e>
                      <m:sup>
                        <m:r>
                          <a:rPr lang="en-US" altLang="ko-KR" sz="3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1.222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−1.326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2.509</m:t>
                        </m:r>
                      </m:sup>
                    </m:sSup>
                  </m:oMath>
                </m:oMathPara>
              </a14:m>
              <a:endParaRPr lang="ko-KR" altLang="en-US" sz="36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8CB1555-11C5-4A1E-B50E-3B2499CAEF76}"/>
                </a:ext>
              </a:extLst>
            </xdr:cNvPr>
            <xdr:cNvSpPr txBox="1"/>
          </xdr:nvSpPr>
          <xdr:spPr>
            <a:xfrm>
              <a:off x="12347908" y="10609725"/>
              <a:ext cx="8453188" cy="587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3600" i="0">
                  <a:latin typeface="Cambria Math" panose="02040503050406030204" pitchFamily="18" charset="0"/>
                </a:rPr>
                <a:t>C(N,L)=k</a:t>
              </a:r>
              <a:r>
                <a:rPr lang="en-US" altLang="ko-KR" sz="36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×N^1.222</a:t>
              </a:r>
              <a:r>
                <a:rPr lang="en-US" altLang="ko-KR" sz="3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×L^(−1.326)</a:t>
              </a:r>
              <a:r>
                <a:rPr lang="en-US" altLang="ko-KR" sz="3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×D^2.509</a:t>
              </a:r>
              <a:endParaRPr lang="ko-KR" altLang="en-US" sz="3600"/>
            </a:p>
          </xdr:txBody>
        </xdr:sp>
      </mc:Fallback>
    </mc:AlternateContent>
    <xdr:clientData/>
  </xdr:oneCellAnchor>
  <xdr:oneCellAnchor>
    <xdr:from>
      <xdr:col>17</xdr:col>
      <xdr:colOff>377580</xdr:colOff>
      <xdr:row>72</xdr:row>
      <xdr:rowOff>163397</xdr:rowOff>
    </xdr:from>
    <xdr:ext cx="8453188" cy="11015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BE9267D-C550-4204-96CB-1BB0D7189578}"/>
                </a:ext>
              </a:extLst>
            </xdr:cNvPr>
            <xdr:cNvSpPr txBox="1"/>
          </xdr:nvSpPr>
          <xdr:spPr>
            <a:xfrm>
              <a:off x="12465671" y="15126306"/>
              <a:ext cx="8453188" cy="1101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36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</m:t>
                    </m:r>
                    <m:d>
                      <m:d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N</m:t>
                        </m:r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</m:t>
                        </m:r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</m:d>
                    <m:r>
                      <a:rPr lang="en-US" altLang="ko-KR" sz="36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=2.541×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N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1.222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L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−1.326</m:t>
                        </m:r>
                      </m:sup>
                    </m:sSup>
                    <m:r>
                      <a:rPr lang="en-US" altLang="ko-KR" sz="360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sSup>
                      <m:sSupPr>
                        <m:ctrl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  <m:sup>
                        <m:r>
                          <a:rPr lang="en-US" altLang="ko-KR" sz="3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2.509</m:t>
                        </m:r>
                      </m:sup>
                    </m:sSup>
                  </m:oMath>
                </m:oMathPara>
              </a14:m>
              <a:endParaRPr lang="ko-KR" altLang="en-US" sz="360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CBE9267D-C550-4204-96CB-1BB0D7189578}"/>
                </a:ext>
              </a:extLst>
            </xdr:cNvPr>
            <xdr:cNvSpPr txBox="1"/>
          </xdr:nvSpPr>
          <xdr:spPr>
            <a:xfrm>
              <a:off x="12465671" y="15126306"/>
              <a:ext cx="8453188" cy="11015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360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C(N,L,D)=2.541×10^5×N^1.222×L^(−1.326)×D^2.509</a:t>
              </a:r>
              <a:endParaRPr lang="ko-KR" altLang="en-US" sz="360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788F-261C-489C-BD6D-C4D268AC6EC3}">
  <dimension ref="B2:AA42"/>
  <sheetViews>
    <sheetView tabSelected="1" topLeftCell="A11" zoomScale="70" zoomScaleNormal="70" workbookViewId="0">
      <selection activeCell="Z29" sqref="Z29:AA39"/>
    </sheetView>
  </sheetViews>
  <sheetFormatPr defaultRowHeight="17" x14ac:dyDescent="0.45"/>
  <cols>
    <col min="2" max="2" width="10.83203125" bestFit="1" customWidth="1"/>
    <col min="3" max="3" width="10.08203125" bestFit="1" customWidth="1"/>
    <col min="4" max="8" width="9.33203125" bestFit="1" customWidth="1"/>
    <col min="26" max="26" width="13.6640625" customWidth="1"/>
    <col min="27" max="27" width="25.25" customWidth="1"/>
  </cols>
  <sheetData>
    <row r="2" spans="2:24" x14ac:dyDescent="0.45">
      <c r="B2" s="1"/>
      <c r="C2" s="1" t="s">
        <v>11</v>
      </c>
      <c r="D2" s="1"/>
      <c r="E2" s="1"/>
      <c r="F2" s="1"/>
      <c r="G2" s="1"/>
      <c r="H2" s="1"/>
      <c r="J2" s="6"/>
      <c r="K2" s="6" t="s">
        <v>11</v>
      </c>
      <c r="L2" s="6"/>
      <c r="M2" s="6"/>
      <c r="N2" s="6"/>
      <c r="O2" s="6"/>
      <c r="P2" s="6"/>
      <c r="R2" s="10"/>
      <c r="S2" s="10" t="s">
        <v>11</v>
      </c>
      <c r="T2" s="10"/>
      <c r="U2" s="10"/>
      <c r="V2" s="10"/>
      <c r="W2" s="10"/>
      <c r="X2" s="10"/>
    </row>
    <row r="3" spans="2:24" x14ac:dyDescent="0.45">
      <c r="B3" s="1"/>
      <c r="C3" s="1" t="s">
        <v>0</v>
      </c>
      <c r="D3" s="1"/>
      <c r="E3" s="1"/>
      <c r="F3" s="1"/>
      <c r="G3" s="1"/>
      <c r="H3" s="1"/>
      <c r="J3" s="6"/>
      <c r="K3" s="6" t="s">
        <v>1</v>
      </c>
      <c r="L3" s="6"/>
      <c r="M3" s="6"/>
      <c r="N3" s="6"/>
      <c r="O3" s="6"/>
      <c r="P3" s="6"/>
      <c r="R3" s="10"/>
      <c r="S3" s="10" t="s">
        <v>2</v>
      </c>
      <c r="T3" s="10"/>
      <c r="U3" s="10"/>
      <c r="V3" s="10"/>
      <c r="W3" s="10"/>
      <c r="X3" s="10"/>
    </row>
    <row r="4" spans="2:24" x14ac:dyDescent="0.45"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J4" s="6"/>
      <c r="K4" s="6" t="s">
        <v>3</v>
      </c>
      <c r="L4" s="6" t="s">
        <v>4</v>
      </c>
      <c r="M4" s="6" t="s">
        <v>5</v>
      </c>
      <c r="N4" s="6" t="s">
        <v>6</v>
      </c>
      <c r="O4" s="6" t="s">
        <v>7</v>
      </c>
      <c r="P4" s="6" t="s">
        <v>8</v>
      </c>
      <c r="R4" s="10"/>
      <c r="S4" s="10" t="s">
        <v>3</v>
      </c>
      <c r="T4" s="10" t="s">
        <v>4</v>
      </c>
      <c r="U4" s="10" t="s">
        <v>5</v>
      </c>
      <c r="V4" s="10" t="s">
        <v>6</v>
      </c>
      <c r="W4" s="10" t="s">
        <v>7</v>
      </c>
      <c r="X4" s="10" t="s">
        <v>8</v>
      </c>
    </row>
    <row r="5" spans="2:24" x14ac:dyDescent="0.45">
      <c r="B5" s="1" t="s">
        <v>9</v>
      </c>
      <c r="C5" s="2">
        <f>2*3.14*(0.5^2)</f>
        <v>1.57</v>
      </c>
      <c r="D5" s="2">
        <f>3*3.14*(0.5^2)</f>
        <v>2.355</v>
      </c>
      <c r="E5" s="2">
        <f>4*3.14*(0.5^2)</f>
        <v>3.14</v>
      </c>
      <c r="F5" s="2">
        <f>5*3.14*(0.5^2)</f>
        <v>3.9250000000000003</v>
      </c>
      <c r="G5" s="2">
        <f>6*3.14*(0.5^2)</f>
        <v>4.71</v>
      </c>
      <c r="H5" s="2">
        <f>7*3.14*(0.5^2)</f>
        <v>5.4950000000000001</v>
      </c>
      <c r="J5" s="6" t="s">
        <v>9</v>
      </c>
      <c r="K5" s="7">
        <f>2*3.14*(0.75^2)</f>
        <v>3.5325000000000002</v>
      </c>
      <c r="L5" s="7">
        <f>3*3.14*(0.75^2)</f>
        <v>5.2987500000000001</v>
      </c>
      <c r="M5" s="7">
        <f>4*3.14*(0.75^2)</f>
        <v>7.0650000000000004</v>
      </c>
      <c r="N5" s="7"/>
      <c r="O5" s="6"/>
      <c r="P5" s="6"/>
      <c r="R5" s="10" t="s">
        <v>9</v>
      </c>
      <c r="S5" s="11">
        <f>2*3.14*(1^2)</f>
        <v>6.28</v>
      </c>
      <c r="T5" s="11">
        <f>3*3.14*(1^2)</f>
        <v>9.42</v>
      </c>
      <c r="U5" s="11">
        <f>4*3.14*(1^2)</f>
        <v>12.56</v>
      </c>
      <c r="V5" s="10"/>
      <c r="W5" s="10"/>
      <c r="X5" s="10"/>
    </row>
    <row r="6" spans="2:24" x14ac:dyDescent="0.45">
      <c r="B6" s="3">
        <v>1</v>
      </c>
      <c r="C6" s="3">
        <v>17061</v>
      </c>
      <c r="D6" s="3">
        <v>28469</v>
      </c>
      <c r="E6" s="3">
        <v>43121</v>
      </c>
      <c r="F6" s="3">
        <v>43887</v>
      </c>
      <c r="G6" s="3">
        <v>65104</v>
      </c>
      <c r="H6" s="3">
        <v>73115</v>
      </c>
      <c r="J6" s="8">
        <v>1</v>
      </c>
      <c r="K6" s="8">
        <v>46062</v>
      </c>
      <c r="L6" s="8">
        <v>76861</v>
      </c>
      <c r="M6" s="8">
        <v>116419</v>
      </c>
      <c r="N6" s="8"/>
      <c r="O6" s="8"/>
      <c r="P6" s="8"/>
      <c r="R6" s="12">
        <v>1</v>
      </c>
      <c r="S6" s="13">
        <v>93191</v>
      </c>
      <c r="T6" s="13">
        <v>155505</v>
      </c>
      <c r="U6" s="13">
        <v>235538</v>
      </c>
      <c r="V6" s="12"/>
      <c r="W6" s="12"/>
      <c r="X6" s="12"/>
    </row>
    <row r="7" spans="2:24" x14ac:dyDescent="0.45">
      <c r="B7" s="3">
        <v>2</v>
      </c>
      <c r="C7" s="3">
        <v>15019</v>
      </c>
      <c r="D7" s="3">
        <v>26042</v>
      </c>
      <c r="E7" s="3">
        <v>31641</v>
      </c>
      <c r="F7" s="3">
        <v>56660</v>
      </c>
      <c r="G7" s="3">
        <v>70198</v>
      </c>
      <c r="H7" s="3">
        <v>74095</v>
      </c>
      <c r="J7" s="8">
        <v>2</v>
      </c>
      <c r="K7" s="8">
        <v>40549</v>
      </c>
      <c r="L7" s="8">
        <v>70309</v>
      </c>
      <c r="M7" s="8">
        <v>85425</v>
      </c>
      <c r="N7" s="8"/>
      <c r="O7" s="8"/>
      <c r="P7" s="8"/>
      <c r="R7" s="12">
        <v>2</v>
      </c>
      <c r="S7" s="13">
        <v>82038</v>
      </c>
      <c r="T7" s="13">
        <v>142248</v>
      </c>
      <c r="U7" s="13">
        <v>172831</v>
      </c>
      <c r="V7" s="12"/>
      <c r="W7" s="12"/>
      <c r="X7" s="12"/>
    </row>
    <row r="8" spans="2:24" x14ac:dyDescent="0.45">
      <c r="B8" s="3">
        <v>3</v>
      </c>
      <c r="C8" s="3">
        <v>17714</v>
      </c>
      <c r="D8" s="3">
        <v>24453</v>
      </c>
      <c r="E8" s="3">
        <v>42122</v>
      </c>
      <c r="F8" s="3">
        <v>53346</v>
      </c>
      <c r="G8" s="3">
        <v>68502</v>
      </c>
      <c r="H8" s="3">
        <v>77377</v>
      </c>
      <c r="J8" s="8">
        <v>3</v>
      </c>
      <c r="K8" s="8">
        <v>47825</v>
      </c>
      <c r="L8" s="8">
        <v>66019</v>
      </c>
      <c r="M8" s="8">
        <v>113722</v>
      </c>
      <c r="N8" s="8"/>
      <c r="O8" s="8"/>
      <c r="P8" s="8"/>
      <c r="R8" s="12">
        <v>3</v>
      </c>
      <c r="S8" s="13">
        <v>96758</v>
      </c>
      <c r="T8" s="13">
        <v>133569</v>
      </c>
      <c r="U8" s="13">
        <v>230081</v>
      </c>
      <c r="V8" s="12"/>
      <c r="W8" s="12"/>
      <c r="X8" s="12"/>
    </row>
    <row r="9" spans="2:24" x14ac:dyDescent="0.45">
      <c r="B9" s="3">
        <v>4</v>
      </c>
      <c r="C9" s="3">
        <v>13906</v>
      </c>
      <c r="D9" s="3">
        <v>29270</v>
      </c>
      <c r="E9" s="3">
        <v>34639</v>
      </c>
      <c r="F9" s="3">
        <v>46646</v>
      </c>
      <c r="G9" s="3">
        <v>60791</v>
      </c>
      <c r="H9" s="3">
        <v>78195</v>
      </c>
      <c r="J9" s="8">
        <v>4</v>
      </c>
      <c r="K9" s="8">
        <v>37544</v>
      </c>
      <c r="L9" s="8">
        <v>79024</v>
      </c>
      <c r="M9" s="8">
        <v>93519</v>
      </c>
      <c r="N9" s="8"/>
      <c r="O9" s="8"/>
      <c r="P9" s="8"/>
      <c r="R9" s="12">
        <v>4</v>
      </c>
      <c r="S9" s="13">
        <v>75958</v>
      </c>
      <c r="T9" s="13">
        <v>159880</v>
      </c>
      <c r="U9" s="13">
        <v>189207</v>
      </c>
      <c r="V9" s="12"/>
      <c r="W9" s="12"/>
      <c r="X9" s="12"/>
    </row>
    <row r="10" spans="2:24" x14ac:dyDescent="0.45">
      <c r="B10" s="3">
        <v>5</v>
      </c>
      <c r="C10" s="3">
        <v>17348</v>
      </c>
      <c r="D10" s="3">
        <v>26928</v>
      </c>
      <c r="E10" s="3">
        <v>37500</v>
      </c>
      <c r="F10" s="3">
        <v>51855</v>
      </c>
      <c r="G10" s="3">
        <v>60955</v>
      </c>
      <c r="H10" s="3">
        <v>77326</v>
      </c>
      <c r="J10" s="8">
        <v>5</v>
      </c>
      <c r="K10" s="8">
        <v>46836</v>
      </c>
      <c r="L10" s="8">
        <v>72701</v>
      </c>
      <c r="M10" s="8">
        <v>101243</v>
      </c>
      <c r="N10" s="8"/>
      <c r="O10" s="8"/>
      <c r="P10" s="8"/>
      <c r="R10" s="12">
        <v>5</v>
      </c>
      <c r="S10" s="13">
        <v>94759</v>
      </c>
      <c r="T10" s="13">
        <v>147088</v>
      </c>
      <c r="U10" s="13">
        <v>204835</v>
      </c>
      <c r="V10" s="12"/>
      <c r="W10" s="12"/>
      <c r="X10" s="12"/>
    </row>
    <row r="11" spans="2:24" x14ac:dyDescent="0.45">
      <c r="B11" s="3">
        <v>6</v>
      </c>
      <c r="C11" s="3">
        <v>17769</v>
      </c>
      <c r="D11" s="3">
        <v>26818</v>
      </c>
      <c r="E11" s="3">
        <v>38065</v>
      </c>
      <c r="F11" s="3">
        <v>51703</v>
      </c>
      <c r="G11" s="3">
        <v>62295</v>
      </c>
      <c r="H11" s="3">
        <v>80021</v>
      </c>
      <c r="J11" s="8">
        <v>6</v>
      </c>
      <c r="K11" s="8">
        <v>47973</v>
      </c>
      <c r="L11" s="8">
        <v>72404</v>
      </c>
      <c r="M11" s="8">
        <v>102769</v>
      </c>
      <c r="N11" s="8"/>
      <c r="O11" s="8"/>
      <c r="P11" s="8"/>
      <c r="R11" s="12">
        <v>6</v>
      </c>
      <c r="S11" s="13">
        <v>97059</v>
      </c>
      <c r="T11" s="13">
        <v>146487</v>
      </c>
      <c r="U11" s="13">
        <v>207921</v>
      </c>
      <c r="V11" s="12"/>
      <c r="W11" s="12"/>
      <c r="X11" s="12"/>
    </row>
    <row r="12" spans="2:24" x14ac:dyDescent="0.45">
      <c r="B12" s="3">
        <v>7</v>
      </c>
      <c r="C12" s="3">
        <v>17626</v>
      </c>
      <c r="D12" s="3">
        <v>27123</v>
      </c>
      <c r="E12" s="3">
        <v>42722</v>
      </c>
      <c r="F12" s="3">
        <v>51862</v>
      </c>
      <c r="G12" s="3">
        <v>59422</v>
      </c>
      <c r="H12" s="3">
        <v>72400</v>
      </c>
      <c r="J12" s="8">
        <v>7</v>
      </c>
      <c r="K12" s="8">
        <v>47587</v>
      </c>
      <c r="L12" s="8">
        <v>73227</v>
      </c>
      <c r="M12" s="8">
        <v>115342</v>
      </c>
      <c r="N12" s="8"/>
      <c r="O12" s="8"/>
      <c r="P12" s="8"/>
      <c r="R12" s="12">
        <v>7</v>
      </c>
      <c r="S12" s="13">
        <v>96278</v>
      </c>
      <c r="T12" s="13">
        <v>148153</v>
      </c>
      <c r="U12" s="13">
        <v>233359</v>
      </c>
      <c r="V12" s="12"/>
      <c r="W12" s="12"/>
      <c r="X12" s="12"/>
    </row>
    <row r="13" spans="2:24" x14ac:dyDescent="0.45">
      <c r="B13" s="3">
        <v>8</v>
      </c>
      <c r="C13" s="3">
        <v>15646</v>
      </c>
      <c r="D13" s="3">
        <v>27934</v>
      </c>
      <c r="E13" s="3">
        <v>38901</v>
      </c>
      <c r="F13" s="3">
        <v>49776</v>
      </c>
      <c r="G13" s="3">
        <v>59981</v>
      </c>
      <c r="H13" s="3">
        <v>80122</v>
      </c>
      <c r="J13" s="8">
        <v>8</v>
      </c>
      <c r="K13" s="8">
        <v>42241</v>
      </c>
      <c r="L13" s="8">
        <v>75417</v>
      </c>
      <c r="M13" s="8">
        <v>105026</v>
      </c>
      <c r="N13" s="8"/>
      <c r="O13" s="8"/>
      <c r="P13" s="8"/>
      <c r="R13" s="12">
        <v>8</v>
      </c>
      <c r="S13" s="13">
        <v>85462</v>
      </c>
      <c r="T13" s="13">
        <v>152583</v>
      </c>
      <c r="U13" s="13">
        <v>212487</v>
      </c>
      <c r="V13" s="12"/>
      <c r="W13" s="12"/>
      <c r="X13" s="12"/>
    </row>
    <row r="14" spans="2:24" x14ac:dyDescent="0.45">
      <c r="B14" s="3" t="s">
        <v>10</v>
      </c>
      <c r="C14" s="4">
        <f>AVERAGE(C6:C13)</f>
        <v>16511.125</v>
      </c>
      <c r="D14" s="4">
        <f t="shared" ref="D14:H14" si="0">AVERAGE(D6:D13)</f>
        <v>27129.625</v>
      </c>
      <c r="E14" s="4">
        <f t="shared" si="0"/>
        <v>38588.875</v>
      </c>
      <c r="F14" s="4">
        <f t="shared" si="0"/>
        <v>50716.875</v>
      </c>
      <c r="G14" s="4">
        <f t="shared" si="0"/>
        <v>63406</v>
      </c>
      <c r="H14" s="4">
        <f t="shared" si="0"/>
        <v>76581.375</v>
      </c>
      <c r="J14" s="8" t="s">
        <v>10</v>
      </c>
      <c r="K14" s="8">
        <f>AVERAGE(K6:K13)</f>
        <v>44577.125</v>
      </c>
      <c r="L14" s="8">
        <f t="shared" ref="L14:P14" si="1">AVERAGE(L6:L13)</f>
        <v>73245.25</v>
      </c>
      <c r="M14" s="8">
        <f t="shared" si="1"/>
        <v>104183.125</v>
      </c>
      <c r="N14" s="8" t="e">
        <f t="shared" si="1"/>
        <v>#DIV/0!</v>
      </c>
      <c r="O14" s="8" t="e">
        <f t="shared" si="1"/>
        <v>#DIV/0!</v>
      </c>
      <c r="P14" s="8" t="e">
        <f t="shared" si="1"/>
        <v>#DIV/0!</v>
      </c>
      <c r="R14" s="12" t="s">
        <v>10</v>
      </c>
      <c r="S14" s="12">
        <f>AVERAGE(S6:S13)</f>
        <v>90187.875</v>
      </c>
      <c r="T14" s="12">
        <f t="shared" ref="T14:X14" si="2">AVERAGE(T6:T13)</f>
        <v>148189.125</v>
      </c>
      <c r="U14" s="12">
        <f t="shared" si="2"/>
        <v>210782.375</v>
      </c>
      <c r="V14" s="12" t="e">
        <f t="shared" si="2"/>
        <v>#DIV/0!</v>
      </c>
      <c r="W14" s="12" t="e">
        <f t="shared" si="2"/>
        <v>#DIV/0!</v>
      </c>
      <c r="X14" s="12" t="e">
        <f t="shared" si="2"/>
        <v>#DIV/0!</v>
      </c>
    </row>
    <row r="15" spans="2:24" x14ac:dyDescent="0.45">
      <c r="B15" s="5"/>
      <c r="C15" s="5"/>
      <c r="D15" s="5"/>
      <c r="E15" s="5"/>
      <c r="F15" s="5"/>
      <c r="G15" s="5"/>
      <c r="H15" s="5"/>
      <c r="J15" s="9"/>
      <c r="K15" s="9"/>
      <c r="L15" s="9"/>
      <c r="M15" s="9"/>
      <c r="N15" s="9"/>
      <c r="O15" s="9"/>
      <c r="P15" s="9"/>
      <c r="R15" s="13"/>
      <c r="S15" s="13"/>
      <c r="T15" s="13"/>
      <c r="U15" s="13"/>
      <c r="V15" s="13"/>
      <c r="W15" s="13"/>
      <c r="X15" s="13"/>
    </row>
    <row r="16" spans="2:24" x14ac:dyDescent="0.45">
      <c r="B16" s="1"/>
      <c r="C16" s="1" t="s">
        <v>12</v>
      </c>
      <c r="D16" s="1"/>
      <c r="E16" s="1"/>
      <c r="F16" s="1"/>
      <c r="G16" s="1"/>
      <c r="H16" s="1"/>
      <c r="J16" s="6"/>
      <c r="K16" s="6" t="s">
        <v>12</v>
      </c>
      <c r="L16" s="6"/>
      <c r="M16" s="6"/>
      <c r="N16" s="6"/>
      <c r="O16" s="6"/>
      <c r="P16" s="6"/>
      <c r="R16" s="10"/>
      <c r="S16" s="10" t="s">
        <v>12</v>
      </c>
      <c r="T16" s="10"/>
      <c r="U16" s="10"/>
      <c r="V16" s="10"/>
      <c r="W16" s="10"/>
      <c r="X16" s="10"/>
    </row>
    <row r="17" spans="2:27" x14ac:dyDescent="0.45">
      <c r="B17" s="1"/>
      <c r="C17" s="1" t="s">
        <v>0</v>
      </c>
      <c r="D17" s="1"/>
      <c r="E17" s="1"/>
      <c r="F17" s="1"/>
      <c r="G17" s="1"/>
      <c r="H17" s="1"/>
      <c r="J17" s="6"/>
      <c r="K17" s="6" t="s">
        <v>1</v>
      </c>
      <c r="L17" s="6"/>
      <c r="M17" s="6"/>
      <c r="N17" s="6"/>
      <c r="O17" s="6"/>
      <c r="P17" s="6"/>
      <c r="R17" s="10"/>
      <c r="S17" s="10" t="s">
        <v>0</v>
      </c>
      <c r="T17" s="10"/>
      <c r="U17" s="10"/>
      <c r="V17" s="10"/>
      <c r="W17" s="10"/>
      <c r="X17" s="10"/>
    </row>
    <row r="18" spans="2:27" x14ac:dyDescent="0.45">
      <c r="B18" s="1"/>
      <c r="C18" s="1" t="s">
        <v>3</v>
      </c>
      <c r="D18" s="1" t="s">
        <v>4</v>
      </c>
      <c r="E18" s="1" t="s">
        <v>5</v>
      </c>
      <c r="F18" s="1" t="s">
        <v>6</v>
      </c>
      <c r="G18" s="1" t="s">
        <v>7</v>
      </c>
      <c r="H18" s="1" t="s">
        <v>8</v>
      </c>
      <c r="J18" s="6"/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6" t="s">
        <v>8</v>
      </c>
      <c r="R18" s="10"/>
      <c r="S18" s="10" t="s">
        <v>3</v>
      </c>
      <c r="T18" s="10" t="s">
        <v>4</v>
      </c>
      <c r="U18" s="10" t="s">
        <v>5</v>
      </c>
      <c r="V18" s="10" t="s">
        <v>6</v>
      </c>
      <c r="W18" s="10" t="s">
        <v>7</v>
      </c>
      <c r="X18" s="10" t="s">
        <v>8</v>
      </c>
    </row>
    <row r="19" spans="2:27" x14ac:dyDescent="0.45">
      <c r="B19" s="1" t="s">
        <v>9</v>
      </c>
      <c r="C19" s="2">
        <f>2*3.14*(0.5^2)</f>
        <v>1.57</v>
      </c>
      <c r="D19" s="2">
        <f>3*3.14*(0.5^2)</f>
        <v>2.355</v>
      </c>
      <c r="E19" s="2">
        <f>4*3.14*(0.5^2)</f>
        <v>3.14</v>
      </c>
      <c r="F19" s="2">
        <f>5*3.14*(0.5^2)</f>
        <v>3.9250000000000003</v>
      </c>
      <c r="G19" s="2">
        <f>6*3.14*(0.5^2)</f>
        <v>4.71</v>
      </c>
      <c r="H19" s="2">
        <f>7*3.14*(0.5^2)</f>
        <v>5.4950000000000001</v>
      </c>
      <c r="J19" s="6" t="s">
        <v>9</v>
      </c>
      <c r="K19" s="7">
        <f>2*3.14*(0.75^2)</f>
        <v>3.5325000000000002</v>
      </c>
      <c r="L19" s="7">
        <f>3*3.14*(0.75^2)</f>
        <v>5.2987500000000001</v>
      </c>
      <c r="M19" s="7">
        <f>4*3.14*(0.75^2)</f>
        <v>7.0650000000000004</v>
      </c>
      <c r="N19" s="7"/>
      <c r="O19" s="6"/>
      <c r="P19" s="6"/>
      <c r="R19" s="10" t="s">
        <v>9</v>
      </c>
      <c r="S19" s="11">
        <f>2*3.14*(1^2)</f>
        <v>6.28</v>
      </c>
      <c r="T19" s="11">
        <f>3*3.14*(1^2)</f>
        <v>9.42</v>
      </c>
      <c r="U19" s="11">
        <f>4*3.14*(1^2)</f>
        <v>12.56</v>
      </c>
      <c r="V19" s="10"/>
      <c r="W19" s="10"/>
      <c r="X19" s="10"/>
    </row>
    <row r="20" spans="2:27" x14ac:dyDescent="0.45">
      <c r="B20" s="3">
        <v>1</v>
      </c>
      <c r="C20" s="3">
        <v>12004</v>
      </c>
      <c r="D20" s="3">
        <v>21704</v>
      </c>
      <c r="E20" s="3">
        <v>27993.000000010001</v>
      </c>
      <c r="F20" s="3">
        <v>29170</v>
      </c>
      <c r="G20" s="3">
        <v>43989.000000009997</v>
      </c>
      <c r="H20" s="3">
        <v>56455.000000009997</v>
      </c>
      <c r="J20" s="8">
        <v>1</v>
      </c>
      <c r="K20" s="8">
        <v>28508</v>
      </c>
      <c r="L20" s="8">
        <v>49430</v>
      </c>
      <c r="M20" s="8">
        <v>60057</v>
      </c>
      <c r="N20" s="8">
        <v>107546</v>
      </c>
      <c r="O20" s="8"/>
      <c r="P20" s="8"/>
      <c r="R20" s="12">
        <v>1</v>
      </c>
      <c r="S20" s="13">
        <v>65517</v>
      </c>
      <c r="T20" s="13">
        <v>109327</v>
      </c>
      <c r="U20" s="13">
        <v>165593</v>
      </c>
      <c r="V20" s="12"/>
      <c r="W20" s="12"/>
      <c r="X20" s="12"/>
    </row>
    <row r="21" spans="2:27" x14ac:dyDescent="0.45">
      <c r="B21" s="3">
        <v>2</v>
      </c>
      <c r="C21" s="3">
        <v>10567</v>
      </c>
      <c r="D21" s="3">
        <v>19854</v>
      </c>
      <c r="E21" s="3">
        <v>20541</v>
      </c>
      <c r="F21" s="3">
        <v>37660</v>
      </c>
      <c r="G21" s="3">
        <v>47431.000000009997</v>
      </c>
      <c r="H21" s="3">
        <v>57211.999999999898</v>
      </c>
      <c r="J21" s="8">
        <v>2</v>
      </c>
      <c r="K21" s="8">
        <v>33623</v>
      </c>
      <c r="L21" s="8">
        <v>46414</v>
      </c>
      <c r="M21" s="8">
        <v>79951</v>
      </c>
      <c r="N21" s="8">
        <v>101256</v>
      </c>
      <c r="O21" s="8"/>
      <c r="P21" s="8"/>
      <c r="R21" s="12">
        <v>2</v>
      </c>
      <c r="S21" s="13">
        <v>57676</v>
      </c>
      <c r="T21" s="13">
        <v>100006</v>
      </c>
      <c r="U21" s="13">
        <v>121508</v>
      </c>
      <c r="V21" s="12"/>
      <c r="W21" s="12"/>
      <c r="X21" s="12"/>
    </row>
    <row r="22" spans="2:27" x14ac:dyDescent="0.45">
      <c r="B22" s="3">
        <v>3</v>
      </c>
      <c r="C22" s="3">
        <v>12463</v>
      </c>
      <c r="D22" s="3">
        <v>18642</v>
      </c>
      <c r="E22" s="3">
        <v>27345.000000010001</v>
      </c>
      <c r="F22" s="3">
        <v>35457.000000009997</v>
      </c>
      <c r="G22" s="3">
        <v>46285.000000009997</v>
      </c>
      <c r="H22" s="3">
        <v>59746.000000009997</v>
      </c>
      <c r="J22" s="8">
        <v>3</v>
      </c>
      <c r="K22" s="8">
        <v>26395</v>
      </c>
      <c r="L22" s="8">
        <v>55557</v>
      </c>
      <c r="M22" s="8">
        <v>65748</v>
      </c>
      <c r="N22" s="8">
        <v>88538</v>
      </c>
      <c r="O22" s="8"/>
      <c r="P22" s="8"/>
      <c r="R22" s="12">
        <v>3</v>
      </c>
      <c r="S22" s="13">
        <v>68025</v>
      </c>
      <c r="T22" s="13">
        <v>93905</v>
      </c>
      <c r="U22" s="13">
        <v>161757</v>
      </c>
      <c r="V22" s="12"/>
      <c r="W22" s="12"/>
      <c r="X22" s="12"/>
    </row>
    <row r="23" spans="2:27" x14ac:dyDescent="0.45">
      <c r="B23" s="3">
        <v>4</v>
      </c>
      <c r="C23" s="3">
        <v>9784</v>
      </c>
      <c r="D23" s="3">
        <v>22315</v>
      </c>
      <c r="E23" s="3">
        <v>22487</v>
      </c>
      <c r="F23" s="3">
        <v>31004</v>
      </c>
      <c r="G23" s="3">
        <v>41075</v>
      </c>
      <c r="H23" s="3">
        <v>60378.000000009997</v>
      </c>
      <c r="J23" s="8">
        <v>4</v>
      </c>
      <c r="K23" s="8">
        <v>32928</v>
      </c>
      <c r="L23" s="8">
        <v>51112</v>
      </c>
      <c r="M23" s="8">
        <v>71178</v>
      </c>
      <c r="N23" s="8">
        <v>98425</v>
      </c>
      <c r="O23" s="8"/>
      <c r="P23" s="8"/>
      <c r="R23" s="12">
        <v>4</v>
      </c>
      <c r="S23" s="13">
        <v>53402</v>
      </c>
      <c r="T23" s="13">
        <v>112402</v>
      </c>
      <c r="U23" s="13">
        <v>133021</v>
      </c>
      <c r="V23" s="12"/>
      <c r="W23" s="12"/>
      <c r="X23" s="12"/>
    </row>
    <row r="24" spans="2:27" x14ac:dyDescent="0.45">
      <c r="B24" s="3">
        <v>5</v>
      </c>
      <c r="C24" s="3">
        <v>12206</v>
      </c>
      <c r="D24" s="3">
        <v>20529</v>
      </c>
      <c r="E24" s="3">
        <v>24344</v>
      </c>
      <c r="F24" s="3">
        <v>34466</v>
      </c>
      <c r="G24" s="3">
        <v>41186</v>
      </c>
      <c r="H24" s="3">
        <v>59707</v>
      </c>
      <c r="J24" s="8">
        <v>5</v>
      </c>
      <c r="K24" s="8">
        <v>33727</v>
      </c>
      <c r="L24" s="8">
        <v>50903</v>
      </c>
      <c r="M24" s="8">
        <v>72251</v>
      </c>
      <c r="N24" s="8">
        <v>98137</v>
      </c>
      <c r="O24" s="8"/>
      <c r="P24" s="8"/>
      <c r="R24" s="12">
        <v>5</v>
      </c>
      <c r="S24" s="13">
        <v>66620</v>
      </c>
      <c r="T24" s="13">
        <v>103409</v>
      </c>
      <c r="U24" s="13">
        <v>144008</v>
      </c>
      <c r="V24" s="12"/>
      <c r="W24" s="12"/>
      <c r="X24" s="12"/>
    </row>
    <row r="25" spans="2:27" x14ac:dyDescent="0.45">
      <c r="B25" s="3">
        <v>6</v>
      </c>
      <c r="C25" s="3">
        <v>12502</v>
      </c>
      <c r="D25" s="3">
        <v>20445</v>
      </c>
      <c r="E25" s="3">
        <v>24711</v>
      </c>
      <c r="F25" s="3">
        <v>34365.000000009997</v>
      </c>
      <c r="G25" s="3">
        <v>42091</v>
      </c>
      <c r="H25" s="3">
        <v>61788</v>
      </c>
      <c r="J25" s="8">
        <v>6</v>
      </c>
      <c r="K25" s="8">
        <v>33456</v>
      </c>
      <c r="L25" s="8">
        <v>51482</v>
      </c>
      <c r="M25" s="8">
        <v>81090</v>
      </c>
      <c r="N25" s="8">
        <v>98439</v>
      </c>
      <c r="O25" s="8"/>
      <c r="P25" s="8"/>
      <c r="R25" s="12">
        <v>6</v>
      </c>
      <c r="S25" s="13">
        <v>68237</v>
      </c>
      <c r="T25" s="13">
        <v>102987</v>
      </c>
      <c r="U25" s="13">
        <v>146177</v>
      </c>
      <c r="V25" s="12"/>
      <c r="W25" s="12"/>
      <c r="X25" s="12"/>
    </row>
    <row r="26" spans="2:27" x14ac:dyDescent="0.45">
      <c r="B26" s="3">
        <v>7</v>
      </c>
      <c r="C26" s="3">
        <v>12401</v>
      </c>
      <c r="D26" s="3">
        <v>20678</v>
      </c>
      <c r="E26" s="3">
        <v>27734</v>
      </c>
      <c r="F26" s="3">
        <v>34471</v>
      </c>
      <c r="G26" s="3">
        <v>40150</v>
      </c>
      <c r="H26" s="3">
        <v>55903.000000009997</v>
      </c>
      <c r="J26" s="8">
        <v>7</v>
      </c>
      <c r="K26" s="8">
        <v>29697</v>
      </c>
      <c r="L26" s="8">
        <v>53021</v>
      </c>
      <c r="M26" s="8">
        <v>73838</v>
      </c>
      <c r="N26" s="8">
        <v>94479</v>
      </c>
      <c r="O26" s="8"/>
      <c r="P26" s="8"/>
      <c r="R26" s="12">
        <v>7</v>
      </c>
      <c r="S26" s="13">
        <v>67688</v>
      </c>
      <c r="T26" s="13">
        <v>104158</v>
      </c>
      <c r="U26" s="13">
        <v>164061</v>
      </c>
      <c r="V26" s="12"/>
      <c r="W26" s="12"/>
      <c r="X26" s="12"/>
    </row>
    <row r="27" spans="2:27" x14ac:dyDescent="0.45">
      <c r="B27" s="3">
        <v>8</v>
      </c>
      <c r="C27" s="3">
        <v>11008</v>
      </c>
      <c r="D27" s="3">
        <v>21296</v>
      </c>
      <c r="E27" s="3">
        <v>25254</v>
      </c>
      <c r="F27" s="3">
        <v>33084</v>
      </c>
      <c r="G27" s="3">
        <v>40528</v>
      </c>
      <c r="H27" s="3">
        <v>61866.000000009997</v>
      </c>
      <c r="J27" s="8">
        <v>8</v>
      </c>
      <c r="K27" s="8"/>
      <c r="L27" s="8"/>
      <c r="M27" s="8"/>
      <c r="N27" s="8"/>
      <c r="O27" s="8"/>
      <c r="P27" s="8"/>
      <c r="R27" s="12">
        <v>8</v>
      </c>
      <c r="S27" s="13">
        <v>60083</v>
      </c>
      <c r="T27" s="13">
        <v>107272</v>
      </c>
      <c r="U27" s="13">
        <v>149387</v>
      </c>
      <c r="V27" s="12"/>
      <c r="W27" s="12"/>
      <c r="X27" s="12"/>
    </row>
    <row r="28" spans="2:27" x14ac:dyDescent="0.45">
      <c r="B28" s="3" t="s">
        <v>10</v>
      </c>
      <c r="C28" s="4">
        <f>AVERAGE(C20:C27)</f>
        <v>11616.875</v>
      </c>
      <c r="D28" s="4">
        <f t="shared" ref="D28:H28" si="3">AVERAGE(D20:D27)</f>
        <v>20682.875</v>
      </c>
      <c r="E28" s="4">
        <f t="shared" si="3"/>
        <v>25051.125000002499</v>
      </c>
      <c r="F28" s="4">
        <f t="shared" si="3"/>
        <v>33709.625000002503</v>
      </c>
      <c r="G28" s="4">
        <f t="shared" si="3"/>
        <v>42841.875000003747</v>
      </c>
      <c r="H28" s="4">
        <f t="shared" si="3"/>
        <v>59131.875000006243</v>
      </c>
      <c r="J28" s="8" t="s">
        <v>10</v>
      </c>
      <c r="K28" s="8">
        <f>AVERAGE(K20:K27)</f>
        <v>31190.571428571428</v>
      </c>
      <c r="L28" s="8">
        <f t="shared" ref="L28:P28" si="4">AVERAGE(L20:L27)</f>
        <v>51131.285714285717</v>
      </c>
      <c r="M28" s="8">
        <f t="shared" si="4"/>
        <v>72016.142857142855</v>
      </c>
      <c r="N28" s="8">
        <f t="shared" si="4"/>
        <v>98117.142857142855</v>
      </c>
      <c r="O28" s="8" t="e">
        <f t="shared" si="4"/>
        <v>#DIV/0!</v>
      </c>
      <c r="P28" s="8" t="e">
        <f t="shared" si="4"/>
        <v>#DIV/0!</v>
      </c>
      <c r="R28" s="12" t="s">
        <v>10</v>
      </c>
      <c r="S28" s="12">
        <f>AVERAGE(S20:S27)</f>
        <v>63406</v>
      </c>
      <c r="T28" s="12">
        <f t="shared" ref="T28:X28" si="5">AVERAGE(T20:T27)</f>
        <v>104183.25</v>
      </c>
      <c r="U28" s="12">
        <f t="shared" si="5"/>
        <v>148189</v>
      </c>
      <c r="V28" s="12" t="e">
        <f t="shared" si="5"/>
        <v>#DIV/0!</v>
      </c>
      <c r="W28" s="12" t="e">
        <f t="shared" si="5"/>
        <v>#DIV/0!</v>
      </c>
      <c r="X28" s="12" t="e">
        <f t="shared" si="5"/>
        <v>#DIV/0!</v>
      </c>
    </row>
    <row r="29" spans="2:27" ht="17.5" x14ac:dyDescent="0.45">
      <c r="B29" s="5"/>
      <c r="C29" s="5"/>
      <c r="D29" s="5"/>
      <c r="E29" s="5"/>
      <c r="F29" s="5"/>
      <c r="G29" s="5"/>
      <c r="H29" s="5"/>
      <c r="J29" s="9"/>
      <c r="K29" s="9"/>
      <c r="L29" s="9"/>
      <c r="M29" s="9"/>
      <c r="N29" s="9"/>
      <c r="O29" s="9"/>
      <c r="P29" s="9"/>
      <c r="R29" s="13"/>
      <c r="S29" s="13"/>
      <c r="T29" s="13"/>
      <c r="U29" s="13"/>
      <c r="V29" s="13"/>
      <c r="W29" s="13"/>
      <c r="X29" s="13"/>
      <c r="Z29" s="14" t="s">
        <v>14</v>
      </c>
      <c r="AA29" s="15" t="s">
        <v>15</v>
      </c>
    </row>
    <row r="30" spans="2:27" ht="17.5" x14ac:dyDescent="0.45">
      <c r="B30" s="1"/>
      <c r="C30" s="1" t="s">
        <v>13</v>
      </c>
      <c r="D30" s="1"/>
      <c r="E30" s="1"/>
      <c r="F30" s="1"/>
      <c r="G30" s="1"/>
      <c r="H30" s="1"/>
      <c r="J30" s="6"/>
      <c r="K30" s="6" t="s">
        <v>13</v>
      </c>
      <c r="L30" s="6"/>
      <c r="M30" s="6"/>
      <c r="N30" s="6"/>
      <c r="O30" s="6"/>
      <c r="P30" s="6"/>
      <c r="R30" s="10"/>
      <c r="S30" s="10" t="s">
        <v>13</v>
      </c>
      <c r="T30" s="10"/>
      <c r="U30" s="10"/>
      <c r="V30" s="10"/>
      <c r="W30" s="10"/>
      <c r="X30" s="10"/>
      <c r="Z30" s="14"/>
      <c r="AA30" s="16"/>
    </row>
    <row r="31" spans="2:27" ht="17.5" x14ac:dyDescent="0.45">
      <c r="B31" s="1"/>
      <c r="C31" s="1" t="s">
        <v>0</v>
      </c>
      <c r="D31" s="1"/>
      <c r="E31" s="1"/>
      <c r="F31" s="1"/>
      <c r="G31" s="1"/>
      <c r="H31" s="1"/>
      <c r="J31" s="6"/>
      <c r="K31" s="6" t="s">
        <v>1</v>
      </c>
      <c r="L31" s="6"/>
      <c r="M31" s="6"/>
      <c r="N31" s="6"/>
      <c r="O31" s="6"/>
      <c r="P31" s="6"/>
      <c r="R31" s="10"/>
      <c r="S31" s="10" t="s">
        <v>2</v>
      </c>
      <c r="T31" s="10"/>
      <c r="U31" s="10"/>
      <c r="V31" s="10"/>
      <c r="W31" s="10"/>
      <c r="X31" s="10"/>
      <c r="Z31" s="14" t="s">
        <v>21</v>
      </c>
      <c r="AA31" s="15" t="s">
        <v>16</v>
      </c>
    </row>
    <row r="32" spans="2:27" ht="17.5" x14ac:dyDescent="0.45">
      <c r="B32" s="1"/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H32" s="1" t="s">
        <v>8</v>
      </c>
      <c r="J32" s="6"/>
      <c r="K32" s="6" t="s">
        <v>3</v>
      </c>
      <c r="L32" s="6" t="s">
        <v>4</v>
      </c>
      <c r="M32" s="6" t="s">
        <v>5</v>
      </c>
      <c r="N32" s="6" t="s">
        <v>6</v>
      </c>
      <c r="O32" s="6" t="s">
        <v>7</v>
      </c>
      <c r="P32" s="6" t="s">
        <v>8</v>
      </c>
      <c r="R32" s="10"/>
      <c r="S32" s="10" t="s">
        <v>3</v>
      </c>
      <c r="T32" s="10" t="s">
        <v>4</v>
      </c>
      <c r="U32" s="10" t="s">
        <v>5</v>
      </c>
      <c r="V32" s="10" t="s">
        <v>6</v>
      </c>
      <c r="W32" s="10" t="s">
        <v>7</v>
      </c>
      <c r="X32" s="10" t="s">
        <v>8</v>
      </c>
      <c r="Z32" s="14"/>
      <c r="AA32" s="16"/>
    </row>
    <row r="33" spans="2:27" ht="35" x14ac:dyDescent="0.45">
      <c r="B33" s="1" t="s">
        <v>9</v>
      </c>
      <c r="C33" s="2">
        <f>2*3.14*(0.5^2)</f>
        <v>1.57</v>
      </c>
      <c r="D33" s="2">
        <f>3*3.14*(0.5^2)</f>
        <v>2.355</v>
      </c>
      <c r="E33" s="2">
        <f>4*3.14*(0.5^2)</f>
        <v>3.14</v>
      </c>
      <c r="F33" s="2">
        <f>5*3.14*(0.5^2)</f>
        <v>3.9250000000000003</v>
      </c>
      <c r="G33" s="2">
        <f>6*3.14*(0.5^2)</f>
        <v>4.71</v>
      </c>
      <c r="H33" s="2">
        <f>7*3.14*(0.5^2)</f>
        <v>5.4950000000000001</v>
      </c>
      <c r="J33" s="6" t="s">
        <v>9</v>
      </c>
      <c r="K33" s="7">
        <f>2*3.14*(0.75^2)</f>
        <v>3.5325000000000002</v>
      </c>
      <c r="L33" s="7">
        <f>3*3.14*(0.75^2)</f>
        <v>5.2987500000000001</v>
      </c>
      <c r="M33" s="7">
        <f>4*3.14*(0.75^2)</f>
        <v>7.0650000000000004</v>
      </c>
      <c r="N33" s="8"/>
      <c r="O33" s="8"/>
      <c r="P33" s="8"/>
      <c r="R33" s="10" t="s">
        <v>9</v>
      </c>
      <c r="S33" s="11">
        <f>2*3.14*(1^2)</f>
        <v>6.28</v>
      </c>
      <c r="T33" s="11">
        <f>3*3.14*(1^2)</f>
        <v>9.42</v>
      </c>
      <c r="U33" s="11">
        <f>4*3.14*(1^2)</f>
        <v>12.56</v>
      </c>
      <c r="V33" s="10"/>
      <c r="W33" s="10"/>
      <c r="X33" s="10"/>
      <c r="Z33" s="14" t="s">
        <v>22</v>
      </c>
      <c r="AA33" s="15" t="s">
        <v>17</v>
      </c>
    </row>
    <row r="34" spans="2:27" ht="17.5" x14ac:dyDescent="0.45">
      <c r="B34" s="3">
        <v>1</v>
      </c>
      <c r="C34" s="3">
        <v>8315</v>
      </c>
      <c r="D34" s="3">
        <v>13713</v>
      </c>
      <c r="E34" s="3">
        <v>20600</v>
      </c>
      <c r="F34" s="3">
        <v>20831</v>
      </c>
      <c r="G34" s="3">
        <v>30741</v>
      </c>
      <c r="H34" s="3">
        <v>34370</v>
      </c>
      <c r="J34" s="8">
        <v>1</v>
      </c>
      <c r="K34" s="8">
        <v>24640</v>
      </c>
      <c r="L34" s="8">
        <v>41115</v>
      </c>
      <c r="M34" s="8">
        <v>62275</v>
      </c>
      <c r="N34" s="8">
        <v>63381</v>
      </c>
      <c r="O34" s="8"/>
      <c r="P34" s="8"/>
      <c r="R34" s="12">
        <v>1</v>
      </c>
      <c r="S34" s="13">
        <v>49850</v>
      </c>
      <c r="T34" s="13">
        <v>83183</v>
      </c>
      <c r="U34" s="13">
        <v>125995</v>
      </c>
      <c r="V34" s="12"/>
      <c r="W34" s="12"/>
      <c r="X34" s="12"/>
      <c r="Z34" s="14"/>
      <c r="AA34" s="16"/>
    </row>
    <row r="35" spans="2:27" ht="17.5" x14ac:dyDescent="0.45">
      <c r="B35" s="3">
        <v>2</v>
      </c>
      <c r="C35" s="3">
        <v>7319</v>
      </c>
      <c r="D35" s="3">
        <v>12544</v>
      </c>
      <c r="E35" s="3">
        <v>15116</v>
      </c>
      <c r="F35" s="3">
        <v>26895</v>
      </c>
      <c r="G35" s="3">
        <v>33146</v>
      </c>
      <c r="H35" s="3">
        <v>34831</v>
      </c>
      <c r="J35" s="8">
        <v>2</v>
      </c>
      <c r="K35" s="8">
        <v>21691</v>
      </c>
      <c r="L35" s="8">
        <v>37610</v>
      </c>
      <c r="M35" s="8">
        <v>45696</v>
      </c>
      <c r="N35" s="8">
        <v>81828</v>
      </c>
      <c r="O35" s="8"/>
      <c r="P35" s="8"/>
      <c r="R35" s="12">
        <v>2</v>
      </c>
      <c r="S35" s="13">
        <v>43884</v>
      </c>
      <c r="T35" s="13">
        <v>76092</v>
      </c>
      <c r="U35" s="13">
        <v>92451</v>
      </c>
      <c r="V35" s="12"/>
      <c r="W35" s="12"/>
      <c r="X35" s="12"/>
      <c r="Z35" s="14" t="s">
        <v>23</v>
      </c>
      <c r="AA35" s="15" t="s">
        <v>18</v>
      </c>
    </row>
    <row r="36" spans="2:27" ht="17.5" x14ac:dyDescent="0.45">
      <c r="B36" s="3">
        <v>3</v>
      </c>
      <c r="C36" s="3">
        <v>8633</v>
      </c>
      <c r="D36" s="3">
        <v>11779</v>
      </c>
      <c r="E36" s="3">
        <v>20123</v>
      </c>
      <c r="F36" s="3">
        <v>25321</v>
      </c>
      <c r="G36" s="3">
        <v>32345</v>
      </c>
      <c r="H36" s="3">
        <v>36374</v>
      </c>
      <c r="J36" s="8">
        <v>3</v>
      </c>
      <c r="K36" s="8">
        <v>25583</v>
      </c>
      <c r="L36" s="8">
        <v>35315</v>
      </c>
      <c r="M36" s="8">
        <v>60832</v>
      </c>
      <c r="N36" s="8">
        <v>77042</v>
      </c>
      <c r="O36" s="8"/>
      <c r="P36" s="8"/>
      <c r="R36" s="12">
        <v>3</v>
      </c>
      <c r="S36" s="13">
        <v>51758</v>
      </c>
      <c r="T36" s="13">
        <v>71449</v>
      </c>
      <c r="U36" s="13">
        <v>123076</v>
      </c>
      <c r="V36" s="12"/>
      <c r="W36" s="12"/>
      <c r="X36" s="12"/>
      <c r="Z36" s="14"/>
      <c r="AA36" s="16"/>
    </row>
    <row r="37" spans="2:27" ht="17.5" x14ac:dyDescent="0.45">
      <c r="B37" s="3">
        <v>4</v>
      </c>
      <c r="C37" s="3">
        <v>6777</v>
      </c>
      <c r="D37" s="3">
        <v>14099</v>
      </c>
      <c r="E37" s="3">
        <v>16548</v>
      </c>
      <c r="F37" s="3">
        <v>22141</v>
      </c>
      <c r="G37" s="3">
        <v>28704</v>
      </c>
      <c r="H37" s="3">
        <v>36759</v>
      </c>
      <c r="J37" s="8">
        <v>4</v>
      </c>
      <c r="K37" s="8">
        <v>20083</v>
      </c>
      <c r="L37" s="8">
        <v>42272</v>
      </c>
      <c r="M37" s="8">
        <v>50025</v>
      </c>
      <c r="N37" s="8">
        <v>67366</v>
      </c>
      <c r="O37" s="8"/>
      <c r="P37" s="8"/>
      <c r="R37" s="12">
        <v>4</v>
      </c>
      <c r="S37" s="13">
        <v>40632</v>
      </c>
      <c r="T37" s="13">
        <v>85523</v>
      </c>
      <c r="U37" s="13">
        <v>101211</v>
      </c>
      <c r="V37" s="12"/>
      <c r="W37" s="12"/>
      <c r="X37" s="12"/>
      <c r="Z37" s="14" t="s">
        <v>24</v>
      </c>
      <c r="AA37" s="15" t="s">
        <v>19</v>
      </c>
    </row>
    <row r="38" spans="2:27" ht="17.5" x14ac:dyDescent="0.45">
      <c r="B38" s="3">
        <v>5</v>
      </c>
      <c r="C38" s="3">
        <v>8455</v>
      </c>
      <c r="D38" s="3">
        <v>12971</v>
      </c>
      <c r="E38" s="3">
        <v>17914</v>
      </c>
      <c r="F38" s="3">
        <v>24614</v>
      </c>
      <c r="G38" s="3">
        <v>28782</v>
      </c>
      <c r="H38" s="3">
        <v>36350</v>
      </c>
      <c r="J38" s="8">
        <v>5</v>
      </c>
      <c r="K38" s="8">
        <v>25054</v>
      </c>
      <c r="L38" s="8">
        <v>38889</v>
      </c>
      <c r="M38" s="8">
        <v>54157</v>
      </c>
      <c r="N38" s="8">
        <v>74889</v>
      </c>
      <c r="O38" s="8"/>
      <c r="P38" s="8"/>
      <c r="R38" s="12">
        <v>5</v>
      </c>
      <c r="S38" s="13">
        <v>50689</v>
      </c>
      <c r="T38" s="13">
        <v>78681</v>
      </c>
      <c r="U38" s="13">
        <v>109571</v>
      </c>
      <c r="V38" s="12"/>
      <c r="W38" s="12"/>
      <c r="X38" s="12"/>
      <c r="Z38" s="14"/>
      <c r="AA38" s="16"/>
    </row>
    <row r="39" spans="2:27" ht="35" x14ac:dyDescent="0.45">
      <c r="B39" s="3">
        <v>6</v>
      </c>
      <c r="C39" s="3">
        <v>8660</v>
      </c>
      <c r="D39" s="3">
        <v>12918</v>
      </c>
      <c r="E39" s="3">
        <v>18184</v>
      </c>
      <c r="F39" s="3">
        <v>24541</v>
      </c>
      <c r="G39" s="3">
        <v>29414</v>
      </c>
      <c r="H39" s="3">
        <v>37617</v>
      </c>
      <c r="J39" s="8">
        <v>6</v>
      </c>
      <c r="K39" s="8">
        <v>25662</v>
      </c>
      <c r="L39" s="8">
        <v>38731</v>
      </c>
      <c r="M39" s="8">
        <v>54973</v>
      </c>
      <c r="N39" s="8">
        <v>74669</v>
      </c>
      <c r="O39" s="8"/>
      <c r="P39" s="8"/>
      <c r="R39" s="12">
        <v>6</v>
      </c>
      <c r="S39" s="13">
        <v>51919</v>
      </c>
      <c r="T39" s="13">
        <v>78359</v>
      </c>
      <c r="U39" s="13">
        <v>111222</v>
      </c>
      <c r="V39" s="12"/>
      <c r="W39" s="12"/>
      <c r="X39" s="12"/>
      <c r="Z39" s="14" t="s">
        <v>25</v>
      </c>
      <c r="AA39" s="15" t="s">
        <v>20</v>
      </c>
    </row>
    <row r="40" spans="2:27" x14ac:dyDescent="0.45">
      <c r="B40" s="3">
        <v>7</v>
      </c>
      <c r="C40" s="3">
        <v>8590</v>
      </c>
      <c r="D40" s="3">
        <v>13065</v>
      </c>
      <c r="E40" s="3">
        <v>20409</v>
      </c>
      <c r="F40" s="3">
        <v>24617</v>
      </c>
      <c r="G40" s="3">
        <v>28058</v>
      </c>
      <c r="H40" s="3">
        <v>34034</v>
      </c>
      <c r="J40" s="8">
        <v>7</v>
      </c>
      <c r="K40" s="8">
        <v>25455</v>
      </c>
      <c r="L40" s="8">
        <v>39171</v>
      </c>
      <c r="M40" s="8">
        <v>61699</v>
      </c>
      <c r="N40" s="8">
        <v>74899</v>
      </c>
      <c r="O40" s="8"/>
      <c r="P40" s="8"/>
      <c r="R40" s="12">
        <v>7</v>
      </c>
      <c r="S40" s="13">
        <v>51501</v>
      </c>
      <c r="T40" s="13">
        <v>79250</v>
      </c>
      <c r="U40" s="13">
        <v>124829</v>
      </c>
      <c r="V40" s="12"/>
      <c r="W40" s="12"/>
      <c r="X40" s="12"/>
    </row>
    <row r="41" spans="2:27" x14ac:dyDescent="0.45">
      <c r="B41" s="3">
        <v>8</v>
      </c>
      <c r="C41" s="3">
        <v>7625</v>
      </c>
      <c r="D41" s="3">
        <v>13456</v>
      </c>
      <c r="E41" s="3">
        <v>18584</v>
      </c>
      <c r="F41" s="3">
        <v>23627</v>
      </c>
      <c r="G41" s="3">
        <v>28322</v>
      </c>
      <c r="H41" s="3">
        <v>37665</v>
      </c>
      <c r="J41" s="8">
        <v>8</v>
      </c>
      <c r="K41" s="8">
        <v>22596</v>
      </c>
      <c r="L41" s="8">
        <v>40342</v>
      </c>
      <c r="M41" s="8">
        <v>56181</v>
      </c>
      <c r="N41" s="8">
        <v>71886</v>
      </c>
      <c r="O41" s="8"/>
      <c r="P41" s="8"/>
      <c r="R41" s="12">
        <v>8</v>
      </c>
      <c r="S41" s="13">
        <v>45716</v>
      </c>
      <c r="T41" s="13">
        <v>81620</v>
      </c>
      <c r="U41" s="13">
        <v>113664</v>
      </c>
      <c r="V41" s="12"/>
      <c r="W41" s="12"/>
      <c r="X41" s="12"/>
    </row>
    <row r="42" spans="2:27" x14ac:dyDescent="0.45">
      <c r="B42" s="3" t="s">
        <v>10</v>
      </c>
      <c r="C42" s="3">
        <f>AVERAGE(C34:C41)</f>
        <v>8046.75</v>
      </c>
      <c r="D42" s="3">
        <f t="shared" ref="D42:H42" si="6">AVERAGE(D34:D41)</f>
        <v>13068.125</v>
      </c>
      <c r="E42" s="3">
        <f t="shared" si="6"/>
        <v>18434.75</v>
      </c>
      <c r="F42" s="3">
        <f t="shared" si="6"/>
        <v>24073.375</v>
      </c>
      <c r="G42" s="3">
        <f t="shared" si="6"/>
        <v>29939</v>
      </c>
      <c r="H42" s="3">
        <f t="shared" si="6"/>
        <v>36000</v>
      </c>
      <c r="J42" s="8" t="s">
        <v>10</v>
      </c>
      <c r="K42" s="8">
        <f>AVERAGE(K34:K41)</f>
        <v>23845.5</v>
      </c>
      <c r="L42" s="8">
        <f t="shared" ref="L42:P42" si="7">AVERAGE(L34:L41)</f>
        <v>39180.625</v>
      </c>
      <c r="M42" s="8">
        <f t="shared" si="7"/>
        <v>55729.75</v>
      </c>
      <c r="N42" s="8">
        <f t="shared" si="7"/>
        <v>73245</v>
      </c>
      <c r="O42" s="8" t="e">
        <f t="shared" si="7"/>
        <v>#DIV/0!</v>
      </c>
      <c r="P42" s="8" t="e">
        <f t="shared" si="7"/>
        <v>#DIV/0!</v>
      </c>
      <c r="R42" s="12" t="s">
        <v>10</v>
      </c>
      <c r="S42" s="12">
        <f>AVERAGE(S34:S41)</f>
        <v>48243.625</v>
      </c>
      <c r="T42" s="12">
        <f t="shared" ref="T42:X42" si="8">AVERAGE(T34:T41)</f>
        <v>79269.625</v>
      </c>
      <c r="U42" s="12">
        <f t="shared" si="8"/>
        <v>112752.375</v>
      </c>
      <c r="V42" s="12" t="e">
        <f t="shared" si="8"/>
        <v>#DIV/0!</v>
      </c>
      <c r="W42" s="12" t="e">
        <f t="shared" si="8"/>
        <v>#DIV/0!</v>
      </c>
      <c r="X42" s="12" t="e">
        <f t="shared" si="8"/>
        <v>#DIV/0!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Kang</dc:creator>
  <cp:lastModifiedBy>user</cp:lastModifiedBy>
  <dcterms:created xsi:type="dcterms:W3CDTF">2025-09-17T13:16:55Z</dcterms:created>
  <dcterms:modified xsi:type="dcterms:W3CDTF">2025-09-23T23:12:51Z</dcterms:modified>
</cp:coreProperties>
</file>