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-Eval-1\BTP_EVAL\"/>
    </mc:Choice>
  </mc:AlternateContent>
  <xr:revisionPtr revIDLastSave="0" documentId="13_ncr:1_{B33349CB-0556-43DF-AD96-4DF5A2BA7838}" xr6:coauthVersionLast="47" xr6:coauthVersionMax="47" xr10:uidLastSave="{00000000-0000-0000-0000-000000000000}"/>
  <bookViews>
    <workbookView xWindow="-108" yWindow="-108" windowWidth="23256" windowHeight="12456" xr2:uid="{0568D826-955A-4EA3-B62A-C5999AFEDC4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E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J66" i="1" s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J50" i="1" s="1"/>
  <c r="I49" i="1"/>
  <c r="G49" i="1"/>
  <c r="G48" i="1"/>
  <c r="J48" i="1" s="1"/>
  <c r="G47" i="1"/>
  <c r="J47" i="1" s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E37" i="1"/>
  <c r="G37" i="1" s="1"/>
  <c r="I36" i="1"/>
  <c r="G36" i="1"/>
  <c r="F36" i="1"/>
  <c r="E35" i="1"/>
  <c r="F35" i="1" s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I28" i="1"/>
  <c r="G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I5" i="1"/>
  <c r="G5" i="1"/>
  <c r="I4" i="1"/>
  <c r="G4" i="1"/>
  <c r="I3" i="1"/>
  <c r="G3" i="1"/>
  <c r="F3" i="1"/>
  <c r="I2" i="1"/>
  <c r="G2" i="1"/>
  <c r="F2" i="1"/>
  <c r="I1" i="1"/>
  <c r="G1" i="1"/>
  <c r="F1" i="1"/>
  <c r="J90" i="1" l="1"/>
  <c r="J51" i="1"/>
  <c r="J55" i="1"/>
  <c r="J59" i="1"/>
  <c r="J71" i="1"/>
  <c r="J29" i="1"/>
  <c r="J74" i="1"/>
  <c r="J43" i="1"/>
  <c r="J75" i="1"/>
  <c r="J36" i="1"/>
  <c r="J41" i="1"/>
  <c r="J5" i="1"/>
  <c r="J80" i="1"/>
  <c r="J84" i="1"/>
  <c r="J88" i="1"/>
  <c r="J92" i="1"/>
  <c r="J46" i="1"/>
  <c r="J87" i="1"/>
  <c r="J11" i="1"/>
  <c r="J22" i="1"/>
  <c r="J14" i="1"/>
  <c r="J52" i="1"/>
  <c r="J56" i="1"/>
  <c r="J60" i="1"/>
  <c r="J64" i="1"/>
  <c r="J68" i="1"/>
  <c r="J72" i="1"/>
  <c r="J76" i="1"/>
  <c r="J3" i="1"/>
  <c r="J12" i="1"/>
  <c r="J34" i="1"/>
  <c r="J6" i="1"/>
  <c r="J9" i="1"/>
  <c r="J20" i="1"/>
  <c r="J28" i="1"/>
  <c r="J81" i="1"/>
  <c r="J85" i="1"/>
  <c r="J89" i="1"/>
  <c r="J19" i="1"/>
  <c r="J7" i="1"/>
  <c r="J18" i="1"/>
  <c r="J26" i="1"/>
  <c r="J42" i="1"/>
  <c r="G35" i="1"/>
  <c r="J27" i="1"/>
  <c r="I35" i="1"/>
  <c r="J1" i="1"/>
  <c r="J10" i="1"/>
  <c r="J58" i="1"/>
  <c r="J67" i="1"/>
  <c r="I37" i="1"/>
  <c r="J38" i="1"/>
  <c r="J45" i="1"/>
  <c r="J49" i="1"/>
  <c r="J53" i="1"/>
  <c r="J57" i="1"/>
  <c r="J78" i="1"/>
  <c r="J30" i="1"/>
  <c r="J40" i="1"/>
  <c r="J61" i="1"/>
  <c r="J65" i="1"/>
  <c r="J69" i="1"/>
  <c r="J73" i="1"/>
  <c r="J77" i="1"/>
  <c r="J83" i="1"/>
  <c r="J2" i="1"/>
  <c r="J15" i="1"/>
  <c r="J23" i="1"/>
  <c r="J31" i="1"/>
  <c r="J21" i="1"/>
  <c r="J17" i="1"/>
  <c r="J25" i="1"/>
  <c r="J33" i="1"/>
  <c r="J91" i="1"/>
  <c r="J54" i="1"/>
  <c r="J13" i="1"/>
  <c r="J16" i="1"/>
  <c r="J24" i="1"/>
  <c r="J32" i="1"/>
  <c r="F37" i="1"/>
  <c r="J44" i="1"/>
  <c r="J62" i="1"/>
  <c r="J4" i="1"/>
  <c r="J8" i="1"/>
  <c r="J39" i="1"/>
  <c r="J63" i="1"/>
  <c r="J70" i="1"/>
  <c r="J82" i="1"/>
  <c r="J86" i="1"/>
  <c r="G79" i="1"/>
  <c r="I79" i="1"/>
  <c r="J35" i="1" l="1"/>
  <c r="J37" i="1"/>
  <c r="J79" i="1"/>
</calcChain>
</file>

<file path=xl/sharedStrings.xml><?xml version="1.0" encoding="utf-8"?>
<sst xmlns="http://schemas.openxmlformats.org/spreadsheetml/2006/main" count="275" uniqueCount="192">
  <si>
    <t>mb01</t>
  </si>
  <si>
    <t>Ciment CPA 45</t>
  </si>
  <si>
    <t>T</t>
  </si>
  <si>
    <t>mb02</t>
  </si>
  <si>
    <t>Sable de rivière</t>
  </si>
  <si>
    <t>m3</t>
  </si>
  <si>
    <t>mb03</t>
  </si>
  <si>
    <t>Gravillons 5 / 25</t>
  </si>
  <si>
    <t>mb04</t>
  </si>
  <si>
    <t>moellons 20 x 20 x 20</t>
  </si>
  <si>
    <t>U</t>
  </si>
  <si>
    <t>mb05</t>
  </si>
  <si>
    <t>Fer à béton TOR</t>
  </si>
  <si>
    <t>Kg</t>
  </si>
  <si>
    <t>mb06</t>
  </si>
  <si>
    <t>Coffrage planche</t>
  </si>
  <si>
    <t>m2</t>
  </si>
  <si>
    <t>mb07</t>
  </si>
  <si>
    <t>Pointes</t>
  </si>
  <si>
    <t>mb08</t>
  </si>
  <si>
    <t>Empierrement 40/70</t>
  </si>
  <si>
    <t>mb09</t>
  </si>
  <si>
    <t>Fil de fer  recuit</t>
  </si>
  <si>
    <t>mb10</t>
  </si>
  <si>
    <t>Planche pin (4 m)</t>
  </si>
  <si>
    <t>mb11</t>
  </si>
  <si>
    <t>Bois carré pin  (4 m)</t>
  </si>
  <si>
    <t>mb12</t>
  </si>
  <si>
    <t>bois rond (4 m)</t>
  </si>
  <si>
    <t>mb13</t>
  </si>
  <si>
    <t>Eau</t>
  </si>
  <si>
    <t>l</t>
  </si>
  <si>
    <t>mb14</t>
  </si>
  <si>
    <t>Matériaux pour comblement de fouille</t>
  </si>
  <si>
    <t>mb15</t>
  </si>
  <si>
    <t>Terre pour mortier</t>
  </si>
  <si>
    <t>mb16</t>
  </si>
  <si>
    <t>Brique pleine</t>
  </si>
  <si>
    <t>re01</t>
  </si>
  <si>
    <t>Carreaux grés cérame de 30x30</t>
  </si>
  <si>
    <t>re02</t>
  </si>
  <si>
    <t>Carreaux grés cérame vitrifié 30x30</t>
  </si>
  <si>
    <t>re03</t>
  </si>
  <si>
    <t>Carreaux antidérapant de 30x30</t>
  </si>
  <si>
    <t>re04</t>
  </si>
  <si>
    <t>Carreaux faïence de 15x15</t>
  </si>
  <si>
    <t>re05</t>
  </si>
  <si>
    <t>carreaux faïence 20x20</t>
  </si>
  <si>
    <t>re06</t>
  </si>
  <si>
    <t>Membrane d'étancheité bicouche avec couche d'imprégnation</t>
  </si>
  <si>
    <t>cc01</t>
  </si>
  <si>
    <t>bois dur rabotés à quatre faces,assemblage par boulons</t>
  </si>
  <si>
    <t>cc02</t>
  </si>
  <si>
    <t>Bois non assemblé</t>
  </si>
  <si>
    <t>cc03</t>
  </si>
  <si>
    <t>Tôle galvabac 50/100</t>
  </si>
  <si>
    <t>cc04</t>
  </si>
  <si>
    <t>TPG 50/100ème</t>
  </si>
  <si>
    <t>ml</t>
  </si>
  <si>
    <t>cc05</t>
  </si>
  <si>
    <t>Plafond en volige Pin (lame de 10cm)</t>
  </si>
  <si>
    <t>cc06</t>
  </si>
  <si>
    <t>vis tole et accessoire</t>
  </si>
  <si>
    <t>u</t>
  </si>
  <si>
    <t>CC07</t>
  </si>
  <si>
    <t>Collier Atlas de diamètre 100mm</t>
  </si>
  <si>
    <t>men01</t>
  </si>
  <si>
    <t>Porte pleine à un ventail en bois dur de dimension 0,8x2,10</t>
  </si>
  <si>
    <t>men02</t>
  </si>
  <si>
    <t>Porte pleine à deux ventaux en bois dur de dimension 1,00x2,10</t>
  </si>
  <si>
    <t>men03</t>
  </si>
  <si>
    <t>Châssis demi-vitré en aluminium coulissant de 1,20x2,10</t>
  </si>
  <si>
    <t>men04</t>
  </si>
  <si>
    <t>châssis vitré en aluminium coulissant de 1,20x1,10</t>
  </si>
  <si>
    <t>men05</t>
  </si>
  <si>
    <t>Porte en aluminium à un ventail de 0,80x2,10</t>
  </si>
  <si>
    <t>men06</t>
  </si>
  <si>
    <t>Grille de protection en tube de 20 et fer plat de 220 de dimension 1,25x1,00</t>
  </si>
  <si>
    <t>men07</t>
  </si>
  <si>
    <t>Garde-corps métallique en fer plat de 25 et avec main courante en palissandre</t>
  </si>
  <si>
    <t>men08</t>
  </si>
  <si>
    <t>Barreaudage métallique ouvrante à l'extérieur à deux ventaux</t>
  </si>
  <si>
    <t>Chassis Naco en alu blanc de 50x50</t>
  </si>
  <si>
    <t>PV01</t>
  </si>
  <si>
    <t>Fleur de chaux</t>
  </si>
  <si>
    <t>kg</t>
  </si>
  <si>
    <t>PV02</t>
  </si>
  <si>
    <t xml:space="preserve">Péinture à l'eau type extérieur </t>
  </si>
  <si>
    <t>PV03</t>
  </si>
  <si>
    <t>Péinture à l'eau type intérieur</t>
  </si>
  <si>
    <t>PV04</t>
  </si>
  <si>
    <t>Péinture à l'huile</t>
  </si>
  <si>
    <t>PV05</t>
  </si>
  <si>
    <t>produits fongicide et insecticide</t>
  </si>
  <si>
    <t>PV06</t>
  </si>
  <si>
    <t>White spirit</t>
  </si>
  <si>
    <t>PV07</t>
  </si>
  <si>
    <t>Brique de verre et accéssoir</t>
  </si>
  <si>
    <t>PV08</t>
  </si>
  <si>
    <t>Vitre claire de 4mm et accessoir</t>
  </si>
  <si>
    <t>ps01</t>
  </si>
  <si>
    <t>Tuyaux d'alimentation en PPR de 25</t>
  </si>
  <si>
    <t>ps02</t>
  </si>
  <si>
    <t>Tuyaux d'évacuation en PVC 50</t>
  </si>
  <si>
    <t>ps03</t>
  </si>
  <si>
    <t>Tuyaux d'évacuation en PVC 100</t>
  </si>
  <si>
    <t>ps04</t>
  </si>
  <si>
    <t>Evier simple bac en inox de dimension 1,60x0,6, y compris robinetterie EF et accessoires</t>
  </si>
  <si>
    <t>ps05</t>
  </si>
  <si>
    <t>WC à l'anglaise en céramique émaillé</t>
  </si>
  <si>
    <t>ps06</t>
  </si>
  <si>
    <t>porte papier hygienique</t>
  </si>
  <si>
    <t>ps07</t>
  </si>
  <si>
    <t>Receveur de douche en porcelaine émaillée de 80x80</t>
  </si>
  <si>
    <t>ps08</t>
  </si>
  <si>
    <t>Douchette avec tuyau flexible</t>
  </si>
  <si>
    <t>ps09</t>
  </si>
  <si>
    <t>Porte savon</t>
  </si>
  <si>
    <t>ps10</t>
  </si>
  <si>
    <t>Lavabo en céramique émaillé blanche, y compris robinetterie EF et accéssoir</t>
  </si>
  <si>
    <t>ps11</t>
  </si>
  <si>
    <t>Miroir de lavabo</t>
  </si>
  <si>
    <t>ps12</t>
  </si>
  <si>
    <t>Tablette de lavabo en verre</t>
  </si>
  <si>
    <t>ps13</t>
  </si>
  <si>
    <t>Urinoir mural en porcelaine émaillée</t>
  </si>
  <si>
    <t>ps14</t>
  </si>
  <si>
    <t>accessoir tuyauterie (coude,té…)</t>
  </si>
  <si>
    <t>as01</t>
  </si>
  <si>
    <t>Cunette en béton dosé à 300kg/m3</t>
  </si>
  <si>
    <t>as02</t>
  </si>
  <si>
    <t>Regard de 40x40x40</t>
  </si>
  <si>
    <t>as03</t>
  </si>
  <si>
    <t>Matériaux pour Fosse septique en BA pour 12 personnes</t>
  </si>
  <si>
    <t>el01</t>
  </si>
  <si>
    <t>Interrupteur général 4P 125 NA 63A</t>
  </si>
  <si>
    <t>el02</t>
  </si>
  <si>
    <t>Bloc différentiel 125 a Selectif 0,3 à 1 A</t>
  </si>
  <si>
    <t>el03</t>
  </si>
  <si>
    <t>Disjoncteur C60N 4P 50A courbe C</t>
  </si>
  <si>
    <t>el04</t>
  </si>
  <si>
    <t>Parafoudre 65 KA</t>
  </si>
  <si>
    <t>el05</t>
  </si>
  <si>
    <t>Disjoncteur C60N 4P 6A courbe C</t>
  </si>
  <si>
    <t>el06</t>
  </si>
  <si>
    <t>Voyant lumineux</t>
  </si>
  <si>
    <t>el07</t>
  </si>
  <si>
    <t>Disjoncteur C60N 4P 40A courbe C</t>
  </si>
  <si>
    <t>el08</t>
  </si>
  <si>
    <t>Interrupteur différentiel 4P 40A 300mA</t>
  </si>
  <si>
    <t>el09</t>
  </si>
  <si>
    <t>Disjoncteur DT40 3P+N 25A courbe C</t>
  </si>
  <si>
    <t>el10</t>
  </si>
  <si>
    <t>Disjoncteur DT40 3P+N 20A courbe C avec Vigi 300 mA</t>
  </si>
  <si>
    <t>el11</t>
  </si>
  <si>
    <t>Disjoncteur DT40 1P+N 20A courbe C</t>
  </si>
  <si>
    <t>el12</t>
  </si>
  <si>
    <t>Disjoncteur DT40 1P+N 16A courbe C avec Vigi 30 mA</t>
  </si>
  <si>
    <t>el13</t>
  </si>
  <si>
    <t>Disjoncteur DT40 1P+N 10A courbe C</t>
  </si>
  <si>
    <t>el14</t>
  </si>
  <si>
    <t>Coffrets de 24modules 3 rangées polyester</t>
  </si>
  <si>
    <t>el15</t>
  </si>
  <si>
    <t>Coffrets de 24modules 2 rangées polyester</t>
  </si>
  <si>
    <t>el16</t>
  </si>
  <si>
    <t>Divers accessoires de cablages coffrets(5coffrets)</t>
  </si>
  <si>
    <t>fft</t>
  </si>
  <si>
    <t>el17</t>
  </si>
  <si>
    <t>1 points lumineux SA</t>
  </si>
  <si>
    <t>el18</t>
  </si>
  <si>
    <t>2 points lumineux SA</t>
  </si>
  <si>
    <t>el19</t>
  </si>
  <si>
    <t>1 points lumineux VV</t>
  </si>
  <si>
    <t>el20</t>
  </si>
  <si>
    <t>2 points lumineux VV</t>
  </si>
  <si>
    <t>el21</t>
  </si>
  <si>
    <t>el22</t>
  </si>
  <si>
    <t>Prises de courants 2P+T 10/16A</t>
  </si>
  <si>
    <t>el23</t>
  </si>
  <si>
    <t>Réglette simple de 1,20m</t>
  </si>
  <si>
    <t>el24</t>
  </si>
  <si>
    <t>Réglette en applique de 0,60m</t>
  </si>
  <si>
    <t>el25</t>
  </si>
  <si>
    <t>Hublot plafonnier lampe standard E-27,75W</t>
  </si>
  <si>
    <t>el26</t>
  </si>
  <si>
    <t>Hublot opalin étanche avec grille de protection, lampe standard E-27, 75watts</t>
  </si>
  <si>
    <t>el27</t>
  </si>
  <si>
    <t>Goulotte pour toutes les installations de cablage électique</t>
  </si>
  <si>
    <t>el28</t>
  </si>
  <si>
    <t>Prise de terre complète avec barrette de mesure</t>
  </si>
  <si>
    <t>el29</t>
  </si>
  <si>
    <t>Racord pour goulote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</si>
</sst>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F_-;\-* #,##0\ _F_-;_-* &quot;-&quot;??\ _F_-;_-@_-"/>
    <numFmt numFmtId="165" formatCode="_-* #,##0.00\ _F_-;\-* #,##0.00\ _F_-;_-* &quot;-&quot;??\ _F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3" fontId="4" fillId="0" borderId="1" xfId="2" applyNumberFormat="1" applyFont="1" applyBorder="1" applyAlignment="1">
      <alignment vertical="top" wrapText="1"/>
    </xf>
    <xf numFmtId="164" fontId="3" fillId="2" borderId="1" xfId="1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horizontal="right" vertical="top" wrapText="1"/>
    </xf>
    <xf numFmtId="0" fontId="3" fillId="0" borderId="1" xfId="2" applyFont="1" applyBorder="1" applyAlignment="1">
      <alignment vertical="top"/>
    </xf>
    <xf numFmtId="0" fontId="4" fillId="0" borderId="1" xfId="2" applyFont="1" applyBorder="1" applyAlignment="1">
      <alignment horizontal="center" vertical="top" wrapText="1"/>
    </xf>
    <xf numFmtId="0" fontId="4" fillId="0" borderId="1" xfId="2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0" fontId="3" fillId="0" borderId="1" xfId="2" applyFont="1" applyBorder="1" applyAlignment="1">
      <alignment wrapText="1"/>
    </xf>
    <xf numFmtId="9" fontId="4" fillId="0" borderId="1" xfId="2" applyNumberFormat="1" applyFont="1" applyBorder="1" applyAlignment="1">
      <alignment vertical="top" wrapText="1"/>
    </xf>
    <xf numFmtId="0" fontId="3" fillId="0" borderId="1" xfId="2" applyFont="1" applyBorder="1" applyAlignment="1">
      <alignment horizontal="left" vertical="center" wrapText="1"/>
    </xf>
    <xf numFmtId="9" fontId="3" fillId="0" borderId="1" xfId="2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65" fontId="3" fillId="0" borderId="1" xfId="1" applyNumberFormat="1" applyFont="1" applyBorder="1" applyAlignment="1">
      <alignment horizontal="right" vertical="top" wrapText="1"/>
    </xf>
    <xf numFmtId="165" fontId="3" fillId="2" borderId="1" xfId="1" applyNumberFormat="1" applyFont="1" applyFill="1" applyBorder="1" applyAlignment="1">
      <alignment horizontal="right" vertical="top" wrapText="1"/>
    </xf>
    <xf numFmtId="0" fontId="3" fillId="0" borderId="1" xfId="2" applyFont="1" applyBorder="1" applyAlignment="1">
      <alignment horizontal="center" vertical="top"/>
    </xf>
  </cellXfs>
  <cellStyles count="3">
    <cellStyle name="Milliers" xfId="1" builtinId="3"/>
    <cellStyle name="Normal" xfId="0" builtinId="0"/>
    <cellStyle name="Normal_détails de tarification_lot_031" xfId="2" xr:uid="{24895488-8EB8-4EC9-B6C5-430C62434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7836-1EE9-4EA6-B901-9CA7B170603D}">
  <dimension ref="A1:L93"/>
  <sheetViews>
    <sheetView tabSelected="1" topLeftCell="A27" workbookViewId="0">
      <selection activeCell="B38" sqref="B38"/>
    </sheetView>
  </sheetViews>
  <sheetFormatPr baseColWidth="10" defaultColWidth="11.44140625" defaultRowHeight="11.4" x14ac:dyDescent="0.3"/>
  <cols>
    <col min="1" max="1" width="6.88671875" style="5" customWidth="1"/>
    <col min="2" max="2" width="33.33203125" style="8" customWidth="1"/>
    <col min="3" max="3" width="6.109375" style="21" customWidth="1"/>
    <col min="4" max="4" width="6.6640625" style="5" customWidth="1"/>
    <col min="5" max="5" width="12.109375" style="5" customWidth="1"/>
    <col min="6" max="6" width="8.88671875" style="5" customWidth="1"/>
    <col min="7" max="7" width="7.33203125" style="5" customWidth="1"/>
    <col min="8" max="8" width="4.44140625" style="5" customWidth="1"/>
    <col min="9" max="9" width="5.88671875" style="5" customWidth="1"/>
    <col min="10" max="10" width="9.6640625" style="5" customWidth="1"/>
    <col min="11" max="16384" width="11.44140625" style="5"/>
  </cols>
  <sheetData>
    <row r="1" spans="1:12" s="8" customFormat="1" ht="20.100000000000001" customHeight="1" x14ac:dyDescent="0.2">
      <c r="A1" s="6" t="s">
        <v>0</v>
      </c>
      <c r="B1" s="9" t="s">
        <v>1</v>
      </c>
      <c r="C1" s="6" t="s">
        <v>2</v>
      </c>
      <c r="D1" s="7"/>
      <c r="E1" s="1">
        <v>840000</v>
      </c>
      <c r="F1" s="1">
        <f>200000/8</f>
        <v>25000</v>
      </c>
      <c r="G1" s="1">
        <f>+E1*2%</f>
        <v>16800</v>
      </c>
      <c r="H1" s="10">
        <v>0.05</v>
      </c>
      <c r="I1" s="1">
        <f t="shared" ref="I1:I54" si="0">+H1*E1</f>
        <v>42000</v>
      </c>
      <c r="J1" s="1">
        <f t="shared" ref="J1:J54" si="1">E1+F1+G1+I1</f>
        <v>923800</v>
      </c>
    </row>
    <row r="2" spans="1:12" s="8" customFormat="1" ht="20.100000000000001" customHeight="1" x14ac:dyDescent="0.2">
      <c r="A2" s="6" t="s">
        <v>3</v>
      </c>
      <c r="B2" s="9" t="s">
        <v>4</v>
      </c>
      <c r="C2" s="6" t="s">
        <v>5</v>
      </c>
      <c r="D2" s="7"/>
      <c r="E2" s="1">
        <v>45000</v>
      </c>
      <c r="F2" s="1">
        <f>10000/8</f>
        <v>1250</v>
      </c>
      <c r="G2" s="1">
        <f t="shared" ref="G2:G55" si="2">+E2*1%</f>
        <v>450</v>
      </c>
      <c r="H2" s="7">
        <v>0</v>
      </c>
      <c r="I2" s="1">
        <f t="shared" si="0"/>
        <v>0</v>
      </c>
      <c r="J2" s="1">
        <f t="shared" si="1"/>
        <v>46700</v>
      </c>
    </row>
    <row r="3" spans="1:12" s="8" customFormat="1" ht="20.100000000000001" customHeight="1" x14ac:dyDescent="0.2">
      <c r="A3" s="6" t="s">
        <v>6</v>
      </c>
      <c r="B3" s="9" t="s">
        <v>7</v>
      </c>
      <c r="C3" s="6" t="s">
        <v>5</v>
      </c>
      <c r="D3" s="7"/>
      <c r="E3" s="1">
        <v>95000</v>
      </c>
      <c r="F3" s="1">
        <f>50000/10</f>
        <v>5000</v>
      </c>
      <c r="G3" s="1">
        <f t="shared" si="2"/>
        <v>950</v>
      </c>
      <c r="H3" s="10">
        <v>0.05</v>
      </c>
      <c r="I3" s="1">
        <f t="shared" si="0"/>
        <v>4750</v>
      </c>
      <c r="J3" s="1">
        <f t="shared" si="1"/>
        <v>105700</v>
      </c>
    </row>
    <row r="4" spans="1:12" s="8" customFormat="1" ht="20.100000000000001" customHeight="1" x14ac:dyDescent="0.3">
      <c r="A4" s="6" t="s">
        <v>8</v>
      </c>
      <c r="B4" s="11" t="s">
        <v>9</v>
      </c>
      <c r="C4" s="6" t="s">
        <v>10</v>
      </c>
      <c r="D4" s="7"/>
      <c r="E4" s="1">
        <v>750</v>
      </c>
      <c r="F4" s="1"/>
      <c r="G4" s="1">
        <f t="shared" si="2"/>
        <v>7.5</v>
      </c>
      <c r="H4" s="10">
        <v>0.05</v>
      </c>
      <c r="I4" s="1">
        <f t="shared" si="0"/>
        <v>37.5</v>
      </c>
      <c r="J4" s="1">
        <f t="shared" si="1"/>
        <v>795</v>
      </c>
    </row>
    <row r="5" spans="1:12" s="8" customFormat="1" ht="20.100000000000001" customHeight="1" x14ac:dyDescent="0.2">
      <c r="A5" s="6" t="s">
        <v>11</v>
      </c>
      <c r="B5" s="9" t="s">
        <v>12</v>
      </c>
      <c r="C5" s="6" t="s">
        <v>13</v>
      </c>
      <c r="D5" s="7"/>
      <c r="E5" s="1">
        <v>750</v>
      </c>
      <c r="F5" s="1"/>
      <c r="G5" s="1">
        <f t="shared" si="2"/>
        <v>7.5</v>
      </c>
      <c r="H5" s="10">
        <v>0.05</v>
      </c>
      <c r="I5" s="1">
        <f t="shared" si="0"/>
        <v>37.5</v>
      </c>
      <c r="J5" s="1">
        <f t="shared" si="1"/>
        <v>795</v>
      </c>
    </row>
    <row r="6" spans="1:12" s="8" customFormat="1" ht="20.100000000000001" customHeight="1" x14ac:dyDescent="0.2">
      <c r="A6" s="6" t="s">
        <v>14</v>
      </c>
      <c r="B6" s="9" t="s">
        <v>15</v>
      </c>
      <c r="C6" s="6" t="s">
        <v>16</v>
      </c>
      <c r="D6" s="7"/>
      <c r="E6" s="1">
        <v>42000</v>
      </c>
      <c r="F6" s="1"/>
      <c r="G6" s="1">
        <f t="shared" si="2"/>
        <v>420</v>
      </c>
      <c r="H6" s="10">
        <v>0.05</v>
      </c>
      <c r="I6" s="1">
        <f t="shared" si="0"/>
        <v>2100</v>
      </c>
      <c r="J6" s="1">
        <f t="shared" si="1"/>
        <v>44520</v>
      </c>
    </row>
    <row r="7" spans="1:12" s="8" customFormat="1" ht="20.100000000000001" customHeight="1" x14ac:dyDescent="0.2">
      <c r="A7" s="6" t="s">
        <v>17</v>
      </c>
      <c r="B7" s="9" t="s">
        <v>18</v>
      </c>
      <c r="C7" s="6" t="s">
        <v>13</v>
      </c>
      <c r="D7" s="7"/>
      <c r="E7" s="1">
        <v>8000</v>
      </c>
      <c r="F7" s="1">
        <f>E7*0.1</f>
        <v>800</v>
      </c>
      <c r="G7" s="1">
        <f t="shared" si="2"/>
        <v>80</v>
      </c>
      <c r="H7" s="10">
        <v>0.05</v>
      </c>
      <c r="I7" s="1">
        <f t="shared" si="0"/>
        <v>400</v>
      </c>
      <c r="J7" s="1">
        <f t="shared" si="1"/>
        <v>9280</v>
      </c>
    </row>
    <row r="8" spans="1:12" s="8" customFormat="1" ht="20.100000000000001" customHeight="1" x14ac:dyDescent="0.2">
      <c r="A8" s="6" t="s">
        <v>19</v>
      </c>
      <c r="B8" s="9" t="s">
        <v>20</v>
      </c>
      <c r="C8" s="6" t="s">
        <v>5</v>
      </c>
      <c r="D8" s="7"/>
      <c r="E8" s="1">
        <v>45000</v>
      </c>
      <c r="F8" s="1">
        <f t="shared" ref="F8:F11" si="3">E8*0.1</f>
        <v>4500</v>
      </c>
      <c r="G8" s="1">
        <f t="shared" si="2"/>
        <v>450</v>
      </c>
      <c r="H8" s="10">
        <v>0.05</v>
      </c>
      <c r="I8" s="1">
        <f t="shared" si="0"/>
        <v>2250</v>
      </c>
      <c r="J8" s="1">
        <f t="shared" si="1"/>
        <v>52200</v>
      </c>
    </row>
    <row r="9" spans="1:12" s="8" customFormat="1" ht="20.100000000000001" customHeight="1" x14ac:dyDescent="0.2">
      <c r="A9" s="6" t="s">
        <v>21</v>
      </c>
      <c r="B9" s="9" t="s">
        <v>22</v>
      </c>
      <c r="C9" s="6" t="s">
        <v>13</v>
      </c>
      <c r="D9" s="7"/>
      <c r="E9" s="1">
        <v>8000</v>
      </c>
      <c r="F9" s="1">
        <f t="shared" si="3"/>
        <v>800</v>
      </c>
      <c r="G9" s="1">
        <f t="shared" si="2"/>
        <v>80</v>
      </c>
      <c r="H9" s="10">
        <v>0.05</v>
      </c>
      <c r="I9" s="1">
        <f>+H9*E9</f>
        <v>400</v>
      </c>
      <c r="J9" s="1">
        <f t="shared" si="1"/>
        <v>9280</v>
      </c>
    </row>
    <row r="10" spans="1:12" s="8" customFormat="1" ht="20.100000000000001" customHeight="1" x14ac:dyDescent="0.2">
      <c r="A10" s="6" t="s">
        <v>23</v>
      </c>
      <c r="B10" s="9" t="s">
        <v>24</v>
      </c>
      <c r="C10" s="6" t="s">
        <v>10</v>
      </c>
      <c r="D10" s="7"/>
      <c r="E10" s="1">
        <v>6500</v>
      </c>
      <c r="F10" s="1">
        <f>E10*0.1</f>
        <v>650</v>
      </c>
      <c r="G10" s="1">
        <f t="shared" si="2"/>
        <v>65</v>
      </c>
      <c r="H10" s="7">
        <v>0</v>
      </c>
      <c r="I10" s="1">
        <f t="shared" si="0"/>
        <v>0</v>
      </c>
      <c r="J10" s="1">
        <f t="shared" si="1"/>
        <v>7215</v>
      </c>
    </row>
    <row r="11" spans="1:12" s="8" customFormat="1" ht="20.100000000000001" customHeight="1" x14ac:dyDescent="0.2">
      <c r="A11" s="6" t="s">
        <v>25</v>
      </c>
      <c r="B11" s="9" t="s">
        <v>26</v>
      </c>
      <c r="C11" s="6" t="s">
        <v>10</v>
      </c>
      <c r="D11" s="7"/>
      <c r="E11" s="1">
        <v>15000</v>
      </c>
      <c r="F11" s="1">
        <f t="shared" si="3"/>
        <v>1500</v>
      </c>
      <c r="G11" s="1">
        <f t="shared" si="2"/>
        <v>150</v>
      </c>
      <c r="H11" s="7">
        <v>0</v>
      </c>
      <c r="I11" s="1">
        <f t="shared" si="0"/>
        <v>0</v>
      </c>
      <c r="J11" s="1">
        <f t="shared" si="1"/>
        <v>16650</v>
      </c>
      <c r="L11" s="12"/>
    </row>
    <row r="12" spans="1:12" s="8" customFormat="1" ht="20.100000000000001" customHeight="1" x14ac:dyDescent="0.3">
      <c r="A12" s="6" t="s">
        <v>27</v>
      </c>
      <c r="B12" s="8" t="s">
        <v>28</v>
      </c>
      <c r="C12" s="6" t="s">
        <v>10</v>
      </c>
      <c r="D12" s="7"/>
      <c r="E12" s="1">
        <v>3500</v>
      </c>
      <c r="F12" s="1">
        <f>E12*0.1</f>
        <v>350</v>
      </c>
      <c r="G12" s="1">
        <f t="shared" si="2"/>
        <v>35</v>
      </c>
      <c r="H12" s="7">
        <v>0</v>
      </c>
      <c r="I12" s="1">
        <f t="shared" si="0"/>
        <v>0</v>
      </c>
      <c r="J12" s="1">
        <f t="shared" si="1"/>
        <v>3885</v>
      </c>
    </row>
    <row r="13" spans="1:12" s="8" customFormat="1" ht="20.100000000000001" customHeight="1" x14ac:dyDescent="0.3">
      <c r="A13" s="6" t="s">
        <v>29</v>
      </c>
      <c r="B13" s="7" t="s">
        <v>30</v>
      </c>
      <c r="C13" s="6" t="s">
        <v>31</v>
      </c>
      <c r="D13" s="7"/>
      <c r="E13" s="1">
        <v>50</v>
      </c>
      <c r="F13" s="1">
        <f>E13*0.5</f>
        <v>25</v>
      </c>
      <c r="G13" s="1">
        <f t="shared" si="2"/>
        <v>0.5</v>
      </c>
      <c r="H13" s="7">
        <v>0</v>
      </c>
      <c r="I13" s="1">
        <f t="shared" si="0"/>
        <v>0</v>
      </c>
      <c r="J13" s="1">
        <f t="shared" si="1"/>
        <v>75.5</v>
      </c>
    </row>
    <row r="14" spans="1:12" s="8" customFormat="1" ht="20.100000000000001" customHeight="1" x14ac:dyDescent="0.3">
      <c r="A14" s="6" t="s">
        <v>32</v>
      </c>
      <c r="B14" s="7" t="s">
        <v>33</v>
      </c>
      <c r="C14" s="6" t="s">
        <v>5</v>
      </c>
      <c r="D14" s="7"/>
      <c r="E14" s="1">
        <v>12000</v>
      </c>
      <c r="F14" s="1">
        <f>E14*0.1</f>
        <v>1200</v>
      </c>
      <c r="G14" s="1">
        <v>0</v>
      </c>
      <c r="H14" s="7">
        <v>0</v>
      </c>
      <c r="I14" s="1">
        <f t="shared" si="0"/>
        <v>0</v>
      </c>
      <c r="J14" s="1">
        <f t="shared" si="1"/>
        <v>13200</v>
      </c>
    </row>
    <row r="15" spans="1:12" s="8" customFormat="1" ht="20.100000000000001" customHeight="1" x14ac:dyDescent="0.3">
      <c r="A15" s="6" t="s">
        <v>34</v>
      </c>
      <c r="B15" s="7" t="s">
        <v>35</v>
      </c>
      <c r="C15" s="6" t="s">
        <v>5</v>
      </c>
      <c r="D15" s="7"/>
      <c r="E15" s="1">
        <v>14000</v>
      </c>
      <c r="F15" s="1">
        <f>E15*0.1</f>
        <v>1400</v>
      </c>
      <c r="G15" s="1">
        <f t="shared" ref="G15:G16" si="4">+E15*1%</f>
        <v>140</v>
      </c>
      <c r="H15" s="10">
        <v>0.05</v>
      </c>
      <c r="I15" s="1">
        <f t="shared" si="0"/>
        <v>700</v>
      </c>
      <c r="J15" s="1">
        <f t="shared" si="1"/>
        <v>16240</v>
      </c>
    </row>
    <row r="16" spans="1:12" s="8" customFormat="1" ht="20.100000000000001" customHeight="1" x14ac:dyDescent="0.3">
      <c r="A16" s="6" t="s">
        <v>36</v>
      </c>
      <c r="B16" s="7" t="s">
        <v>37</v>
      </c>
      <c r="C16" s="6" t="s">
        <v>10</v>
      </c>
      <c r="D16" s="7"/>
      <c r="E16" s="1">
        <v>120</v>
      </c>
      <c r="F16" s="1">
        <f>E16*0.2</f>
        <v>24</v>
      </c>
      <c r="G16" s="1">
        <f t="shared" si="4"/>
        <v>1.2</v>
      </c>
      <c r="H16" s="10">
        <v>0.05</v>
      </c>
      <c r="I16" s="1">
        <f t="shared" si="0"/>
        <v>6</v>
      </c>
      <c r="J16" s="1">
        <f t="shared" si="1"/>
        <v>151.19999999999999</v>
      </c>
    </row>
    <row r="17" spans="1:10" s="8" customFormat="1" ht="20.100000000000001" customHeight="1" x14ac:dyDescent="0.2">
      <c r="A17" s="6" t="s">
        <v>38</v>
      </c>
      <c r="B17" s="13" t="s">
        <v>39</v>
      </c>
      <c r="C17" s="14" t="s">
        <v>16</v>
      </c>
      <c r="D17" s="15"/>
      <c r="E17" s="2">
        <v>45000</v>
      </c>
      <c r="F17" s="1">
        <f>E17*0.1</f>
        <v>4500</v>
      </c>
      <c r="G17" s="1">
        <f t="shared" si="2"/>
        <v>450</v>
      </c>
      <c r="H17" s="10">
        <v>0.05</v>
      </c>
      <c r="I17" s="1">
        <f t="shared" si="0"/>
        <v>2250</v>
      </c>
      <c r="J17" s="1">
        <f t="shared" si="1"/>
        <v>52200</v>
      </c>
    </row>
    <row r="18" spans="1:10" s="8" customFormat="1" ht="20.100000000000001" customHeight="1" x14ac:dyDescent="0.3">
      <c r="A18" s="6" t="s">
        <v>40</v>
      </c>
      <c r="B18" s="13" t="s">
        <v>41</v>
      </c>
      <c r="C18" s="14" t="s">
        <v>16</v>
      </c>
      <c r="D18" s="7"/>
      <c r="E18" s="1">
        <v>50000</v>
      </c>
      <c r="F18" s="1">
        <f t="shared" ref="F18:F21" si="5">E18*0.1</f>
        <v>5000</v>
      </c>
      <c r="G18" s="1">
        <f t="shared" si="2"/>
        <v>500</v>
      </c>
      <c r="H18" s="10">
        <v>0.05</v>
      </c>
      <c r="I18" s="1">
        <f t="shared" si="0"/>
        <v>2500</v>
      </c>
      <c r="J18" s="1">
        <f t="shared" si="1"/>
        <v>58000</v>
      </c>
    </row>
    <row r="19" spans="1:10" s="8" customFormat="1" ht="20.100000000000001" customHeight="1" x14ac:dyDescent="0.3">
      <c r="A19" s="6" t="s">
        <v>42</v>
      </c>
      <c r="B19" s="13" t="s">
        <v>43</v>
      </c>
      <c r="C19" s="14" t="s">
        <v>16</v>
      </c>
      <c r="D19" s="7"/>
      <c r="E19" s="1">
        <v>50000</v>
      </c>
      <c r="F19" s="1">
        <f t="shared" si="5"/>
        <v>5000</v>
      </c>
      <c r="G19" s="1">
        <f t="shared" si="2"/>
        <v>500</v>
      </c>
      <c r="H19" s="10">
        <v>0.05</v>
      </c>
      <c r="I19" s="1">
        <f t="shared" si="0"/>
        <v>2500</v>
      </c>
      <c r="J19" s="1">
        <f t="shared" si="1"/>
        <v>58000</v>
      </c>
    </row>
    <row r="20" spans="1:10" s="8" customFormat="1" ht="20.100000000000001" customHeight="1" x14ac:dyDescent="0.3">
      <c r="A20" s="6" t="s">
        <v>44</v>
      </c>
      <c r="B20" s="13" t="s">
        <v>45</v>
      </c>
      <c r="C20" s="14" t="s">
        <v>16</v>
      </c>
      <c r="D20" s="7"/>
      <c r="E20" s="1">
        <v>25500</v>
      </c>
      <c r="F20" s="1">
        <f t="shared" si="5"/>
        <v>2550</v>
      </c>
      <c r="G20" s="1">
        <f t="shared" si="2"/>
        <v>255</v>
      </c>
      <c r="H20" s="10">
        <v>0.05</v>
      </c>
      <c r="I20" s="1">
        <f t="shared" si="0"/>
        <v>1275</v>
      </c>
      <c r="J20" s="1">
        <f t="shared" si="1"/>
        <v>29580</v>
      </c>
    </row>
    <row r="21" spans="1:10" s="8" customFormat="1" ht="20.100000000000001" customHeight="1" x14ac:dyDescent="0.3">
      <c r="A21" s="6" t="s">
        <v>46</v>
      </c>
      <c r="B21" s="16" t="s">
        <v>47</v>
      </c>
      <c r="C21" s="17" t="s">
        <v>16</v>
      </c>
      <c r="D21" s="7"/>
      <c r="E21" s="1">
        <v>25000</v>
      </c>
      <c r="F21" s="1">
        <f t="shared" si="5"/>
        <v>2500</v>
      </c>
      <c r="G21" s="1">
        <f t="shared" si="2"/>
        <v>250</v>
      </c>
      <c r="H21" s="10">
        <v>0.05</v>
      </c>
      <c r="I21" s="1">
        <f t="shared" si="0"/>
        <v>1250</v>
      </c>
      <c r="J21" s="1">
        <f t="shared" si="1"/>
        <v>29000</v>
      </c>
    </row>
    <row r="22" spans="1:10" s="8" customFormat="1" ht="27.75" customHeight="1" x14ac:dyDescent="0.3">
      <c r="A22" s="6" t="s">
        <v>48</v>
      </c>
      <c r="B22" s="13" t="s">
        <v>49</v>
      </c>
      <c r="C22" s="14" t="s">
        <v>16</v>
      </c>
      <c r="D22" s="7"/>
      <c r="E22" s="1">
        <v>60000</v>
      </c>
      <c r="F22" s="1">
        <f>E22*0.15</f>
        <v>9000</v>
      </c>
      <c r="G22" s="1">
        <f t="shared" si="2"/>
        <v>600</v>
      </c>
      <c r="H22" s="10">
        <v>0.05</v>
      </c>
      <c r="I22" s="1">
        <f t="shared" si="0"/>
        <v>3000</v>
      </c>
      <c r="J22" s="1">
        <f t="shared" si="1"/>
        <v>72600</v>
      </c>
    </row>
    <row r="23" spans="1:10" s="8" customFormat="1" ht="30.75" customHeight="1" x14ac:dyDescent="0.2">
      <c r="A23" s="6" t="s">
        <v>50</v>
      </c>
      <c r="B23" s="13" t="s">
        <v>51</v>
      </c>
      <c r="C23" s="14" t="s">
        <v>5</v>
      </c>
      <c r="D23" s="15"/>
      <c r="E23" s="2">
        <v>800000</v>
      </c>
      <c r="F23" s="1">
        <f>E23*0.1</f>
        <v>80000</v>
      </c>
      <c r="G23" s="1">
        <f t="shared" si="2"/>
        <v>8000</v>
      </c>
      <c r="H23" s="10">
        <v>0</v>
      </c>
      <c r="I23" s="1">
        <f t="shared" si="0"/>
        <v>0</v>
      </c>
      <c r="J23" s="1">
        <f t="shared" si="1"/>
        <v>888000</v>
      </c>
    </row>
    <row r="24" spans="1:10" s="8" customFormat="1" ht="20.100000000000001" customHeight="1" x14ac:dyDescent="0.2">
      <c r="A24" s="6" t="s">
        <v>52</v>
      </c>
      <c r="B24" s="13" t="s">
        <v>53</v>
      </c>
      <c r="C24" s="14" t="s">
        <v>5</v>
      </c>
      <c r="D24" s="15"/>
      <c r="E24" s="2">
        <v>500000</v>
      </c>
      <c r="F24" s="1">
        <f t="shared" ref="F24:F46" si="6">E24*0.1</f>
        <v>50000</v>
      </c>
      <c r="G24" s="1">
        <f t="shared" si="2"/>
        <v>5000</v>
      </c>
      <c r="H24" s="10">
        <v>0</v>
      </c>
      <c r="I24" s="1">
        <f t="shared" si="0"/>
        <v>0</v>
      </c>
      <c r="J24" s="1">
        <f t="shared" si="1"/>
        <v>555000</v>
      </c>
    </row>
    <row r="25" spans="1:10" s="8" customFormat="1" ht="20.100000000000001" customHeight="1" x14ac:dyDescent="0.2">
      <c r="A25" s="6" t="s">
        <v>54</v>
      </c>
      <c r="B25" s="13" t="s">
        <v>55</v>
      </c>
      <c r="C25" s="14" t="s">
        <v>16</v>
      </c>
      <c r="D25" s="15"/>
      <c r="E25" s="2">
        <v>36600</v>
      </c>
      <c r="F25" s="1">
        <f t="shared" si="6"/>
        <v>3660</v>
      </c>
      <c r="G25" s="1">
        <f t="shared" si="2"/>
        <v>366</v>
      </c>
      <c r="H25" s="10">
        <v>0</v>
      </c>
      <c r="I25" s="1">
        <f t="shared" si="0"/>
        <v>0</v>
      </c>
      <c r="J25" s="1">
        <f t="shared" si="1"/>
        <v>40626</v>
      </c>
    </row>
    <row r="26" spans="1:10" s="8" customFormat="1" ht="20.100000000000001" customHeight="1" x14ac:dyDescent="0.2">
      <c r="A26" s="6" t="s">
        <v>56</v>
      </c>
      <c r="B26" s="13" t="s">
        <v>57</v>
      </c>
      <c r="C26" s="14" t="s">
        <v>58</v>
      </c>
      <c r="D26" s="15"/>
      <c r="E26" s="2">
        <v>40000</v>
      </c>
      <c r="F26" s="1">
        <f t="shared" si="6"/>
        <v>4000</v>
      </c>
      <c r="G26" s="1">
        <f t="shared" si="2"/>
        <v>400</v>
      </c>
      <c r="H26" s="10">
        <v>0</v>
      </c>
      <c r="I26" s="1">
        <f t="shared" si="0"/>
        <v>0</v>
      </c>
      <c r="J26" s="1">
        <f t="shared" si="1"/>
        <v>44400</v>
      </c>
    </row>
    <row r="27" spans="1:10" s="8" customFormat="1" ht="20.100000000000001" customHeight="1" x14ac:dyDescent="0.3">
      <c r="A27" s="6" t="s">
        <v>59</v>
      </c>
      <c r="B27" s="13" t="s">
        <v>60</v>
      </c>
      <c r="C27" s="14" t="s">
        <v>16</v>
      </c>
      <c r="D27" s="7"/>
      <c r="E27" s="1">
        <v>35000</v>
      </c>
      <c r="F27" s="1">
        <f t="shared" si="6"/>
        <v>3500</v>
      </c>
      <c r="G27" s="1">
        <f t="shared" si="2"/>
        <v>350</v>
      </c>
      <c r="H27" s="7"/>
      <c r="I27" s="1">
        <f t="shared" si="0"/>
        <v>0</v>
      </c>
      <c r="J27" s="1">
        <f t="shared" si="1"/>
        <v>38850</v>
      </c>
    </row>
    <row r="28" spans="1:10" s="8" customFormat="1" ht="20.100000000000001" customHeight="1" x14ac:dyDescent="0.3">
      <c r="A28" s="6" t="s">
        <v>61</v>
      </c>
      <c r="B28" s="13" t="s">
        <v>62</v>
      </c>
      <c r="C28" s="14" t="s">
        <v>63</v>
      </c>
      <c r="D28" s="7"/>
      <c r="E28" s="1">
        <v>250</v>
      </c>
      <c r="F28" s="1">
        <v>0</v>
      </c>
      <c r="G28" s="1">
        <f t="shared" si="2"/>
        <v>2.5</v>
      </c>
      <c r="H28" s="7"/>
      <c r="I28" s="1">
        <f t="shared" si="0"/>
        <v>0</v>
      </c>
      <c r="J28" s="1">
        <f t="shared" si="1"/>
        <v>252.5</v>
      </c>
    </row>
    <row r="29" spans="1:10" s="8" customFormat="1" ht="20.100000000000001" customHeight="1" x14ac:dyDescent="0.3">
      <c r="A29" s="6" t="s">
        <v>64</v>
      </c>
      <c r="B29" s="13" t="s">
        <v>65</v>
      </c>
      <c r="C29" s="14" t="s">
        <v>63</v>
      </c>
      <c r="D29" s="7"/>
      <c r="E29" s="1">
        <v>800</v>
      </c>
      <c r="F29" s="1">
        <v>0</v>
      </c>
      <c r="G29" s="1">
        <f t="shared" si="2"/>
        <v>8</v>
      </c>
      <c r="H29" s="7"/>
      <c r="I29" s="1">
        <f t="shared" si="0"/>
        <v>0</v>
      </c>
      <c r="J29" s="1">
        <f t="shared" si="1"/>
        <v>808</v>
      </c>
    </row>
    <row r="30" spans="1:10" s="8" customFormat="1" ht="24.75" customHeight="1" x14ac:dyDescent="0.3">
      <c r="A30" s="6" t="s">
        <v>66</v>
      </c>
      <c r="B30" s="18" t="s">
        <v>67</v>
      </c>
      <c r="C30" s="14" t="s">
        <v>63</v>
      </c>
      <c r="D30" s="7"/>
      <c r="E30" s="1">
        <v>151200</v>
      </c>
      <c r="F30" s="1">
        <f t="shared" si="6"/>
        <v>15120</v>
      </c>
      <c r="G30" s="1">
        <f t="shared" si="2"/>
        <v>1512</v>
      </c>
      <c r="H30" s="7"/>
      <c r="I30" s="1">
        <f t="shared" si="0"/>
        <v>0</v>
      </c>
      <c r="J30" s="1">
        <f t="shared" si="1"/>
        <v>167832</v>
      </c>
    </row>
    <row r="31" spans="1:10" s="8" customFormat="1" ht="30" customHeight="1" x14ac:dyDescent="0.3">
      <c r="A31" s="6" t="s">
        <v>68</v>
      </c>
      <c r="B31" s="13" t="s">
        <v>69</v>
      </c>
      <c r="C31" s="14" t="s">
        <v>63</v>
      </c>
      <c r="D31" s="7"/>
      <c r="E31" s="1">
        <v>189000</v>
      </c>
      <c r="F31" s="1">
        <f t="shared" si="6"/>
        <v>18900</v>
      </c>
      <c r="G31" s="1">
        <f t="shared" si="2"/>
        <v>1890</v>
      </c>
      <c r="H31" s="7"/>
      <c r="I31" s="1">
        <f t="shared" si="0"/>
        <v>0</v>
      </c>
      <c r="J31" s="1">
        <f t="shared" si="1"/>
        <v>209790</v>
      </c>
    </row>
    <row r="32" spans="1:10" s="8" customFormat="1" ht="24.75" customHeight="1" x14ac:dyDescent="0.3">
      <c r="A32" s="6" t="s">
        <v>70</v>
      </c>
      <c r="B32" s="13" t="s">
        <v>71</v>
      </c>
      <c r="C32" s="14" t="s">
        <v>63</v>
      </c>
      <c r="D32" s="7"/>
      <c r="E32" s="1">
        <v>806400</v>
      </c>
      <c r="F32" s="1">
        <f t="shared" si="6"/>
        <v>80640</v>
      </c>
      <c r="G32" s="1">
        <f t="shared" si="2"/>
        <v>8064</v>
      </c>
      <c r="H32" s="7"/>
      <c r="I32" s="1">
        <f t="shared" si="0"/>
        <v>0</v>
      </c>
      <c r="J32" s="1">
        <f t="shared" si="1"/>
        <v>895104</v>
      </c>
    </row>
    <row r="33" spans="1:10" s="8" customFormat="1" ht="24" customHeight="1" x14ac:dyDescent="0.3">
      <c r="A33" s="6" t="s">
        <v>72</v>
      </c>
      <c r="B33" s="16" t="s">
        <v>73</v>
      </c>
      <c r="C33" s="17" t="s">
        <v>63</v>
      </c>
      <c r="D33" s="7"/>
      <c r="E33" s="1">
        <v>422400</v>
      </c>
      <c r="F33" s="1">
        <f t="shared" si="6"/>
        <v>42240</v>
      </c>
      <c r="G33" s="1">
        <f t="shared" si="2"/>
        <v>4224</v>
      </c>
      <c r="H33" s="7"/>
      <c r="I33" s="1">
        <f t="shared" si="0"/>
        <v>0</v>
      </c>
      <c r="J33" s="1">
        <f t="shared" si="1"/>
        <v>468864</v>
      </c>
    </row>
    <row r="34" spans="1:10" s="8" customFormat="1" ht="24" customHeight="1" x14ac:dyDescent="0.3">
      <c r="A34" s="6" t="s">
        <v>74</v>
      </c>
      <c r="B34" s="13" t="s">
        <v>75</v>
      </c>
      <c r="C34" s="14" t="s">
        <v>63</v>
      </c>
      <c r="D34" s="7"/>
      <c r="E34" s="1">
        <v>537600</v>
      </c>
      <c r="F34" s="1">
        <f t="shared" si="6"/>
        <v>53760</v>
      </c>
      <c r="G34" s="1">
        <f t="shared" si="2"/>
        <v>5376</v>
      </c>
      <c r="H34" s="7"/>
      <c r="I34" s="1">
        <f t="shared" si="0"/>
        <v>0</v>
      </c>
      <c r="J34" s="1">
        <f t="shared" si="1"/>
        <v>596736</v>
      </c>
    </row>
    <row r="35" spans="1:10" s="8" customFormat="1" ht="25.5" customHeight="1" x14ac:dyDescent="0.3">
      <c r="A35" s="6" t="s">
        <v>76</v>
      </c>
      <c r="B35" s="13" t="s">
        <v>77</v>
      </c>
      <c r="C35" s="14" t="s">
        <v>63</v>
      </c>
      <c r="D35" s="7"/>
      <c r="E35" s="1">
        <f>600000*1.25/5</f>
        <v>150000</v>
      </c>
      <c r="F35" s="1">
        <f t="shared" si="6"/>
        <v>15000</v>
      </c>
      <c r="G35" s="1">
        <f t="shared" si="2"/>
        <v>1500</v>
      </c>
      <c r="H35" s="7"/>
      <c r="I35" s="1">
        <f t="shared" si="0"/>
        <v>0</v>
      </c>
      <c r="J35" s="1">
        <f t="shared" si="1"/>
        <v>166500</v>
      </c>
    </row>
    <row r="36" spans="1:10" s="8" customFormat="1" ht="33.75" customHeight="1" x14ac:dyDescent="0.3">
      <c r="A36" s="6" t="s">
        <v>78</v>
      </c>
      <c r="B36" s="13" t="s">
        <v>79</v>
      </c>
      <c r="C36" s="14" t="s">
        <v>58</v>
      </c>
      <c r="D36" s="7"/>
      <c r="E36" s="1">
        <v>150000</v>
      </c>
      <c r="F36" s="1">
        <f t="shared" si="6"/>
        <v>15000</v>
      </c>
      <c r="G36" s="1">
        <f t="shared" si="2"/>
        <v>1500</v>
      </c>
      <c r="H36" s="7"/>
      <c r="I36" s="1">
        <f t="shared" si="0"/>
        <v>0</v>
      </c>
      <c r="J36" s="1">
        <f t="shared" si="1"/>
        <v>166500</v>
      </c>
    </row>
    <row r="37" spans="1:10" s="8" customFormat="1" ht="30" customHeight="1" x14ac:dyDescent="0.3">
      <c r="A37" s="6" t="s">
        <v>80</v>
      </c>
      <c r="B37" s="13" t="s">
        <v>81</v>
      </c>
      <c r="C37" s="14" t="s">
        <v>63</v>
      </c>
      <c r="D37" s="7"/>
      <c r="E37" s="1">
        <f>600000*1*2.1/5</f>
        <v>252000</v>
      </c>
      <c r="F37" s="1">
        <f t="shared" si="6"/>
        <v>25200</v>
      </c>
      <c r="G37" s="1">
        <f t="shared" si="2"/>
        <v>2520</v>
      </c>
      <c r="H37" s="7"/>
      <c r="I37" s="1">
        <f t="shared" si="0"/>
        <v>0</v>
      </c>
      <c r="J37" s="1">
        <f t="shared" si="1"/>
        <v>279720</v>
      </c>
    </row>
    <row r="38" spans="1:10" s="8" customFormat="1" ht="20.100000000000001" customHeight="1" x14ac:dyDescent="0.3">
      <c r="A38" s="6"/>
      <c r="B38" s="13" t="s">
        <v>82</v>
      </c>
      <c r="C38" s="14" t="s">
        <v>63</v>
      </c>
      <c r="D38" s="7"/>
      <c r="E38" s="1">
        <v>80000</v>
      </c>
      <c r="F38" s="1">
        <f t="shared" si="6"/>
        <v>8000</v>
      </c>
      <c r="G38" s="1">
        <f t="shared" si="2"/>
        <v>800</v>
      </c>
      <c r="H38" s="7"/>
      <c r="I38" s="1">
        <f t="shared" si="0"/>
        <v>0</v>
      </c>
      <c r="J38" s="1">
        <f t="shared" si="1"/>
        <v>88800</v>
      </c>
    </row>
    <row r="39" spans="1:10" s="8" customFormat="1" ht="25.5" customHeight="1" x14ac:dyDescent="0.3">
      <c r="A39" s="6" t="s">
        <v>83</v>
      </c>
      <c r="B39" s="13" t="s">
        <v>84</v>
      </c>
      <c r="C39" s="14" t="s">
        <v>85</v>
      </c>
      <c r="D39" s="7"/>
      <c r="E39" s="1">
        <v>4500</v>
      </c>
      <c r="F39" s="1">
        <f t="shared" si="6"/>
        <v>450</v>
      </c>
      <c r="G39" s="1">
        <f t="shared" si="2"/>
        <v>45</v>
      </c>
      <c r="H39" s="7"/>
      <c r="I39" s="1">
        <f t="shared" si="0"/>
        <v>0</v>
      </c>
      <c r="J39" s="1">
        <f t="shared" si="1"/>
        <v>4995</v>
      </c>
    </row>
    <row r="40" spans="1:10" s="8" customFormat="1" ht="25.5" customHeight="1" x14ac:dyDescent="0.3">
      <c r="A40" s="6" t="s">
        <v>86</v>
      </c>
      <c r="B40" s="13" t="s">
        <v>87</v>
      </c>
      <c r="C40" s="14" t="s">
        <v>85</v>
      </c>
      <c r="D40" s="7"/>
      <c r="E40" s="1">
        <v>6000</v>
      </c>
      <c r="F40" s="1">
        <f t="shared" si="6"/>
        <v>600</v>
      </c>
      <c r="G40" s="1">
        <f t="shared" si="2"/>
        <v>60</v>
      </c>
      <c r="H40" s="7"/>
      <c r="I40" s="1">
        <f t="shared" si="0"/>
        <v>0</v>
      </c>
      <c r="J40" s="1">
        <f t="shared" si="1"/>
        <v>6660</v>
      </c>
    </row>
    <row r="41" spans="1:10" s="8" customFormat="1" ht="25.5" customHeight="1" x14ac:dyDescent="0.3">
      <c r="A41" s="6" t="s">
        <v>88</v>
      </c>
      <c r="B41" s="13" t="s">
        <v>89</v>
      </c>
      <c r="C41" s="14" t="s">
        <v>85</v>
      </c>
      <c r="D41" s="7"/>
      <c r="E41" s="1">
        <v>6000</v>
      </c>
      <c r="F41" s="1">
        <f t="shared" si="6"/>
        <v>600</v>
      </c>
      <c r="G41" s="1">
        <f t="shared" si="2"/>
        <v>60</v>
      </c>
      <c r="H41" s="7"/>
      <c r="I41" s="1">
        <f t="shared" si="0"/>
        <v>0</v>
      </c>
      <c r="J41" s="1">
        <f t="shared" si="1"/>
        <v>6660</v>
      </c>
    </row>
    <row r="42" spans="1:10" s="8" customFormat="1" ht="25.5" customHeight="1" x14ac:dyDescent="0.3">
      <c r="A42" s="6" t="s">
        <v>90</v>
      </c>
      <c r="B42" s="13" t="s">
        <v>91</v>
      </c>
      <c r="C42" s="14" t="s">
        <v>85</v>
      </c>
      <c r="D42" s="7"/>
      <c r="E42" s="1">
        <v>14000</v>
      </c>
      <c r="F42" s="1">
        <f>E42*0.1</f>
        <v>1400</v>
      </c>
      <c r="G42" s="1">
        <f t="shared" si="2"/>
        <v>140</v>
      </c>
      <c r="H42" s="7"/>
      <c r="I42" s="1">
        <f t="shared" si="0"/>
        <v>0</v>
      </c>
      <c r="J42" s="1">
        <f t="shared" si="1"/>
        <v>15540</v>
      </c>
    </row>
    <row r="43" spans="1:10" s="8" customFormat="1" ht="25.5" customHeight="1" x14ac:dyDescent="0.3">
      <c r="A43" s="6" t="s">
        <v>92</v>
      </c>
      <c r="B43" s="13" t="s">
        <v>93</v>
      </c>
      <c r="C43" s="14" t="s">
        <v>31</v>
      </c>
      <c r="D43" s="7"/>
      <c r="E43" s="1">
        <v>4000</v>
      </c>
      <c r="F43" s="1">
        <f t="shared" si="6"/>
        <v>400</v>
      </c>
      <c r="G43" s="1">
        <f t="shared" si="2"/>
        <v>40</v>
      </c>
      <c r="H43" s="7"/>
      <c r="I43" s="1">
        <f t="shared" si="0"/>
        <v>0</v>
      </c>
      <c r="J43" s="1">
        <f t="shared" si="1"/>
        <v>4440</v>
      </c>
    </row>
    <row r="44" spans="1:10" s="8" customFormat="1" ht="25.5" customHeight="1" x14ac:dyDescent="0.3">
      <c r="A44" s="6" t="s">
        <v>94</v>
      </c>
      <c r="B44" s="13" t="s">
        <v>95</v>
      </c>
      <c r="C44" s="14" t="s">
        <v>31</v>
      </c>
      <c r="D44" s="7"/>
      <c r="E44" s="1">
        <v>4000</v>
      </c>
      <c r="F44" s="1">
        <f t="shared" si="6"/>
        <v>400</v>
      </c>
      <c r="G44" s="1">
        <f t="shared" si="2"/>
        <v>40</v>
      </c>
      <c r="H44" s="7"/>
      <c r="I44" s="1">
        <f t="shared" si="0"/>
        <v>0</v>
      </c>
      <c r="J44" s="1">
        <f t="shared" si="1"/>
        <v>4440</v>
      </c>
    </row>
    <row r="45" spans="1:10" s="8" customFormat="1" ht="25.5" customHeight="1" x14ac:dyDescent="0.3">
      <c r="A45" s="6" t="s">
        <v>96</v>
      </c>
      <c r="B45" s="13" t="s">
        <v>97</v>
      </c>
      <c r="C45" s="14" t="s">
        <v>16</v>
      </c>
      <c r="D45" s="7"/>
      <c r="E45" s="1">
        <v>270000</v>
      </c>
      <c r="F45" s="1">
        <f t="shared" si="6"/>
        <v>27000</v>
      </c>
      <c r="G45" s="1">
        <f t="shared" si="2"/>
        <v>2700</v>
      </c>
      <c r="H45" s="7"/>
      <c r="I45" s="1">
        <f t="shared" si="0"/>
        <v>0</v>
      </c>
      <c r="J45" s="1">
        <f t="shared" si="1"/>
        <v>299700</v>
      </c>
    </row>
    <row r="46" spans="1:10" s="8" customFormat="1" ht="25.5" customHeight="1" x14ac:dyDescent="0.3">
      <c r="A46" s="6" t="s">
        <v>98</v>
      </c>
      <c r="B46" s="13" t="s">
        <v>99</v>
      </c>
      <c r="C46" s="14" t="s">
        <v>16</v>
      </c>
      <c r="D46" s="7"/>
      <c r="E46" s="1">
        <v>40000</v>
      </c>
      <c r="F46" s="1">
        <f t="shared" si="6"/>
        <v>4000</v>
      </c>
      <c r="G46" s="1">
        <f t="shared" si="2"/>
        <v>400</v>
      </c>
      <c r="H46" s="7"/>
      <c r="I46" s="1">
        <f t="shared" si="0"/>
        <v>0</v>
      </c>
      <c r="J46" s="1">
        <f t="shared" si="1"/>
        <v>44400</v>
      </c>
    </row>
    <row r="47" spans="1:10" s="8" customFormat="1" ht="20.100000000000001" customHeight="1" x14ac:dyDescent="0.3">
      <c r="A47" s="6" t="s">
        <v>100</v>
      </c>
      <c r="B47" s="18" t="s">
        <v>101</v>
      </c>
      <c r="C47" s="14" t="s">
        <v>58</v>
      </c>
      <c r="D47" s="19"/>
      <c r="E47" s="3">
        <v>1750</v>
      </c>
      <c r="F47" s="1"/>
      <c r="G47" s="1">
        <f t="shared" si="2"/>
        <v>17.5</v>
      </c>
      <c r="H47" s="7"/>
      <c r="I47" s="1"/>
      <c r="J47" s="1">
        <f t="shared" si="1"/>
        <v>1767.5</v>
      </c>
    </row>
    <row r="48" spans="1:10" s="8" customFormat="1" ht="20.100000000000001" customHeight="1" x14ac:dyDescent="0.3">
      <c r="A48" s="6" t="s">
        <v>102</v>
      </c>
      <c r="B48" s="13" t="s">
        <v>103</v>
      </c>
      <c r="C48" s="14" t="s">
        <v>58</v>
      </c>
      <c r="D48" s="19"/>
      <c r="E48" s="4">
        <v>3220.3389830508472</v>
      </c>
      <c r="F48" s="1"/>
      <c r="G48" s="1">
        <f t="shared" si="2"/>
        <v>32.20338983050847</v>
      </c>
      <c r="H48" s="7"/>
      <c r="I48" s="1"/>
      <c r="J48" s="1">
        <f t="shared" si="1"/>
        <v>3252.5423728813557</v>
      </c>
    </row>
    <row r="49" spans="1:10" s="8" customFormat="1" ht="20.100000000000001" customHeight="1" x14ac:dyDescent="0.3">
      <c r="A49" s="6" t="s">
        <v>104</v>
      </c>
      <c r="B49" s="13" t="s">
        <v>105</v>
      </c>
      <c r="C49" s="14" t="s">
        <v>58</v>
      </c>
      <c r="D49" s="19"/>
      <c r="E49" s="3">
        <v>9000</v>
      </c>
      <c r="F49" s="1"/>
      <c r="G49" s="1">
        <f t="shared" si="2"/>
        <v>90</v>
      </c>
      <c r="H49" s="7"/>
      <c r="I49" s="1">
        <f t="shared" si="0"/>
        <v>0</v>
      </c>
      <c r="J49" s="1">
        <f t="shared" si="1"/>
        <v>9090</v>
      </c>
    </row>
    <row r="50" spans="1:10" s="8" customFormat="1" ht="37.5" customHeight="1" x14ac:dyDescent="0.3">
      <c r="A50" s="6" t="s">
        <v>106</v>
      </c>
      <c r="B50" s="16" t="s">
        <v>107</v>
      </c>
      <c r="C50" s="17" t="s">
        <v>63</v>
      </c>
      <c r="D50" s="20"/>
      <c r="E50" s="2">
        <v>130000</v>
      </c>
      <c r="F50" s="1"/>
      <c r="G50" s="1">
        <f t="shared" si="2"/>
        <v>1300</v>
      </c>
      <c r="H50" s="7"/>
      <c r="I50" s="1">
        <f t="shared" si="0"/>
        <v>0</v>
      </c>
      <c r="J50" s="1">
        <f t="shared" si="1"/>
        <v>131300</v>
      </c>
    </row>
    <row r="51" spans="1:10" s="8" customFormat="1" ht="20.100000000000001" customHeight="1" x14ac:dyDescent="0.3">
      <c r="A51" s="6" t="s">
        <v>108</v>
      </c>
      <c r="B51" s="16" t="s">
        <v>109</v>
      </c>
      <c r="C51" s="17" t="s">
        <v>63</v>
      </c>
      <c r="D51" s="20"/>
      <c r="E51" s="2">
        <v>300000</v>
      </c>
      <c r="F51" s="1"/>
      <c r="G51" s="1">
        <f t="shared" si="2"/>
        <v>3000</v>
      </c>
      <c r="H51" s="7"/>
      <c r="I51" s="1">
        <f t="shared" si="0"/>
        <v>0</v>
      </c>
      <c r="J51" s="1">
        <f t="shared" si="1"/>
        <v>303000</v>
      </c>
    </row>
    <row r="52" spans="1:10" s="8" customFormat="1" ht="20.100000000000001" customHeight="1" x14ac:dyDescent="0.3">
      <c r="A52" s="6" t="s">
        <v>110</v>
      </c>
      <c r="B52" s="16" t="s">
        <v>111</v>
      </c>
      <c r="C52" s="17" t="s">
        <v>63</v>
      </c>
      <c r="D52" s="20"/>
      <c r="E52" s="2">
        <v>30000</v>
      </c>
      <c r="F52" s="1"/>
      <c r="G52" s="1">
        <f t="shared" si="2"/>
        <v>300</v>
      </c>
      <c r="H52" s="7"/>
      <c r="I52" s="1">
        <f t="shared" si="0"/>
        <v>0</v>
      </c>
      <c r="J52" s="1">
        <f t="shared" si="1"/>
        <v>30300</v>
      </c>
    </row>
    <row r="53" spans="1:10" s="8" customFormat="1" ht="26.25" customHeight="1" x14ac:dyDescent="0.3">
      <c r="A53" s="6" t="s">
        <v>112</v>
      </c>
      <c r="B53" s="16" t="s">
        <v>113</v>
      </c>
      <c r="C53" s="17" t="s">
        <v>63</v>
      </c>
      <c r="D53" s="20"/>
      <c r="E53" s="2">
        <v>150000</v>
      </c>
      <c r="F53" s="1"/>
      <c r="G53" s="1">
        <f t="shared" si="2"/>
        <v>1500</v>
      </c>
      <c r="H53" s="10"/>
      <c r="I53" s="1">
        <f t="shared" si="0"/>
        <v>0</v>
      </c>
      <c r="J53" s="1">
        <f t="shared" si="1"/>
        <v>151500</v>
      </c>
    </row>
    <row r="54" spans="1:10" s="8" customFormat="1" ht="20.100000000000001" customHeight="1" x14ac:dyDescent="0.3">
      <c r="A54" s="6" t="s">
        <v>114</v>
      </c>
      <c r="B54" s="16" t="s">
        <v>115</v>
      </c>
      <c r="C54" s="17" t="s">
        <v>63</v>
      </c>
      <c r="D54" s="20"/>
      <c r="E54" s="2">
        <v>35000</v>
      </c>
      <c r="F54" s="1"/>
      <c r="G54" s="1">
        <f t="shared" si="2"/>
        <v>350</v>
      </c>
      <c r="H54" s="10"/>
      <c r="I54" s="1">
        <f t="shared" si="0"/>
        <v>0</v>
      </c>
      <c r="J54" s="1">
        <f t="shared" si="1"/>
        <v>35350</v>
      </c>
    </row>
    <row r="55" spans="1:10" s="8" customFormat="1" ht="20.100000000000001" customHeight="1" x14ac:dyDescent="0.3">
      <c r="A55" s="6" t="s">
        <v>116</v>
      </c>
      <c r="B55" s="16" t="s">
        <v>117</v>
      </c>
      <c r="C55" s="17" t="s">
        <v>63</v>
      </c>
      <c r="D55" s="20"/>
      <c r="E55" s="2">
        <v>25000</v>
      </c>
      <c r="F55" s="1"/>
      <c r="G55" s="1">
        <f t="shared" si="2"/>
        <v>250</v>
      </c>
      <c r="H55" s="10"/>
      <c r="I55" s="1">
        <f t="shared" ref="I55:I92" si="7">+H55*E55</f>
        <v>0</v>
      </c>
      <c r="J55" s="1">
        <f t="shared" ref="J55:J92" si="8">E55+F55+G55+I55</f>
        <v>25250</v>
      </c>
    </row>
    <row r="56" spans="1:10" s="8" customFormat="1" ht="29.25" customHeight="1" x14ac:dyDescent="0.3">
      <c r="A56" s="6" t="s">
        <v>118</v>
      </c>
      <c r="B56" s="16" t="s">
        <v>119</v>
      </c>
      <c r="C56" s="17" t="s">
        <v>63</v>
      </c>
      <c r="D56" s="20"/>
      <c r="E56" s="2">
        <v>180000</v>
      </c>
      <c r="F56" s="1"/>
      <c r="G56" s="1">
        <f t="shared" ref="G56:G92" si="9">+E56*1%</f>
        <v>1800</v>
      </c>
      <c r="H56" s="10"/>
      <c r="I56" s="1">
        <f t="shared" si="7"/>
        <v>0</v>
      </c>
      <c r="J56" s="1">
        <f t="shared" si="8"/>
        <v>181800</v>
      </c>
    </row>
    <row r="57" spans="1:10" s="8" customFormat="1" ht="20.100000000000001" customHeight="1" x14ac:dyDescent="0.3">
      <c r="A57" s="6" t="s">
        <v>120</v>
      </c>
      <c r="B57" s="16" t="s">
        <v>121</v>
      </c>
      <c r="C57" s="17" t="s">
        <v>63</v>
      </c>
      <c r="D57" s="20"/>
      <c r="E57" s="2">
        <v>35000</v>
      </c>
      <c r="F57" s="1"/>
      <c r="G57" s="1">
        <f t="shared" si="9"/>
        <v>350</v>
      </c>
      <c r="H57" s="10"/>
      <c r="I57" s="1">
        <f t="shared" si="7"/>
        <v>0</v>
      </c>
      <c r="J57" s="1">
        <f t="shared" si="8"/>
        <v>35350</v>
      </c>
    </row>
    <row r="58" spans="1:10" s="8" customFormat="1" ht="20.100000000000001" customHeight="1" x14ac:dyDescent="0.3">
      <c r="A58" s="6" t="s">
        <v>122</v>
      </c>
      <c r="B58" s="13" t="s">
        <v>123</v>
      </c>
      <c r="C58" s="14" t="s">
        <v>63</v>
      </c>
      <c r="D58" s="19"/>
      <c r="E58" s="2">
        <v>35000</v>
      </c>
      <c r="F58" s="1"/>
      <c r="G58" s="1">
        <f t="shared" si="9"/>
        <v>350</v>
      </c>
      <c r="H58" s="10"/>
      <c r="I58" s="1">
        <f t="shared" si="7"/>
        <v>0</v>
      </c>
      <c r="J58" s="1">
        <f t="shared" si="8"/>
        <v>35350</v>
      </c>
    </row>
    <row r="59" spans="1:10" s="8" customFormat="1" ht="20.100000000000001" customHeight="1" x14ac:dyDescent="0.3">
      <c r="A59" s="6" t="s">
        <v>124</v>
      </c>
      <c r="B59" s="13" t="s">
        <v>125</v>
      </c>
      <c r="C59" s="14" t="s">
        <v>63</v>
      </c>
      <c r="D59" s="19"/>
      <c r="E59" s="2">
        <v>300000</v>
      </c>
      <c r="F59" s="1"/>
      <c r="G59" s="1">
        <f t="shared" si="9"/>
        <v>3000</v>
      </c>
      <c r="H59" s="10"/>
      <c r="I59" s="1">
        <f t="shared" si="7"/>
        <v>0</v>
      </c>
      <c r="J59" s="1">
        <f t="shared" si="8"/>
        <v>303000</v>
      </c>
    </row>
    <row r="60" spans="1:10" s="8" customFormat="1" ht="20.100000000000001" customHeight="1" x14ac:dyDescent="0.3">
      <c r="A60" s="6" t="s">
        <v>126</v>
      </c>
      <c r="B60" s="13" t="s">
        <v>127</v>
      </c>
      <c r="C60" s="14" t="s">
        <v>63</v>
      </c>
      <c r="D60" s="19"/>
      <c r="E60" s="2">
        <v>1000</v>
      </c>
      <c r="F60" s="1"/>
      <c r="G60" s="1">
        <f t="shared" si="9"/>
        <v>10</v>
      </c>
      <c r="H60" s="10"/>
      <c r="I60" s="1">
        <f t="shared" si="7"/>
        <v>0</v>
      </c>
      <c r="J60" s="1">
        <f t="shared" si="8"/>
        <v>1010</v>
      </c>
    </row>
    <row r="61" spans="1:10" s="8" customFormat="1" ht="20.100000000000001" customHeight="1" x14ac:dyDescent="0.3">
      <c r="A61" s="6" t="s">
        <v>128</v>
      </c>
      <c r="B61" s="18" t="s">
        <v>129</v>
      </c>
      <c r="C61" s="14" t="s">
        <v>58</v>
      </c>
      <c r="D61" s="19"/>
      <c r="E61" s="2">
        <v>9000</v>
      </c>
      <c r="F61" s="1"/>
      <c r="G61" s="1">
        <f t="shared" si="9"/>
        <v>90</v>
      </c>
      <c r="H61" s="10"/>
      <c r="I61" s="1">
        <f t="shared" si="7"/>
        <v>0</v>
      </c>
      <c r="J61" s="1">
        <f t="shared" si="8"/>
        <v>9090</v>
      </c>
    </row>
    <row r="62" spans="1:10" s="8" customFormat="1" ht="20.100000000000001" customHeight="1" x14ac:dyDescent="0.3">
      <c r="A62" s="6" t="s">
        <v>130</v>
      </c>
      <c r="B62" s="13" t="s">
        <v>131</v>
      </c>
      <c r="C62" s="14" t="s">
        <v>63</v>
      </c>
      <c r="D62" s="19"/>
      <c r="E62" s="2">
        <v>20000</v>
      </c>
      <c r="F62" s="1"/>
      <c r="G62" s="1">
        <f t="shared" si="9"/>
        <v>200</v>
      </c>
      <c r="H62" s="10"/>
      <c r="I62" s="1">
        <f t="shared" si="7"/>
        <v>0</v>
      </c>
      <c r="J62" s="1">
        <f t="shared" si="8"/>
        <v>20200</v>
      </c>
    </row>
    <row r="63" spans="1:10" s="8" customFormat="1" ht="28.5" customHeight="1" x14ac:dyDescent="0.3">
      <c r="A63" s="6" t="s">
        <v>132</v>
      </c>
      <c r="B63" s="13" t="s">
        <v>133</v>
      </c>
      <c r="C63" s="14" t="s">
        <v>63</v>
      </c>
      <c r="D63" s="19"/>
      <c r="E63" s="2">
        <v>2000000</v>
      </c>
      <c r="F63" s="1"/>
      <c r="G63" s="1">
        <f t="shared" si="9"/>
        <v>20000</v>
      </c>
      <c r="H63" s="10"/>
      <c r="I63" s="1">
        <f t="shared" si="7"/>
        <v>0</v>
      </c>
      <c r="J63" s="1">
        <f t="shared" si="8"/>
        <v>2020000</v>
      </c>
    </row>
    <row r="64" spans="1:10" s="8" customFormat="1" ht="20.100000000000001" customHeight="1" x14ac:dyDescent="0.3">
      <c r="A64" s="6" t="s">
        <v>134</v>
      </c>
      <c r="B64" s="18" t="s">
        <v>135</v>
      </c>
      <c r="C64" s="14" t="s">
        <v>63</v>
      </c>
      <c r="D64" s="19"/>
      <c r="E64" s="2">
        <v>1000000</v>
      </c>
      <c r="F64" s="1"/>
      <c r="G64" s="1">
        <f t="shared" si="9"/>
        <v>10000</v>
      </c>
      <c r="H64" s="10"/>
      <c r="I64" s="1">
        <f t="shared" si="7"/>
        <v>0</v>
      </c>
      <c r="J64" s="1">
        <f t="shared" si="8"/>
        <v>1010000</v>
      </c>
    </row>
    <row r="65" spans="1:10" s="8" customFormat="1" ht="20.100000000000001" customHeight="1" x14ac:dyDescent="0.3">
      <c r="A65" s="6" t="s">
        <v>136</v>
      </c>
      <c r="B65" s="18" t="s">
        <v>137</v>
      </c>
      <c r="C65" s="14" t="s">
        <v>63</v>
      </c>
      <c r="D65" s="19"/>
      <c r="E65" s="2">
        <v>500000</v>
      </c>
      <c r="F65" s="1"/>
      <c r="G65" s="1">
        <f t="shared" si="9"/>
        <v>5000</v>
      </c>
      <c r="H65" s="10"/>
      <c r="I65" s="1">
        <f t="shared" si="7"/>
        <v>0</v>
      </c>
      <c r="J65" s="1">
        <f t="shared" si="8"/>
        <v>505000</v>
      </c>
    </row>
    <row r="66" spans="1:10" s="8" customFormat="1" ht="20.100000000000001" customHeight="1" x14ac:dyDescent="0.3">
      <c r="A66" s="6" t="s">
        <v>138</v>
      </c>
      <c r="B66" s="18" t="s">
        <v>139</v>
      </c>
      <c r="C66" s="14" t="s">
        <v>63</v>
      </c>
      <c r="D66" s="19"/>
      <c r="E66" s="2">
        <v>340000</v>
      </c>
      <c r="F66" s="1"/>
      <c r="G66" s="1">
        <f t="shared" si="9"/>
        <v>3400</v>
      </c>
      <c r="H66" s="10"/>
      <c r="I66" s="1">
        <f t="shared" si="7"/>
        <v>0</v>
      </c>
      <c r="J66" s="1">
        <f t="shared" si="8"/>
        <v>343400</v>
      </c>
    </row>
    <row r="67" spans="1:10" s="8" customFormat="1" ht="20.100000000000001" customHeight="1" x14ac:dyDescent="0.3">
      <c r="A67" s="6" t="s">
        <v>140</v>
      </c>
      <c r="B67" s="18" t="s">
        <v>141</v>
      </c>
      <c r="C67" s="14" t="s">
        <v>63</v>
      </c>
      <c r="D67" s="19"/>
      <c r="E67" s="2">
        <v>520000</v>
      </c>
      <c r="F67" s="1"/>
      <c r="G67" s="1">
        <f t="shared" si="9"/>
        <v>5200</v>
      </c>
      <c r="H67" s="10"/>
      <c r="I67" s="1">
        <f t="shared" si="7"/>
        <v>0</v>
      </c>
      <c r="J67" s="1">
        <f t="shared" si="8"/>
        <v>525200</v>
      </c>
    </row>
    <row r="68" spans="1:10" s="8" customFormat="1" ht="20.100000000000001" customHeight="1" x14ac:dyDescent="0.3">
      <c r="A68" s="6" t="s">
        <v>142</v>
      </c>
      <c r="B68" s="18" t="s">
        <v>143</v>
      </c>
      <c r="C68" s="14" t="s">
        <v>63</v>
      </c>
      <c r="D68" s="19"/>
      <c r="E68" s="2">
        <v>250000</v>
      </c>
      <c r="F68" s="1"/>
      <c r="G68" s="1">
        <f t="shared" si="9"/>
        <v>2500</v>
      </c>
      <c r="H68" s="10"/>
      <c r="I68" s="1">
        <f t="shared" si="7"/>
        <v>0</v>
      </c>
      <c r="J68" s="1">
        <f t="shared" si="8"/>
        <v>252500</v>
      </c>
    </row>
    <row r="69" spans="1:10" s="8" customFormat="1" ht="20.100000000000001" customHeight="1" x14ac:dyDescent="0.3">
      <c r="A69" s="6" t="s">
        <v>144</v>
      </c>
      <c r="B69" s="18" t="s">
        <v>145</v>
      </c>
      <c r="C69" s="14" t="s">
        <v>63</v>
      </c>
      <c r="D69" s="19"/>
      <c r="E69" s="2">
        <v>25000</v>
      </c>
      <c r="F69" s="1"/>
      <c r="G69" s="1">
        <f t="shared" si="9"/>
        <v>250</v>
      </c>
      <c r="H69" s="10"/>
      <c r="I69" s="1">
        <f t="shared" si="7"/>
        <v>0</v>
      </c>
      <c r="J69" s="1">
        <f t="shared" si="8"/>
        <v>25250</v>
      </c>
    </row>
    <row r="70" spans="1:10" s="8" customFormat="1" ht="20.100000000000001" customHeight="1" x14ac:dyDescent="0.3">
      <c r="A70" s="6" t="s">
        <v>146</v>
      </c>
      <c r="B70" s="18" t="s">
        <v>147</v>
      </c>
      <c r="C70" s="14" t="s">
        <v>63</v>
      </c>
      <c r="D70" s="19"/>
      <c r="E70" s="2">
        <v>260000</v>
      </c>
      <c r="F70" s="1"/>
      <c r="G70" s="1">
        <f t="shared" si="9"/>
        <v>2600</v>
      </c>
      <c r="H70" s="10"/>
      <c r="I70" s="1">
        <f t="shared" si="7"/>
        <v>0</v>
      </c>
      <c r="J70" s="1">
        <f t="shared" si="8"/>
        <v>262600</v>
      </c>
    </row>
    <row r="71" spans="1:10" s="8" customFormat="1" ht="20.100000000000001" customHeight="1" x14ac:dyDescent="0.3">
      <c r="A71" s="6" t="s">
        <v>148</v>
      </c>
      <c r="B71" s="18" t="s">
        <v>149</v>
      </c>
      <c r="C71" s="14" t="s">
        <v>63</v>
      </c>
      <c r="D71" s="19"/>
      <c r="E71" s="2">
        <v>720000</v>
      </c>
      <c r="F71" s="1"/>
      <c r="G71" s="1">
        <f t="shared" si="9"/>
        <v>7200</v>
      </c>
      <c r="H71" s="10"/>
      <c r="I71" s="1">
        <f t="shared" si="7"/>
        <v>0</v>
      </c>
      <c r="J71" s="1">
        <f t="shared" si="8"/>
        <v>727200</v>
      </c>
    </row>
    <row r="72" spans="1:10" s="8" customFormat="1" ht="20.100000000000001" customHeight="1" x14ac:dyDescent="0.3">
      <c r="A72" s="6" t="s">
        <v>150</v>
      </c>
      <c r="B72" s="18" t="s">
        <v>151</v>
      </c>
      <c r="C72" s="14" t="s">
        <v>63</v>
      </c>
      <c r="D72" s="19"/>
      <c r="E72" s="2">
        <v>160000</v>
      </c>
      <c r="F72" s="1"/>
      <c r="G72" s="1">
        <f t="shared" si="9"/>
        <v>1600</v>
      </c>
      <c r="H72" s="10"/>
      <c r="I72" s="1">
        <f t="shared" si="7"/>
        <v>0</v>
      </c>
      <c r="J72" s="1">
        <f t="shared" si="8"/>
        <v>161600</v>
      </c>
    </row>
    <row r="73" spans="1:10" s="8" customFormat="1" ht="33" customHeight="1" x14ac:dyDescent="0.3">
      <c r="A73" s="6" t="s">
        <v>152</v>
      </c>
      <c r="B73" s="18" t="s">
        <v>153</v>
      </c>
      <c r="C73" s="14" t="s">
        <v>63</v>
      </c>
      <c r="D73" s="19"/>
      <c r="E73" s="2">
        <v>160000</v>
      </c>
      <c r="F73" s="1"/>
      <c r="G73" s="1">
        <f t="shared" si="9"/>
        <v>1600</v>
      </c>
      <c r="H73" s="10"/>
      <c r="I73" s="1">
        <f t="shared" si="7"/>
        <v>0</v>
      </c>
      <c r="J73" s="1">
        <f t="shared" si="8"/>
        <v>161600</v>
      </c>
    </row>
    <row r="74" spans="1:10" s="8" customFormat="1" ht="20.100000000000001" customHeight="1" x14ac:dyDescent="0.3">
      <c r="A74" s="6" t="s">
        <v>154</v>
      </c>
      <c r="B74" s="18" t="s">
        <v>155</v>
      </c>
      <c r="C74" s="14" t="s">
        <v>63</v>
      </c>
      <c r="D74" s="19"/>
      <c r="E74" s="2">
        <v>160000</v>
      </c>
      <c r="F74" s="1"/>
      <c r="G74" s="1">
        <f t="shared" si="9"/>
        <v>1600</v>
      </c>
      <c r="H74" s="10"/>
      <c r="I74" s="1">
        <f t="shared" si="7"/>
        <v>0</v>
      </c>
      <c r="J74" s="1">
        <f t="shared" si="8"/>
        <v>161600</v>
      </c>
    </row>
    <row r="75" spans="1:10" s="8" customFormat="1" ht="24.75" customHeight="1" x14ac:dyDescent="0.3">
      <c r="A75" s="6" t="s">
        <v>156</v>
      </c>
      <c r="B75" s="18" t="s">
        <v>157</v>
      </c>
      <c r="C75" s="14" t="s">
        <v>63</v>
      </c>
      <c r="D75" s="19"/>
      <c r="E75" s="2">
        <v>160000</v>
      </c>
      <c r="F75" s="1"/>
      <c r="G75" s="1">
        <f t="shared" si="9"/>
        <v>1600</v>
      </c>
      <c r="H75" s="10"/>
      <c r="I75" s="1">
        <f t="shared" si="7"/>
        <v>0</v>
      </c>
      <c r="J75" s="1">
        <f t="shared" si="8"/>
        <v>161600</v>
      </c>
    </row>
    <row r="76" spans="1:10" s="8" customFormat="1" ht="20.100000000000001" customHeight="1" x14ac:dyDescent="0.3">
      <c r="A76" s="6" t="s">
        <v>158</v>
      </c>
      <c r="B76" s="18" t="s">
        <v>159</v>
      </c>
      <c r="C76" s="14" t="s">
        <v>63</v>
      </c>
      <c r="D76" s="19"/>
      <c r="E76" s="2">
        <v>160000</v>
      </c>
      <c r="F76" s="1"/>
      <c r="G76" s="1">
        <f t="shared" si="9"/>
        <v>1600</v>
      </c>
      <c r="H76" s="10"/>
      <c r="I76" s="1">
        <f t="shared" si="7"/>
        <v>0</v>
      </c>
      <c r="J76" s="1">
        <f t="shared" si="8"/>
        <v>161600</v>
      </c>
    </row>
    <row r="77" spans="1:10" s="8" customFormat="1" ht="30" customHeight="1" x14ac:dyDescent="0.3">
      <c r="A77" s="6" t="s">
        <v>160</v>
      </c>
      <c r="B77" s="18" t="s">
        <v>161</v>
      </c>
      <c r="C77" s="14" t="s">
        <v>63</v>
      </c>
      <c r="D77" s="19"/>
      <c r="E77" s="2">
        <v>120000</v>
      </c>
      <c r="F77" s="1"/>
      <c r="G77" s="1">
        <f t="shared" si="9"/>
        <v>1200</v>
      </c>
      <c r="H77" s="10"/>
      <c r="I77" s="1">
        <f t="shared" si="7"/>
        <v>0</v>
      </c>
      <c r="J77" s="1">
        <f t="shared" si="8"/>
        <v>121200</v>
      </c>
    </row>
    <row r="78" spans="1:10" s="8" customFormat="1" ht="31.5" customHeight="1" x14ac:dyDescent="0.3">
      <c r="A78" s="6" t="s">
        <v>162</v>
      </c>
      <c r="B78" s="18" t="s">
        <v>163</v>
      </c>
      <c r="C78" s="14" t="s">
        <v>63</v>
      </c>
      <c r="D78" s="19"/>
      <c r="E78" s="2">
        <v>90000</v>
      </c>
      <c r="F78" s="1"/>
      <c r="G78" s="1">
        <f t="shared" si="9"/>
        <v>900</v>
      </c>
      <c r="H78" s="10"/>
      <c r="I78" s="1">
        <f t="shared" si="7"/>
        <v>0</v>
      </c>
      <c r="J78" s="1">
        <f t="shared" si="8"/>
        <v>90900</v>
      </c>
    </row>
    <row r="79" spans="1:10" s="8" customFormat="1" ht="29.25" customHeight="1" x14ac:dyDescent="0.3">
      <c r="A79" s="6" t="s">
        <v>164</v>
      </c>
      <c r="B79" s="18" t="s">
        <v>165</v>
      </c>
      <c r="C79" s="14" t="s">
        <v>166</v>
      </c>
      <c r="D79" s="19"/>
      <c r="E79" s="2">
        <f>5*100000</f>
        <v>500000</v>
      </c>
      <c r="F79" s="1"/>
      <c r="G79" s="1">
        <f t="shared" si="9"/>
        <v>5000</v>
      </c>
      <c r="H79" s="10"/>
      <c r="I79" s="1">
        <f t="shared" si="7"/>
        <v>0</v>
      </c>
      <c r="J79" s="1">
        <f t="shared" si="8"/>
        <v>505000</v>
      </c>
    </row>
    <row r="80" spans="1:10" s="8" customFormat="1" ht="20.100000000000001" customHeight="1" x14ac:dyDescent="0.3">
      <c r="A80" s="6" t="s">
        <v>167</v>
      </c>
      <c r="B80" s="18" t="s">
        <v>168</v>
      </c>
      <c r="C80" s="14" t="s">
        <v>63</v>
      </c>
      <c r="D80" s="19"/>
      <c r="E80" s="2">
        <v>15000</v>
      </c>
      <c r="F80" s="1"/>
      <c r="G80" s="1">
        <f t="shared" si="9"/>
        <v>150</v>
      </c>
      <c r="H80" s="10"/>
      <c r="I80" s="1">
        <f t="shared" si="7"/>
        <v>0</v>
      </c>
      <c r="J80" s="1">
        <f t="shared" si="8"/>
        <v>15150</v>
      </c>
    </row>
    <row r="81" spans="1:10" s="8" customFormat="1" ht="20.100000000000001" customHeight="1" x14ac:dyDescent="0.3">
      <c r="A81" s="6" t="s">
        <v>169</v>
      </c>
      <c r="B81" s="18" t="s">
        <v>170</v>
      </c>
      <c r="C81" s="14" t="s">
        <v>63</v>
      </c>
      <c r="D81" s="19"/>
      <c r="E81" s="2">
        <v>15000</v>
      </c>
      <c r="F81" s="1"/>
      <c r="G81" s="1">
        <f t="shared" si="9"/>
        <v>150</v>
      </c>
      <c r="H81" s="10"/>
      <c r="I81" s="1">
        <f t="shared" si="7"/>
        <v>0</v>
      </c>
      <c r="J81" s="1">
        <f t="shared" si="8"/>
        <v>15150</v>
      </c>
    </row>
    <row r="82" spans="1:10" s="8" customFormat="1" ht="20.100000000000001" customHeight="1" x14ac:dyDescent="0.3">
      <c r="A82" s="6" t="s">
        <v>171</v>
      </c>
      <c r="B82" s="18" t="s">
        <v>172</v>
      </c>
      <c r="C82" s="14" t="s">
        <v>63</v>
      </c>
      <c r="D82" s="19"/>
      <c r="E82" s="2">
        <v>18000</v>
      </c>
      <c r="F82" s="1"/>
      <c r="G82" s="1">
        <f t="shared" si="9"/>
        <v>180</v>
      </c>
      <c r="H82" s="10"/>
      <c r="I82" s="1">
        <f t="shared" si="7"/>
        <v>0</v>
      </c>
      <c r="J82" s="1">
        <f t="shared" si="8"/>
        <v>18180</v>
      </c>
    </row>
    <row r="83" spans="1:10" s="8" customFormat="1" ht="20.100000000000001" customHeight="1" x14ac:dyDescent="0.3">
      <c r="A83" s="6" t="s">
        <v>173</v>
      </c>
      <c r="B83" s="18" t="s">
        <v>174</v>
      </c>
      <c r="C83" s="14" t="s">
        <v>63</v>
      </c>
      <c r="D83" s="19"/>
      <c r="E83" s="2">
        <v>25000</v>
      </c>
      <c r="F83" s="1"/>
      <c r="G83" s="1">
        <f t="shared" si="9"/>
        <v>250</v>
      </c>
      <c r="H83" s="10"/>
      <c r="I83" s="1">
        <f t="shared" si="7"/>
        <v>0</v>
      </c>
      <c r="J83" s="1">
        <f t="shared" si="8"/>
        <v>25250</v>
      </c>
    </row>
    <row r="84" spans="1:10" s="8" customFormat="1" ht="20.100000000000001" customHeight="1" x14ac:dyDescent="0.3">
      <c r="A84" s="6" t="s">
        <v>175</v>
      </c>
      <c r="B84" s="18" t="s">
        <v>172</v>
      </c>
      <c r="C84" s="14" t="s">
        <v>63</v>
      </c>
      <c r="D84" s="19"/>
      <c r="E84" s="2">
        <v>18000</v>
      </c>
      <c r="F84" s="1"/>
      <c r="G84" s="1">
        <f t="shared" si="9"/>
        <v>180</v>
      </c>
      <c r="H84" s="10"/>
      <c r="I84" s="1">
        <f t="shared" si="7"/>
        <v>0</v>
      </c>
      <c r="J84" s="1">
        <f t="shared" si="8"/>
        <v>18180</v>
      </c>
    </row>
    <row r="85" spans="1:10" s="8" customFormat="1" ht="20.100000000000001" customHeight="1" x14ac:dyDescent="0.3">
      <c r="A85" s="6" t="s">
        <v>176</v>
      </c>
      <c r="B85" s="18" t="s">
        <v>177</v>
      </c>
      <c r="C85" s="14" t="s">
        <v>63</v>
      </c>
      <c r="D85" s="19"/>
      <c r="E85" s="2">
        <v>10000</v>
      </c>
      <c r="F85" s="1"/>
      <c r="G85" s="1">
        <f t="shared" si="9"/>
        <v>100</v>
      </c>
      <c r="H85" s="10"/>
      <c r="I85" s="1">
        <f t="shared" si="7"/>
        <v>0</v>
      </c>
      <c r="J85" s="1">
        <f t="shared" si="8"/>
        <v>10100</v>
      </c>
    </row>
    <row r="86" spans="1:10" s="8" customFormat="1" ht="20.100000000000001" customHeight="1" x14ac:dyDescent="0.3">
      <c r="A86" s="6" t="s">
        <v>178</v>
      </c>
      <c r="B86" s="18" t="s">
        <v>179</v>
      </c>
      <c r="C86" s="14" t="s">
        <v>63</v>
      </c>
      <c r="D86" s="19"/>
      <c r="E86" s="2">
        <v>50000</v>
      </c>
      <c r="F86" s="1"/>
      <c r="G86" s="1">
        <f t="shared" si="9"/>
        <v>500</v>
      </c>
      <c r="H86" s="10"/>
      <c r="I86" s="1">
        <f t="shared" si="7"/>
        <v>0</v>
      </c>
      <c r="J86" s="1">
        <f t="shared" si="8"/>
        <v>50500</v>
      </c>
    </row>
    <row r="87" spans="1:10" s="8" customFormat="1" ht="20.100000000000001" customHeight="1" x14ac:dyDescent="0.3">
      <c r="A87" s="6" t="s">
        <v>180</v>
      </c>
      <c r="B87" s="13" t="s">
        <v>181</v>
      </c>
      <c r="C87" s="14" t="s">
        <v>63</v>
      </c>
      <c r="D87" s="19"/>
      <c r="E87" s="2">
        <v>35000</v>
      </c>
      <c r="F87" s="1"/>
      <c r="G87" s="1">
        <f t="shared" si="9"/>
        <v>350</v>
      </c>
      <c r="H87" s="10"/>
      <c r="I87" s="1">
        <f t="shared" si="7"/>
        <v>0</v>
      </c>
      <c r="J87" s="1">
        <f t="shared" si="8"/>
        <v>35350</v>
      </c>
    </row>
    <row r="88" spans="1:10" s="8" customFormat="1" ht="33.75" customHeight="1" x14ac:dyDescent="0.3">
      <c r="A88" s="6" t="s">
        <v>182</v>
      </c>
      <c r="B88" s="13" t="s">
        <v>183</v>
      </c>
      <c r="C88" s="14" t="s">
        <v>63</v>
      </c>
      <c r="D88" s="19"/>
      <c r="E88" s="2">
        <v>50000</v>
      </c>
      <c r="F88" s="1"/>
      <c r="G88" s="1">
        <f t="shared" si="9"/>
        <v>500</v>
      </c>
      <c r="H88" s="10"/>
      <c r="I88" s="1">
        <f t="shared" si="7"/>
        <v>0</v>
      </c>
      <c r="J88" s="1">
        <f t="shared" si="8"/>
        <v>50500</v>
      </c>
    </row>
    <row r="89" spans="1:10" s="8" customFormat="1" ht="27" customHeight="1" x14ac:dyDescent="0.3">
      <c r="A89" s="6" t="s">
        <v>184</v>
      </c>
      <c r="B89" s="16" t="s">
        <v>185</v>
      </c>
      <c r="C89" s="17" t="s">
        <v>63</v>
      </c>
      <c r="D89" s="20"/>
      <c r="E89" s="2">
        <v>70000</v>
      </c>
      <c r="F89" s="1"/>
      <c r="G89" s="1">
        <f t="shared" si="9"/>
        <v>700</v>
      </c>
      <c r="H89" s="10"/>
      <c r="I89" s="1">
        <f t="shared" si="7"/>
        <v>0</v>
      </c>
      <c r="J89" s="1">
        <f t="shared" si="8"/>
        <v>70700</v>
      </c>
    </row>
    <row r="90" spans="1:10" s="8" customFormat="1" ht="28.5" customHeight="1" x14ac:dyDescent="0.3">
      <c r="A90" s="6" t="s">
        <v>186</v>
      </c>
      <c r="B90" s="13" t="s">
        <v>187</v>
      </c>
      <c r="C90" s="14" t="s">
        <v>166</v>
      </c>
      <c r="D90" s="19"/>
      <c r="E90" s="2">
        <v>4000000</v>
      </c>
      <c r="F90" s="1"/>
      <c r="G90" s="1">
        <f t="shared" si="9"/>
        <v>40000</v>
      </c>
      <c r="H90" s="10"/>
      <c r="I90" s="1">
        <f t="shared" si="7"/>
        <v>0</v>
      </c>
      <c r="J90" s="1">
        <f t="shared" si="8"/>
        <v>4040000</v>
      </c>
    </row>
    <row r="91" spans="1:10" s="8" customFormat="1" ht="27" customHeight="1" x14ac:dyDescent="0.3">
      <c r="A91" s="6" t="s">
        <v>188</v>
      </c>
      <c r="B91" s="13" t="s">
        <v>189</v>
      </c>
      <c r="C91" s="14" t="s">
        <v>63</v>
      </c>
      <c r="D91" s="19"/>
      <c r="E91" s="2">
        <v>400000</v>
      </c>
      <c r="F91" s="1"/>
      <c r="G91" s="1">
        <f t="shared" si="9"/>
        <v>4000</v>
      </c>
      <c r="H91" s="10"/>
      <c r="I91" s="1">
        <f t="shared" si="7"/>
        <v>0</v>
      </c>
      <c r="J91" s="1">
        <f t="shared" si="8"/>
        <v>404000</v>
      </c>
    </row>
    <row r="92" spans="1:10" s="8" customFormat="1" ht="20.100000000000001" customHeight="1" x14ac:dyDescent="0.2">
      <c r="A92" s="6" t="s">
        <v>190</v>
      </c>
      <c r="B92" s="13" t="s">
        <v>191</v>
      </c>
      <c r="C92" s="14" t="s">
        <v>63</v>
      </c>
      <c r="D92" s="15"/>
      <c r="E92" s="2">
        <v>12000</v>
      </c>
      <c r="F92" s="1"/>
      <c r="G92" s="1">
        <f t="shared" si="9"/>
        <v>120</v>
      </c>
      <c r="H92" s="10"/>
      <c r="I92" s="1">
        <f t="shared" si="7"/>
        <v>0</v>
      </c>
      <c r="J92" s="1">
        <f t="shared" si="8"/>
        <v>12120</v>
      </c>
    </row>
    <row r="93" spans="1:10" hidden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Haingo RAZAFIMANJATO</dc:creator>
  <cp:lastModifiedBy>Haingo RAZAFIMANJATO</cp:lastModifiedBy>
  <dcterms:created xsi:type="dcterms:W3CDTF">2024-05-13T11:07:46Z</dcterms:created>
  <dcterms:modified xsi:type="dcterms:W3CDTF">2024-05-13T13:09:01Z</dcterms:modified>
</cp:coreProperties>
</file>