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tbgroup-my.sharepoint.com/personal/thibault_goessel_cstb_fr/Documents/Cours/Dds Autumn School 2023/project_2/MCC/"/>
    </mc:Choice>
  </mc:AlternateContent>
  <xr:revisionPtr revIDLastSave="107" documentId="13_ncr:1_{6345C01B-554F-4A03-841D-DFB7846477DA}" xr6:coauthVersionLast="47" xr6:coauthVersionMax="47" xr10:uidLastSave="{464A1043-8239-4916-82F1-0169D50180CA}"/>
  <bookViews>
    <workbookView xWindow="-110" yWindow="-110" windowWidth="19420" windowHeight="10420" activeTab="2" xr2:uid="{00000000-000D-0000-FFFF-FFFF00000000}"/>
  </bookViews>
  <sheets>
    <sheet name="Cover Sheet" sheetId="10" r:id="rId1"/>
    <sheet name="Construction" sheetId="8" r:id="rId2"/>
    <sheet name="Renovation" sheetId="11" r:id="rId3"/>
  </sheets>
  <definedNames>
    <definedName name="_xlnm._FilterDatabase" localSheetId="1" hidden="1">Construction!$B$1:$G$46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F12" i="8"/>
  <c r="F11" i="8"/>
  <c r="F10" i="8"/>
  <c r="F9" i="8"/>
  <c r="F8" i="8"/>
  <c r="F26" i="8"/>
  <c r="F7" i="8"/>
  <c r="F30" i="8"/>
</calcChain>
</file>

<file path=xl/sharedStrings.xml><?xml version="1.0" encoding="utf-8"?>
<sst xmlns="http://schemas.openxmlformats.org/spreadsheetml/2006/main" count="373" uniqueCount="134">
  <si>
    <t>kg</t>
  </si>
  <si>
    <t>Mineral</t>
  </si>
  <si>
    <t>Glass</t>
  </si>
  <si>
    <t>m2</t>
  </si>
  <si>
    <t>Concrete</t>
  </si>
  <si>
    <t>Gypsum</t>
  </si>
  <si>
    <t>Insulation PS</t>
  </si>
  <si>
    <t>Insulation Mineral</t>
  </si>
  <si>
    <t>m3</t>
  </si>
  <si>
    <t>Wood</t>
  </si>
  <si>
    <t>Technical</t>
  </si>
  <si>
    <t>Amount</t>
  </si>
  <si>
    <t>Unit</t>
  </si>
  <si>
    <t>Polyethylene</t>
  </si>
  <si>
    <t>231 Bearing outer wall</t>
  </si>
  <si>
    <t>234 Windows</t>
  </si>
  <si>
    <t>251 Loadbering deck</t>
  </si>
  <si>
    <t>262 Roof covering</t>
  </si>
  <si>
    <t>291 Mass inventory heating</t>
  </si>
  <si>
    <t>pc</t>
  </si>
  <si>
    <t>polystyrene foam slab/polystyrene foam slab production/RER/kg</t>
  </si>
  <si>
    <t>glass wool mat/glass wool mat production/CH/kg</t>
  </si>
  <si>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</si>
  <si>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t>2020 Journal of Industrial Ecology – www.wileyonlinelibrary.com/journal/jie</t>
  </si>
  <si>
    <r>
      <t xml:space="preserve">Lausselet, C., J.P.U. Forero, E. Resch, and H. Brattebø. (2020). Temporal analysis of the material flows and embodied greenhouse gas emissions of a neighborhood building stock. </t>
    </r>
    <r>
      <rPr>
        <i/>
        <sz val="14"/>
        <color rgb="FF000000"/>
        <rFont val="Arial"/>
        <family val="2"/>
      </rPr>
      <t xml:space="preserve">Journal of Industrial Ecology. </t>
    </r>
  </si>
  <si>
    <t xml:space="preserve">This supporting information S1 provides the material inventories for each archetype. Each worksheet is named according to the corresponding building type. </t>
  </si>
  <si>
    <t>gas boiler production</t>
  </si>
  <si>
    <t>concrete production, 25MPa, for building construction, for interior use, with cement ZN/D, with 50% RC-C aggregates</t>
  </si>
  <si>
    <t>market for concrete slab</t>
  </si>
  <si>
    <t>concrete roof tile production</t>
  </si>
  <si>
    <t>wood wool production</t>
  </si>
  <si>
    <t>window frame production, aluminium, U=1.6 W/m2K</t>
  </si>
  <si>
    <t>window frame production, wood, U=1.5 W/m2K</t>
  </si>
  <si>
    <t>heat pump production</t>
  </si>
  <si>
    <t>Renovation_scenario</t>
  </si>
  <si>
    <t>BAU_scenario</t>
  </si>
  <si>
    <t>Better_scenario</t>
  </si>
  <si>
    <t>treatment of municipal solid waste, incineration (CH)</t>
  </si>
  <si>
    <t>treatment of waste expanded polystyrene, municipal incineration (CH)</t>
  </si>
  <si>
    <t>treatment of waste glass, municipal incineration (CH)</t>
  </si>
  <si>
    <t>treatment of scrap steel, municipal incineration (CH)</t>
  </si>
  <si>
    <t>treatment of waste mineral wool, recycling (CH)</t>
  </si>
  <si>
    <t>treatment of waste reinforcement steel, recycling (CH)</t>
  </si>
  <si>
    <t>treatment of waste concrete, inert material landfill</t>
  </si>
  <si>
    <t>market for waste gypsum</t>
  </si>
  <si>
    <t>treatment of scrap steel, municipal incineration with fly ash extraction</t>
  </si>
  <si>
    <t>treatment of waste fibreboard, collection for final disposal</t>
  </si>
  <si>
    <t>treatment of waste glass, municipal incineration with fly ash extraction</t>
  </si>
  <si>
    <t>ID</t>
  </si>
  <si>
    <t>Superstructure</t>
  </si>
  <si>
    <t>Outer walls</t>
  </si>
  <si>
    <t>5459b69c924e694863fe07b6beca9d31</t>
  </si>
  <si>
    <t>6e42121fc70b20fd5cb6d57925f7e017</t>
  </si>
  <si>
    <t>Foundation</t>
  </si>
  <si>
    <t>concrete_foundation_production</t>
  </si>
  <si>
    <t>polystyrene foam slab production, 45% recycled</t>
  </si>
  <si>
    <t>polyethylene production, low density, granulate</t>
  </si>
  <si>
    <t>fibreboard production, hard</t>
  </si>
  <si>
    <t>steel production, low-alloyed, hot rolled</t>
  </si>
  <si>
    <t>glass wool mat production</t>
  </si>
  <si>
    <t>gypsum plasterboard production</t>
  </si>
  <si>
    <t>polyethylene production, high density, granulate, recycled</t>
  </si>
  <si>
    <t>concrete</t>
  </si>
  <si>
    <t>door production, outer, wood-glass</t>
  </si>
  <si>
    <t>fibre cement corrugated slab production</t>
  </si>
  <si>
    <t>Gypsium</t>
  </si>
  <si>
    <t>market for plywood</t>
  </si>
  <si>
    <t>inner walls</t>
  </si>
  <si>
    <t>flat glass production, coated</t>
  </si>
  <si>
    <t>door production, outer, wood-aluminium</t>
  </si>
  <si>
    <t>ceramic tile production</t>
  </si>
  <si>
    <t>Floor structure</t>
  </si>
  <si>
    <t>Outer roof</t>
  </si>
  <si>
    <t>fibre cement roof slate production</t>
  </si>
  <si>
    <t>polystyrene foam slab production</t>
  </si>
  <si>
    <t>Other</t>
  </si>
  <si>
    <t>polyethylene production, high density, granulate</t>
  </si>
  <si>
    <t>steel production, converter, low-alloyed</t>
  </si>
  <si>
    <t>hot water tank production, 600l</t>
  </si>
  <si>
    <t>Ventilation and Air contitionning</t>
  </si>
  <si>
    <t>ventilation duct production, steel, 100x50 mm</t>
  </si>
  <si>
    <t>m</t>
  </si>
  <si>
    <t>Energy system</t>
  </si>
  <si>
    <t>evacuated tube collector production</t>
  </si>
  <si>
    <t>Physical_parameter_U_COP</t>
  </si>
  <si>
    <t>2eafb2856827730d501b1941671e3160</t>
  </si>
  <si>
    <t>2d1a6f71ee1b61ae0650e97319e5fad2</t>
  </si>
  <si>
    <t>872789ceaa2901313d31635a713c100e</t>
  </si>
  <si>
    <t>6032fcb0a208bdcdab5633d6be417d0e</t>
  </si>
  <si>
    <t>122c59aadb5e5ea3c902711215df0209</t>
  </si>
  <si>
    <t>a669e51fe80559ec5e2ab48228b7b87f</t>
  </si>
  <si>
    <t>b319940a53dddcf86d6de0d37b88f8d6</t>
  </si>
  <si>
    <t>0b4ac2320024c8b8cce38bd333b9817f</t>
  </si>
  <si>
    <t>1580abc0d8542f9117775cc18e264f97</t>
  </si>
  <si>
    <t>4cf9a902a18af16f767f74f63b705912</t>
  </si>
  <si>
    <t>ac417e7f2890b2eb87a7f685e275857e</t>
  </si>
  <si>
    <t>f7cba7c0fefc76cf37a65b48bc0da6dc</t>
  </si>
  <si>
    <t>ac17a3d6e017444c41eb5ff3be407877</t>
  </si>
  <si>
    <t>0b6c18fa9c1c179d47f8fab388a46f29</t>
  </si>
  <si>
    <t>6b0d0d8e979df0e13df8df4bb4a13937</t>
  </si>
  <si>
    <t xml:space="preserve"> f01da346064ac8bf21ded7059c994b9a</t>
  </si>
  <si>
    <t>4c4f7ca9062f5f38fe7c02bd57ce2fbd</t>
  </si>
  <si>
    <t>ff8c32b4d54c57ab67bf3cc01b13539f</t>
  </si>
  <si>
    <t>bb55614763ad8438c61f5c6767cd2e1b</t>
  </si>
  <si>
    <t>308a29b5b6b681306a3fe2bef62c400a</t>
  </si>
  <si>
    <t>89cb4e1a47b707fe43b99135b81fcaba</t>
  </si>
  <si>
    <t>1c2dd8677907f88a0746b958ca4efd43</t>
  </si>
  <si>
    <t>932f861aecca8621f12e22e5f8ccb775</t>
  </si>
  <si>
    <t>adc6bbccf3d5b2955b050510e647852a</t>
  </si>
  <si>
    <t>51ab328e6e4b713355c8c01b8a3c7796</t>
  </si>
  <si>
    <t>74f2cacce53f906d8b8e18498ec408e6</t>
  </si>
  <si>
    <t>1fc600ae9ced00237d14ddb9a46739fc</t>
  </si>
  <si>
    <t>dfbe1a3bd6a1238f0f31d3ccab50fd72</t>
  </si>
  <si>
    <t>79673e39456fb26f4665f9ed807e9b3a</t>
  </si>
  <si>
    <t>4bc9d21071e8ba4901877ca4ab4ba175</t>
  </si>
  <si>
    <t>f4b533e7e7ea55443ac66bc1d7edb771</t>
  </si>
  <si>
    <t>a5f2280b72eab45fac5be638870c61ae</t>
  </si>
  <si>
    <t>Building_component</t>
  </si>
  <si>
    <t>Main_material</t>
  </si>
  <si>
    <t>Ecoinvent_activity_construction</t>
  </si>
  <si>
    <t>Ecoinvent_key_construction</t>
  </si>
  <si>
    <t>Service_life</t>
  </si>
  <si>
    <t>Ecoinvent_activity_eol</t>
  </si>
  <si>
    <t>Ecoinvent_key_eol</t>
  </si>
  <si>
    <t>Ecoinvent_activity_renovation</t>
  </si>
  <si>
    <t>Ecoinvent_key_renovation</t>
  </si>
  <si>
    <t>Cost_renovation</t>
  </si>
  <si>
    <t>Service_life_renovation</t>
  </si>
  <si>
    <t>Ecoinvent_activity_renovation_eol</t>
  </si>
  <si>
    <t>Ecoinvent_key_renovation_eol</t>
  </si>
  <si>
    <t>9526011b40bb76a51963028784dd315b</t>
  </si>
  <si>
    <t>5f551cc90e19303fcbd5c24385c38544</t>
  </si>
  <si>
    <t>9fda2f5ef0c1309141b798483b169b23</t>
  </si>
  <si>
    <t>a4691e46aed0e2930eb906b649d10e5d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</si>
</sst>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u/>
      <sz val="10"/>
      <name val="Arial"/>
      <family val="2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sz val="11"/>
      <color rgb="FF000000"/>
      <name val="Arial"/>
      <family val="2"/>
    </font>
    <font>
      <i/>
      <sz val="12"/>
      <color theme="1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FFFF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1" fontId="3" fillId="3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/>
    <xf numFmtId="0" fontId="2" fillId="4" borderId="0" xfId="0" applyFont="1" applyFill="1" applyBorder="1"/>
    <xf numFmtId="1" fontId="0" fillId="0" borderId="0" xfId="0" applyNumberFormat="1" applyFont="1" applyBorder="1"/>
    <xf numFmtId="1" fontId="2" fillId="2" borderId="0" xfId="0" applyNumberFormat="1" applyFont="1" applyFill="1" applyBorder="1"/>
    <xf numFmtId="1" fontId="2" fillId="4" borderId="0" xfId="0" applyNumberFormat="1" applyFont="1" applyFill="1" applyBorder="1"/>
    <xf numFmtId="0" fontId="4" fillId="3" borderId="0" xfId="0" applyFont="1" applyFill="1" applyBorder="1" applyAlignment="1">
      <alignment horizontal="center" vertical="center" wrapText="1"/>
    </xf>
    <xf numFmtId="0" fontId="6" fillId="0" borderId="0" xfId="0" applyFont="1"/>
    <xf numFmtId="0" fontId="1" fillId="0" borderId="0" xfId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0" xfId="0" applyFont="1" applyAlignment="1">
      <alignment vertical="center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center"/>
    </xf>
    <xf numFmtId="0" fontId="2" fillId="5" borderId="0" xfId="0" applyFont="1" applyFill="1" applyBorder="1"/>
    <xf numFmtId="0" fontId="0" fillId="5" borderId="0" xfId="0" applyFill="1"/>
    <xf numFmtId="0" fontId="2" fillId="2" borderId="0" xfId="0" applyFont="1" applyFill="1" applyBorder="1" applyAlignment="1">
      <alignment wrapText="1"/>
    </xf>
    <xf numFmtId="0" fontId="4" fillId="3" borderId="0" xfId="0" applyFont="1" applyFill="1" applyAlignment="1">
      <alignment horizontal="center" vertical="center" wrapText="1"/>
    </xf>
    <xf numFmtId="0" fontId="2" fillId="2" borderId="0" xfId="0" quotePrefix="1" applyFont="1" applyFill="1"/>
    <xf numFmtId="0" fontId="2" fillId="2" borderId="0" xfId="0" applyFont="1" applyFill="1"/>
    <xf numFmtId="0" fontId="2" fillId="4" borderId="0" xfId="0" quotePrefix="1" applyFont="1" applyFill="1"/>
    <xf numFmtId="11" fontId="0" fillId="0" borderId="0" xfId="0" applyNumberFormat="1"/>
    <xf numFmtId="164" fontId="2" fillId="2" borderId="0" xfId="0" applyNumberFormat="1" applyFont="1" applyFill="1" applyBorder="1"/>
    <xf numFmtId="164" fontId="0" fillId="0" borderId="0" xfId="0" applyNumberFormat="1"/>
    <xf numFmtId="164" fontId="2" fillId="4" borderId="0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top" wrapText="1"/>
    </xf>
    <xf numFmtId="0" fontId="0" fillId="0" borderId="0" xfId="0" quotePrefix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31A354"/>
      <color rgb="FFFA9FB5"/>
      <color rgb="FFE7550C"/>
      <color rgb="FF3182BD"/>
      <color rgb="FF756BB1"/>
      <color rgb="FFFF923D"/>
      <color rgb="FFEFEDF5"/>
      <color rgb="FFFDE0DD"/>
      <color rgb="FFC51B8A"/>
      <color rgb="FFE5F5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8</xdr:row>
      <xdr:rowOff>139700</xdr:rowOff>
    </xdr:from>
    <xdr:to>
      <xdr:col>9</xdr:col>
      <xdr:colOff>114300</xdr:colOff>
      <xdr:row>10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2D3F21-FCDF-4766-A28E-0960211F2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7400" y="2146300"/>
          <a:ext cx="27305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95250</xdr:rowOff>
    </xdr:from>
    <xdr:to>
      <xdr:col>7</xdr:col>
      <xdr:colOff>254000</xdr:colOff>
      <xdr:row>3</xdr:row>
      <xdr:rowOff>215900</xdr:rowOff>
    </xdr:to>
    <xdr:pic>
      <xdr:nvPicPr>
        <xdr:cNvPr id="3" name="Picture 2" descr="esupp new graphic">
          <a:extLst>
            <a:ext uri="{FF2B5EF4-FFF2-40B4-BE49-F238E27FC236}">
              <a16:creationId xmlns:a16="http://schemas.microsoft.com/office/drawing/2014/main" id="{983EA956-66E7-4210-972F-E7172A487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100"/>
          <a:ext cx="4876800" cy="53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114300</xdr:rowOff>
    </xdr:from>
    <xdr:to>
      <xdr:col>4</xdr:col>
      <xdr:colOff>342900</xdr:colOff>
      <xdr:row>7</xdr:row>
      <xdr:rowOff>25400</xdr:rowOff>
    </xdr:to>
    <xdr:pic>
      <xdr:nvPicPr>
        <xdr:cNvPr id="4" name="Object 5" hidden="1">
          <a:extLst>
            <a:ext uri="{FF2B5EF4-FFF2-40B4-BE49-F238E27FC236}">
              <a16:creationId xmlns:a16="http://schemas.microsoft.com/office/drawing/2014/main" id="{9258F14D-B11E-4DEE-9F5C-AF7E8D126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06550"/>
          <a:ext cx="2984500" cy="107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ileyonlinelibrary.com/journal/ji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A8" sqref="A8:H9"/>
    </sheetView>
  </sheetViews>
  <sheetFormatPr baseColWidth="10" defaultColWidth="8.83203125" defaultRowHeight="15.5" x14ac:dyDescent="0.35"/>
  <cols>
    <col min="1" max="9" width="8.6640625" style="14"/>
  </cols>
  <sheetData>
    <row r="1" spans="1:9" x14ac:dyDescent="0.35">
      <c r="A1" s="12" t="s">
        <v>23</v>
      </c>
      <c r="B1" s="13"/>
      <c r="C1" s="13"/>
      <c r="D1" s="13"/>
      <c r="E1" s="13"/>
      <c r="F1" s="13"/>
      <c r="G1" s="13"/>
      <c r="H1" s="11"/>
      <c r="I1" s="11"/>
    </row>
    <row r="2" spans="1:9" x14ac:dyDescent="0.35">
      <c r="A2" s="11"/>
      <c r="B2" s="11"/>
      <c r="C2" s="11"/>
      <c r="D2" s="11"/>
      <c r="E2" s="11"/>
      <c r="F2" s="11"/>
      <c r="G2" s="11"/>
      <c r="H2" s="11"/>
      <c r="I2" s="11"/>
    </row>
    <row r="3" spans="1:9" ht="17.5" x14ac:dyDescent="0.35">
      <c r="A3" s="15" t="s">
        <v>22</v>
      </c>
      <c r="B3" s="11"/>
      <c r="C3" s="11"/>
      <c r="D3" s="11"/>
      <c r="E3" s="11"/>
      <c r="F3" s="11"/>
      <c r="G3" s="11"/>
      <c r="H3" s="11"/>
      <c r="I3" s="11"/>
    </row>
    <row r="4" spans="1:9" ht="17.5" x14ac:dyDescent="0.35">
      <c r="A4" s="15"/>
      <c r="B4" s="11"/>
      <c r="C4" s="11"/>
      <c r="D4" s="11"/>
      <c r="E4" s="11"/>
      <c r="F4" s="11"/>
      <c r="G4" s="11"/>
      <c r="H4" s="11"/>
      <c r="I4" s="11"/>
    </row>
    <row r="5" spans="1:9" x14ac:dyDescent="0.35">
      <c r="A5" s="34" t="s">
        <v>24</v>
      </c>
      <c r="B5" s="34"/>
      <c r="C5" s="34"/>
      <c r="D5" s="34"/>
      <c r="E5" s="34"/>
      <c r="F5" s="34"/>
      <c r="G5" s="34"/>
      <c r="H5" s="34"/>
      <c r="I5" s="34"/>
    </row>
    <row r="6" spans="1:9" ht="64" customHeight="1" x14ac:dyDescent="0.35">
      <c r="A6" s="34"/>
      <c r="B6" s="34"/>
      <c r="C6" s="34"/>
      <c r="D6" s="34"/>
      <c r="E6" s="34"/>
      <c r="F6" s="34"/>
      <c r="G6" s="34"/>
      <c r="H6" s="34"/>
      <c r="I6" s="34"/>
    </row>
    <row r="7" spans="1:9" x14ac:dyDescent="0.35">
      <c r="A7" s="11"/>
      <c r="B7" s="11"/>
      <c r="C7" s="11"/>
      <c r="D7" s="11"/>
      <c r="E7" s="11"/>
      <c r="F7" s="11"/>
      <c r="G7" s="11"/>
      <c r="H7" s="11"/>
      <c r="I7" s="11"/>
    </row>
    <row r="8" spans="1:9" x14ac:dyDescent="0.35">
      <c r="A8" s="35" t="s">
        <v>25</v>
      </c>
      <c r="B8" s="35"/>
      <c r="C8" s="35"/>
      <c r="D8" s="35"/>
      <c r="E8" s="35"/>
      <c r="F8" s="35"/>
      <c r="G8" s="35"/>
      <c r="H8" s="35"/>
      <c r="I8" s="16"/>
    </row>
    <row r="9" spans="1:9" x14ac:dyDescent="0.35">
      <c r="A9" s="35"/>
      <c r="B9" s="35"/>
      <c r="C9" s="35"/>
      <c r="D9" s="35"/>
      <c r="E9" s="35"/>
      <c r="F9" s="35"/>
      <c r="G9" s="35"/>
      <c r="H9" s="35"/>
      <c r="I9" s="16"/>
    </row>
    <row r="10" spans="1:9" x14ac:dyDescent="0.35">
      <c r="A10" s="16"/>
      <c r="B10" s="16"/>
      <c r="C10" s="16"/>
      <c r="D10" s="16"/>
      <c r="E10" s="16"/>
      <c r="F10" s="16"/>
      <c r="G10" s="16"/>
      <c r="H10" s="16"/>
      <c r="I10" s="16"/>
    </row>
    <row r="11" spans="1:9" x14ac:dyDescent="0.35">
      <c r="A11" s="16"/>
      <c r="B11" s="16"/>
      <c r="C11" s="16"/>
      <c r="D11" s="16"/>
      <c r="E11" s="16"/>
      <c r="F11" s="16"/>
      <c r="G11" s="16"/>
      <c r="H11" s="16"/>
      <c r="I11" s="16"/>
    </row>
    <row r="13" spans="1:9" x14ac:dyDescent="0.35">
      <c r="A13" s="17"/>
    </row>
  </sheetData>
  <mergeCells count="2">
    <mergeCell ref="A5:I6"/>
    <mergeCell ref="A8:H9"/>
  </mergeCells>
  <hyperlinks>
    <hyperlink ref="A1" r:id="rId1" display="2017 Journal of Industrial Ecology – www.wileyonlinelibrary.com/journal/jie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182BD"/>
  </sheetPr>
  <dimension ref="A1:N46"/>
  <sheetViews>
    <sheetView topLeftCell="D24" zoomScaleNormal="100" workbookViewId="0">
      <selection activeCell="E41" sqref="E41"/>
    </sheetView>
  </sheetViews>
  <sheetFormatPr baseColWidth="10" defaultColWidth="11" defaultRowHeight="15.5" x14ac:dyDescent="0.35"/>
  <cols>
    <col min="1" max="1" width="11" style="14"/>
    <col min="2" max="2" width="21.25" style="3" customWidth="1"/>
    <col min="3" max="3" width="29.33203125" style="3" customWidth="1"/>
    <col min="4" max="4" width="102.6640625" style="3" customWidth="1"/>
    <col min="5" max="5" width="86.08203125" style="3" customWidth="1"/>
    <col min="6" max="6" width="9" style="7" bestFit="1" customWidth="1"/>
    <col min="7" max="7" width="5.5" style="7" bestFit="1" customWidth="1"/>
    <col min="8" max="8" width="15.58203125" style="7" customWidth="1"/>
    <col min="9" max="9" width="53.08203125" style="1" customWidth="1"/>
    <col min="10" max="10" width="39.83203125" customWidth="1"/>
  </cols>
  <sheetData>
    <row r="1" spans="1:14" ht="50.5" customHeight="1" x14ac:dyDescent="0.35">
      <c r="A1" s="2" t="s">
        <v>48</v>
      </c>
      <c r="B1" s="2" t="s">
        <v>117</v>
      </c>
      <c r="C1" s="2" t="s">
        <v>118</v>
      </c>
      <c r="D1" s="10" t="s">
        <v>119</v>
      </c>
      <c r="E1" s="10" t="s">
        <v>120</v>
      </c>
      <c r="F1" s="4" t="s">
        <v>11</v>
      </c>
      <c r="G1" s="4" t="s">
        <v>12</v>
      </c>
      <c r="H1" s="4" t="s">
        <v>121</v>
      </c>
      <c r="I1" s="10" t="s">
        <v>122</v>
      </c>
      <c r="J1" s="21" t="s">
        <v>123</v>
      </c>
    </row>
    <row r="2" spans="1:14" x14ac:dyDescent="0.35">
      <c r="A2" s="14">
        <v>1</v>
      </c>
      <c r="B2" s="14" t="s">
        <v>53</v>
      </c>
      <c r="C2" s="14" t="s">
        <v>54</v>
      </c>
      <c r="D2" s="14" t="s">
        <v>54</v>
      </c>
      <c r="E2" s="14" t="s">
        <v>85</v>
      </c>
      <c r="F2" s="14">
        <v>32</v>
      </c>
      <c r="G2" s="14" t="s">
        <v>8</v>
      </c>
      <c r="H2" s="14">
        <v>78</v>
      </c>
      <c r="I2" s="5" t="s">
        <v>43</v>
      </c>
      <c r="J2" s="22" t="s">
        <v>130</v>
      </c>
      <c r="M2" s="14"/>
      <c r="N2" s="14"/>
    </row>
    <row r="3" spans="1:14" x14ac:dyDescent="0.35">
      <c r="A3" s="14">
        <v>2</v>
      </c>
      <c r="B3" s="14" t="s">
        <v>53</v>
      </c>
      <c r="C3" s="14" t="s">
        <v>54</v>
      </c>
      <c r="D3" s="14" t="s">
        <v>55</v>
      </c>
      <c r="E3" s="14" t="s">
        <v>86</v>
      </c>
      <c r="F3" s="14">
        <v>758</v>
      </c>
      <c r="G3" s="14" t="s">
        <v>0</v>
      </c>
      <c r="H3" s="14">
        <v>78</v>
      </c>
      <c r="I3" s="5" t="s">
        <v>37</v>
      </c>
      <c r="J3" s="23" t="s">
        <v>51</v>
      </c>
      <c r="M3" s="14"/>
      <c r="N3" s="14"/>
    </row>
    <row r="4" spans="1:14" x14ac:dyDescent="0.35">
      <c r="A4" s="14">
        <v>3</v>
      </c>
      <c r="B4" s="14" t="s">
        <v>53</v>
      </c>
      <c r="C4" s="14" t="s">
        <v>54</v>
      </c>
      <c r="D4" s="14" t="s">
        <v>56</v>
      </c>
      <c r="E4" s="14" t="s">
        <v>87</v>
      </c>
      <c r="F4" s="14">
        <v>158</v>
      </c>
      <c r="G4" s="14" t="s">
        <v>0</v>
      </c>
      <c r="H4" s="14">
        <v>78</v>
      </c>
      <c r="I4" s="5" t="s">
        <v>37</v>
      </c>
      <c r="J4" s="23" t="s">
        <v>51</v>
      </c>
      <c r="M4" s="14"/>
      <c r="N4" s="14"/>
    </row>
    <row r="5" spans="1:14" x14ac:dyDescent="0.35">
      <c r="A5" s="14">
        <v>4</v>
      </c>
      <c r="B5" s="14" t="s">
        <v>53</v>
      </c>
      <c r="C5" s="14" t="s">
        <v>54</v>
      </c>
      <c r="D5" s="14" t="s">
        <v>57</v>
      </c>
      <c r="E5" s="14" t="s">
        <v>88</v>
      </c>
      <c r="F5" s="14">
        <v>2</v>
      </c>
      <c r="G5" s="14" t="s">
        <v>8</v>
      </c>
      <c r="H5" s="14">
        <v>78</v>
      </c>
      <c r="I5" s="14" t="s">
        <v>46</v>
      </c>
      <c r="J5" s="14" t="s">
        <v>131</v>
      </c>
      <c r="M5" s="14"/>
      <c r="N5" s="14"/>
    </row>
    <row r="6" spans="1:14" x14ac:dyDescent="0.35">
      <c r="A6" s="14">
        <v>5</v>
      </c>
      <c r="B6" s="14" t="s">
        <v>49</v>
      </c>
      <c r="C6" s="14" t="s">
        <v>54</v>
      </c>
      <c r="D6" s="14" t="s">
        <v>58</v>
      </c>
      <c r="E6" s="14" t="s">
        <v>89</v>
      </c>
      <c r="F6" s="14">
        <v>800</v>
      </c>
      <c r="G6" s="14" t="s">
        <v>0</v>
      </c>
      <c r="H6" s="14">
        <v>80</v>
      </c>
      <c r="I6" s="6" t="s">
        <v>45</v>
      </c>
      <c r="J6" s="24" t="s">
        <v>132</v>
      </c>
      <c r="M6" s="14"/>
      <c r="N6" s="14"/>
    </row>
    <row r="7" spans="1:14" x14ac:dyDescent="0.35">
      <c r="A7" s="14">
        <v>6</v>
      </c>
      <c r="B7" s="14" t="s">
        <v>50</v>
      </c>
      <c r="C7" s="14" t="s">
        <v>4</v>
      </c>
      <c r="D7" s="14" t="s">
        <v>27</v>
      </c>
      <c r="E7" s="14" t="s">
        <v>90</v>
      </c>
      <c r="F7" s="19">
        <f>5692*16</f>
        <v>91072</v>
      </c>
      <c r="G7" s="19" t="s">
        <v>0</v>
      </c>
      <c r="H7" s="19">
        <v>80</v>
      </c>
      <c r="I7" s="5" t="s">
        <v>43</v>
      </c>
      <c r="J7" s="22" t="s">
        <v>130</v>
      </c>
      <c r="M7" s="14"/>
      <c r="N7" s="14"/>
    </row>
    <row r="8" spans="1:14" x14ac:dyDescent="0.35">
      <c r="A8" s="14">
        <v>7</v>
      </c>
      <c r="B8" s="14" t="s">
        <v>50</v>
      </c>
      <c r="C8" s="14" t="s">
        <v>7</v>
      </c>
      <c r="D8" s="14" t="s">
        <v>59</v>
      </c>
      <c r="E8" s="14" t="s">
        <v>91</v>
      </c>
      <c r="F8" s="14">
        <f>2480</f>
        <v>2480</v>
      </c>
      <c r="G8" s="14" t="s">
        <v>0</v>
      </c>
      <c r="H8" s="14">
        <v>38</v>
      </c>
      <c r="I8" s="5" t="s">
        <v>41</v>
      </c>
      <c r="J8" s="14" t="s">
        <v>112</v>
      </c>
      <c r="M8" s="14"/>
      <c r="N8" s="14"/>
    </row>
    <row r="9" spans="1:14" x14ac:dyDescent="0.35">
      <c r="A9" s="14">
        <v>8</v>
      </c>
      <c r="B9" s="14" t="s">
        <v>50</v>
      </c>
      <c r="C9" s="14" t="s">
        <v>5</v>
      </c>
      <c r="D9" s="14" t="s">
        <v>60</v>
      </c>
      <c r="E9" s="14" t="s">
        <v>92</v>
      </c>
      <c r="F9" s="14">
        <f>3524</f>
        <v>3524</v>
      </c>
      <c r="G9" s="14" t="s">
        <v>0</v>
      </c>
      <c r="H9" s="19">
        <v>80</v>
      </c>
      <c r="I9" s="20" t="s">
        <v>44</v>
      </c>
      <c r="J9" s="36" t="s">
        <v>133</v>
      </c>
      <c r="L9" s="14"/>
      <c r="M9" s="14"/>
      <c r="N9" s="14"/>
    </row>
    <row r="10" spans="1:14" x14ac:dyDescent="0.35">
      <c r="A10" s="14">
        <v>9</v>
      </c>
      <c r="B10" s="14" t="s">
        <v>50</v>
      </c>
      <c r="C10" s="14" t="s">
        <v>13</v>
      </c>
      <c r="D10" s="14" t="s">
        <v>61</v>
      </c>
      <c r="E10" s="14" t="s">
        <v>93</v>
      </c>
      <c r="F10" s="14">
        <f>335</f>
        <v>335</v>
      </c>
      <c r="G10" s="14" t="s">
        <v>0</v>
      </c>
      <c r="H10" s="14">
        <v>80</v>
      </c>
      <c r="I10" s="5" t="s">
        <v>37</v>
      </c>
      <c r="J10" s="23" t="s">
        <v>51</v>
      </c>
      <c r="L10" s="14"/>
      <c r="M10" s="14"/>
      <c r="N10" s="14"/>
    </row>
    <row r="11" spans="1:14" x14ac:dyDescent="0.35">
      <c r="A11" s="14">
        <v>10</v>
      </c>
      <c r="B11" s="14" t="s">
        <v>50</v>
      </c>
      <c r="C11" s="14" t="s">
        <v>7</v>
      </c>
      <c r="D11" s="14" t="s">
        <v>56</v>
      </c>
      <c r="E11" s="14" t="s">
        <v>87</v>
      </c>
      <c r="F11" s="14">
        <f>231</f>
        <v>231</v>
      </c>
      <c r="G11" s="14" t="s">
        <v>0</v>
      </c>
      <c r="H11" s="19">
        <v>38</v>
      </c>
      <c r="I11" s="5" t="s">
        <v>37</v>
      </c>
      <c r="J11" s="23" t="s">
        <v>51</v>
      </c>
      <c r="L11" s="14"/>
      <c r="M11" s="14"/>
      <c r="N11" s="14"/>
    </row>
    <row r="12" spans="1:14" x14ac:dyDescent="0.35">
      <c r="A12" s="14">
        <v>11</v>
      </c>
      <c r="B12" s="14" t="s">
        <v>50</v>
      </c>
      <c r="C12" s="14" t="s">
        <v>62</v>
      </c>
      <c r="D12" s="14" t="s">
        <v>27</v>
      </c>
      <c r="E12" s="14" t="s">
        <v>90</v>
      </c>
      <c r="F12" s="14">
        <f>0.13*15</f>
        <v>1.9500000000000002</v>
      </c>
      <c r="G12" s="14" t="s">
        <v>8</v>
      </c>
      <c r="H12" s="14">
        <v>80</v>
      </c>
      <c r="I12" s="5" t="s">
        <v>43</v>
      </c>
      <c r="J12" s="22" t="s">
        <v>130</v>
      </c>
      <c r="L12" s="14"/>
      <c r="M12" s="14"/>
      <c r="N12" s="14"/>
    </row>
    <row r="13" spans="1:14" s="14" customFormat="1" x14ac:dyDescent="0.35">
      <c r="A13" s="14">
        <v>12</v>
      </c>
      <c r="B13" s="14" t="s">
        <v>50</v>
      </c>
      <c r="C13" s="14" t="s">
        <v>2</v>
      </c>
      <c r="D13" s="14" t="s">
        <v>31</v>
      </c>
      <c r="E13" s="14" t="s">
        <v>94</v>
      </c>
      <c r="F13" s="19">
        <v>42.3</v>
      </c>
      <c r="G13" s="19" t="s">
        <v>3</v>
      </c>
      <c r="H13" s="19">
        <v>30</v>
      </c>
      <c r="I13" s="14" t="s">
        <v>39</v>
      </c>
      <c r="J13" s="14" t="s">
        <v>114</v>
      </c>
    </row>
    <row r="14" spans="1:14" x14ac:dyDescent="0.35">
      <c r="A14" s="14">
        <v>13</v>
      </c>
      <c r="B14" s="14" t="s">
        <v>50</v>
      </c>
      <c r="C14" s="14" t="s">
        <v>9</v>
      </c>
      <c r="D14" s="14" t="s">
        <v>63</v>
      </c>
      <c r="E14" s="14" t="s">
        <v>95</v>
      </c>
      <c r="F14" s="14">
        <v>41.7</v>
      </c>
      <c r="G14" s="14" t="s">
        <v>3</v>
      </c>
      <c r="H14" s="14">
        <v>80</v>
      </c>
      <c r="I14" s="14" t="s">
        <v>46</v>
      </c>
      <c r="J14" s="14" t="s">
        <v>131</v>
      </c>
      <c r="L14" s="14"/>
      <c r="M14" s="14"/>
      <c r="N14" s="14"/>
    </row>
    <row r="15" spans="1:14" x14ac:dyDescent="0.35">
      <c r="A15" s="14">
        <v>14</v>
      </c>
      <c r="B15" s="14" t="s">
        <v>50</v>
      </c>
      <c r="C15" s="14" t="s">
        <v>1</v>
      </c>
      <c r="D15" s="14" t="s">
        <v>64</v>
      </c>
      <c r="E15" s="14" t="s">
        <v>96</v>
      </c>
      <c r="F15" s="14">
        <v>540</v>
      </c>
      <c r="G15" s="14" t="s">
        <v>0</v>
      </c>
      <c r="H15" s="19">
        <v>80</v>
      </c>
      <c r="I15" s="5" t="s">
        <v>37</v>
      </c>
      <c r="J15" s="23" t="s">
        <v>51</v>
      </c>
      <c r="L15" s="14"/>
      <c r="M15" s="14"/>
      <c r="N15" s="14"/>
    </row>
    <row r="16" spans="1:14" x14ac:dyDescent="0.35">
      <c r="A16" s="14">
        <v>15</v>
      </c>
      <c r="B16" s="14" t="s">
        <v>50</v>
      </c>
      <c r="C16" s="14" t="s">
        <v>65</v>
      </c>
      <c r="D16" s="14" t="s">
        <v>66</v>
      </c>
      <c r="E16" s="14" t="s">
        <v>97</v>
      </c>
      <c r="F16" s="14">
        <v>1.8</v>
      </c>
      <c r="G16" s="14" t="s">
        <v>8</v>
      </c>
      <c r="H16" s="14">
        <v>80</v>
      </c>
      <c r="I16" s="20" t="s">
        <v>44</v>
      </c>
      <c r="J16" s="14" t="s">
        <v>133</v>
      </c>
      <c r="L16" s="14"/>
      <c r="M16" s="14"/>
      <c r="N16" s="14"/>
    </row>
    <row r="17" spans="1:14" x14ac:dyDescent="0.35">
      <c r="A17" s="14">
        <v>16</v>
      </c>
      <c r="B17" s="14" t="s">
        <v>50</v>
      </c>
      <c r="C17" s="14" t="s">
        <v>62</v>
      </c>
      <c r="D17" s="14" t="s">
        <v>27</v>
      </c>
      <c r="E17" s="14" t="s">
        <v>98</v>
      </c>
      <c r="F17" s="14">
        <v>2765</v>
      </c>
      <c r="G17" s="14" t="s">
        <v>0</v>
      </c>
      <c r="H17" s="19">
        <v>80</v>
      </c>
      <c r="I17" s="5" t="s">
        <v>43</v>
      </c>
      <c r="J17" s="22" t="s">
        <v>130</v>
      </c>
      <c r="L17" s="14"/>
      <c r="M17" s="14"/>
      <c r="N17" s="14"/>
    </row>
    <row r="18" spans="1:14" x14ac:dyDescent="0.35">
      <c r="A18" s="14">
        <v>17</v>
      </c>
      <c r="B18" s="14" t="s">
        <v>67</v>
      </c>
      <c r="C18" s="14" t="s">
        <v>62</v>
      </c>
      <c r="D18" s="14" t="s">
        <v>27</v>
      </c>
      <c r="E18" s="14" t="s">
        <v>98</v>
      </c>
      <c r="F18" s="14">
        <v>147</v>
      </c>
      <c r="G18" s="14" t="s">
        <v>0</v>
      </c>
      <c r="H18" s="14">
        <v>40</v>
      </c>
      <c r="I18" s="5" t="s">
        <v>43</v>
      </c>
      <c r="J18" s="22" t="s">
        <v>130</v>
      </c>
      <c r="L18" s="14"/>
      <c r="M18" s="14"/>
      <c r="N18" s="14"/>
    </row>
    <row r="19" spans="1:14" x14ac:dyDescent="0.35">
      <c r="A19" s="14">
        <v>18</v>
      </c>
      <c r="B19" s="14" t="s">
        <v>67</v>
      </c>
      <c r="C19" s="14" t="s">
        <v>5</v>
      </c>
      <c r="D19" s="14" t="s">
        <v>60</v>
      </c>
      <c r="E19" s="14" t="s">
        <v>92</v>
      </c>
      <c r="F19" s="14">
        <v>363</v>
      </c>
      <c r="G19" s="14" t="s">
        <v>0</v>
      </c>
      <c r="H19" s="14">
        <v>40</v>
      </c>
      <c r="I19" s="20" t="s">
        <v>44</v>
      </c>
      <c r="J19" s="14" t="s">
        <v>133</v>
      </c>
      <c r="L19" s="14"/>
      <c r="M19" s="14"/>
      <c r="N19" s="14"/>
    </row>
    <row r="20" spans="1:14" x14ac:dyDescent="0.35">
      <c r="A20" s="14">
        <v>19</v>
      </c>
      <c r="B20" s="14" t="s">
        <v>67</v>
      </c>
      <c r="C20" s="14" t="s">
        <v>62</v>
      </c>
      <c r="D20" s="14" t="s">
        <v>27</v>
      </c>
      <c r="E20" s="14" t="s">
        <v>98</v>
      </c>
      <c r="F20" s="14">
        <v>578</v>
      </c>
      <c r="G20" s="14" t="s">
        <v>0</v>
      </c>
      <c r="H20" s="14">
        <v>40</v>
      </c>
      <c r="I20" s="5" t="s">
        <v>43</v>
      </c>
      <c r="J20" s="22" t="s">
        <v>130</v>
      </c>
      <c r="L20" s="14"/>
      <c r="M20" s="14"/>
      <c r="N20" s="14"/>
    </row>
    <row r="21" spans="1:14" x14ac:dyDescent="0.35">
      <c r="A21" s="14">
        <v>20</v>
      </c>
      <c r="B21" s="14" t="s">
        <v>67</v>
      </c>
      <c r="C21" s="14" t="s">
        <v>5</v>
      </c>
      <c r="D21" s="14" t="s">
        <v>60</v>
      </c>
      <c r="E21" s="14" t="s">
        <v>92</v>
      </c>
      <c r="F21" s="14">
        <v>2195</v>
      </c>
      <c r="G21" s="14" t="s">
        <v>0</v>
      </c>
      <c r="H21" s="14">
        <v>40</v>
      </c>
      <c r="I21" s="20" t="s">
        <v>44</v>
      </c>
      <c r="J21" s="14" t="s">
        <v>133</v>
      </c>
      <c r="L21" s="14"/>
      <c r="M21" s="14"/>
      <c r="N21" s="14"/>
    </row>
    <row r="22" spans="1:14" x14ac:dyDescent="0.35">
      <c r="A22" s="14">
        <v>21</v>
      </c>
      <c r="B22" s="14" t="s">
        <v>67</v>
      </c>
      <c r="C22" s="14" t="s">
        <v>2</v>
      </c>
      <c r="D22" s="14" t="s">
        <v>68</v>
      </c>
      <c r="E22" s="14" t="s">
        <v>99</v>
      </c>
      <c r="F22" s="14">
        <v>63</v>
      </c>
      <c r="G22" s="14" t="s">
        <v>0</v>
      </c>
      <c r="H22" s="14">
        <v>40</v>
      </c>
      <c r="I22" s="14" t="s">
        <v>47</v>
      </c>
      <c r="J22" s="25" t="s">
        <v>52</v>
      </c>
      <c r="L22" s="14"/>
      <c r="M22" s="14"/>
      <c r="N22" s="14"/>
    </row>
    <row r="23" spans="1:14" x14ac:dyDescent="0.35">
      <c r="A23" s="14">
        <v>22</v>
      </c>
      <c r="B23" s="14" t="s">
        <v>67</v>
      </c>
      <c r="C23" s="14" t="s">
        <v>9</v>
      </c>
      <c r="D23" s="14" t="s">
        <v>69</v>
      </c>
      <c r="E23" s="14" t="s">
        <v>100</v>
      </c>
      <c r="F23" s="14">
        <v>12.6</v>
      </c>
      <c r="G23" s="14" t="s">
        <v>3</v>
      </c>
      <c r="H23" s="14">
        <v>40</v>
      </c>
      <c r="I23" s="14" t="s">
        <v>46</v>
      </c>
      <c r="J23" s="14" t="s">
        <v>131</v>
      </c>
      <c r="L23" s="14"/>
      <c r="M23" s="14"/>
      <c r="N23" s="14"/>
    </row>
    <row r="24" spans="1:14" x14ac:dyDescent="0.35">
      <c r="A24" s="14">
        <v>23</v>
      </c>
      <c r="B24" s="14" t="s">
        <v>67</v>
      </c>
      <c r="C24" s="14" t="s">
        <v>2</v>
      </c>
      <c r="D24" s="14" t="s">
        <v>70</v>
      </c>
      <c r="E24" s="14" t="s">
        <v>101</v>
      </c>
      <c r="F24" s="14">
        <v>2315</v>
      </c>
      <c r="G24" s="14" t="s">
        <v>0</v>
      </c>
      <c r="H24" s="14">
        <v>40</v>
      </c>
      <c r="I24" s="14" t="s">
        <v>47</v>
      </c>
      <c r="J24" s="25" t="s">
        <v>52</v>
      </c>
      <c r="L24" s="14"/>
      <c r="M24" s="14"/>
      <c r="N24" s="14"/>
    </row>
    <row r="25" spans="1:14" x14ac:dyDescent="0.35">
      <c r="A25" s="14">
        <v>24</v>
      </c>
      <c r="B25" s="14" t="s">
        <v>71</v>
      </c>
      <c r="C25" s="14" t="s">
        <v>7</v>
      </c>
      <c r="D25" s="14" t="s">
        <v>59</v>
      </c>
      <c r="E25" s="14" t="s">
        <v>91</v>
      </c>
      <c r="F25" s="14">
        <v>750</v>
      </c>
      <c r="G25" s="14" t="s">
        <v>0</v>
      </c>
      <c r="H25" s="14">
        <v>35</v>
      </c>
      <c r="I25" s="5" t="s">
        <v>37</v>
      </c>
      <c r="J25" s="14" t="s">
        <v>91</v>
      </c>
      <c r="L25" s="14"/>
      <c r="M25" s="14"/>
      <c r="N25" s="14"/>
    </row>
    <row r="26" spans="1:14" x14ac:dyDescent="0.35">
      <c r="A26" s="14">
        <v>25</v>
      </c>
      <c r="B26" s="14" t="s">
        <v>71</v>
      </c>
      <c r="C26" s="14" t="s">
        <v>62</v>
      </c>
      <c r="D26" s="14" t="s">
        <v>28</v>
      </c>
      <c r="E26" s="14" t="s">
        <v>102</v>
      </c>
      <c r="F26" s="14">
        <f>284*0.3</f>
        <v>85.2</v>
      </c>
      <c r="G26" s="14" t="s">
        <v>8</v>
      </c>
      <c r="H26" s="14">
        <v>35</v>
      </c>
      <c r="I26" s="5" t="s">
        <v>43</v>
      </c>
      <c r="J26" s="22" t="s">
        <v>130</v>
      </c>
      <c r="L26" s="14"/>
      <c r="M26" s="14"/>
      <c r="N26" s="14"/>
    </row>
    <row r="27" spans="1:14" x14ac:dyDescent="0.35">
      <c r="A27" s="14">
        <v>26</v>
      </c>
      <c r="B27" s="14" t="s">
        <v>71</v>
      </c>
      <c r="C27" s="14" t="s">
        <v>13</v>
      </c>
      <c r="D27" s="14" t="s">
        <v>56</v>
      </c>
      <c r="E27" s="14" t="s">
        <v>87</v>
      </c>
      <c r="F27" s="14">
        <v>700</v>
      </c>
      <c r="G27" s="14" t="s">
        <v>0</v>
      </c>
      <c r="H27" s="14">
        <v>35</v>
      </c>
      <c r="I27" s="5" t="s">
        <v>37</v>
      </c>
      <c r="J27" s="23" t="s">
        <v>51</v>
      </c>
      <c r="L27" s="14"/>
      <c r="M27" s="14"/>
      <c r="N27" s="14"/>
    </row>
    <row r="28" spans="1:14" x14ac:dyDescent="0.35">
      <c r="A28" s="14">
        <v>27</v>
      </c>
      <c r="B28" s="14" t="s">
        <v>71</v>
      </c>
      <c r="C28" s="14" t="s">
        <v>5</v>
      </c>
      <c r="D28" s="14" t="s">
        <v>60</v>
      </c>
      <c r="E28" s="14" t="s">
        <v>92</v>
      </c>
      <c r="F28" s="14">
        <v>873</v>
      </c>
      <c r="G28" s="14" t="s">
        <v>0</v>
      </c>
      <c r="H28" s="14">
        <v>35</v>
      </c>
      <c r="I28" s="20" t="s">
        <v>44</v>
      </c>
      <c r="J28" s="14" t="s">
        <v>133</v>
      </c>
      <c r="L28" s="14"/>
      <c r="M28" s="14"/>
      <c r="N28" s="14"/>
    </row>
    <row r="29" spans="1:14" x14ac:dyDescent="0.35">
      <c r="A29" s="14">
        <v>28</v>
      </c>
      <c r="B29" s="14" t="s">
        <v>72</v>
      </c>
      <c r="C29" s="14" t="s">
        <v>1</v>
      </c>
      <c r="D29" s="14" t="s">
        <v>73</v>
      </c>
      <c r="E29" s="14" t="s">
        <v>103</v>
      </c>
      <c r="F29" s="14">
        <v>693</v>
      </c>
      <c r="G29" s="14" t="s">
        <v>0</v>
      </c>
      <c r="H29" s="14">
        <v>35</v>
      </c>
      <c r="I29" s="5" t="s">
        <v>43</v>
      </c>
      <c r="J29" s="22" t="s">
        <v>130</v>
      </c>
      <c r="L29" s="14"/>
      <c r="M29" s="14"/>
      <c r="N29" s="14"/>
    </row>
    <row r="30" spans="1:14" x14ac:dyDescent="0.35">
      <c r="A30" s="14">
        <v>29</v>
      </c>
      <c r="B30" s="14" t="s">
        <v>72</v>
      </c>
      <c r="C30" s="14" t="s">
        <v>62</v>
      </c>
      <c r="D30" s="14" t="s">
        <v>29</v>
      </c>
      <c r="E30" s="14" t="s">
        <v>104</v>
      </c>
      <c r="F30" s="19">
        <f>142*50</f>
        <v>7100</v>
      </c>
      <c r="G30" s="14" t="s">
        <v>0</v>
      </c>
      <c r="H30" s="14">
        <v>35</v>
      </c>
      <c r="I30" s="5" t="s">
        <v>43</v>
      </c>
      <c r="J30" s="22" t="s">
        <v>130</v>
      </c>
      <c r="L30" s="14"/>
      <c r="M30" s="14"/>
      <c r="N30" s="14"/>
    </row>
    <row r="31" spans="1:14" x14ac:dyDescent="0.35">
      <c r="A31" s="14">
        <v>30</v>
      </c>
      <c r="B31" s="14" t="s">
        <v>72</v>
      </c>
      <c r="C31" s="14" t="s">
        <v>6</v>
      </c>
      <c r="D31" s="14" t="s">
        <v>74</v>
      </c>
      <c r="E31" s="14" t="s">
        <v>86</v>
      </c>
      <c r="F31" s="14">
        <v>632</v>
      </c>
      <c r="G31" s="14" t="s">
        <v>0</v>
      </c>
      <c r="H31" s="14">
        <v>35</v>
      </c>
      <c r="I31" s="5" t="s">
        <v>38</v>
      </c>
      <c r="J31" s="25" t="s">
        <v>113</v>
      </c>
      <c r="L31" s="14"/>
      <c r="M31" s="14"/>
      <c r="N31" s="14"/>
    </row>
    <row r="32" spans="1:14" x14ac:dyDescent="0.35">
      <c r="A32" s="14">
        <v>31</v>
      </c>
      <c r="B32" s="14" t="s">
        <v>72</v>
      </c>
      <c r="C32" s="14" t="s">
        <v>13</v>
      </c>
      <c r="D32" s="14" t="s">
        <v>56</v>
      </c>
      <c r="E32" s="14" t="s">
        <v>87</v>
      </c>
      <c r="F32" s="14">
        <v>159</v>
      </c>
      <c r="G32" s="14" t="s">
        <v>0</v>
      </c>
      <c r="H32" s="14">
        <v>35</v>
      </c>
      <c r="I32" s="5" t="s">
        <v>37</v>
      </c>
      <c r="J32" s="23" t="s">
        <v>51</v>
      </c>
      <c r="L32" s="14"/>
      <c r="M32" s="14"/>
      <c r="N32" s="14"/>
    </row>
    <row r="33" spans="1:14" x14ac:dyDescent="0.35">
      <c r="A33" s="14">
        <v>32</v>
      </c>
      <c r="B33" s="14" t="s">
        <v>72</v>
      </c>
      <c r="C33" s="14" t="s">
        <v>5</v>
      </c>
      <c r="D33" s="14" t="s">
        <v>60</v>
      </c>
      <c r="E33" s="14" t="s">
        <v>92</v>
      </c>
      <c r="F33" s="14">
        <v>962</v>
      </c>
      <c r="G33" s="14" t="s">
        <v>0</v>
      </c>
      <c r="H33" s="14">
        <v>35</v>
      </c>
      <c r="I33" s="20" t="s">
        <v>44</v>
      </c>
      <c r="J33" s="14" t="s">
        <v>133</v>
      </c>
      <c r="L33" s="14"/>
      <c r="M33" s="14"/>
      <c r="N33" s="14"/>
    </row>
    <row r="34" spans="1:14" x14ac:dyDescent="0.35">
      <c r="A34" s="14">
        <v>33</v>
      </c>
      <c r="B34" s="14" t="s">
        <v>75</v>
      </c>
      <c r="C34" s="14" t="s">
        <v>10</v>
      </c>
      <c r="D34" s="14" t="s">
        <v>76</v>
      </c>
      <c r="E34" s="14" t="s">
        <v>93</v>
      </c>
      <c r="F34" s="14">
        <v>18</v>
      </c>
      <c r="G34" s="14" t="s">
        <v>0</v>
      </c>
      <c r="H34" s="14">
        <v>26</v>
      </c>
      <c r="I34" s="6" t="s">
        <v>45</v>
      </c>
      <c r="J34" s="24" t="s">
        <v>132</v>
      </c>
      <c r="L34" s="14"/>
      <c r="M34" s="14"/>
      <c r="N34" s="14"/>
    </row>
    <row r="35" spans="1:14" x14ac:dyDescent="0.35">
      <c r="A35" s="14">
        <v>34</v>
      </c>
      <c r="B35" s="14" t="s">
        <v>75</v>
      </c>
      <c r="C35" s="14" t="s">
        <v>10</v>
      </c>
      <c r="D35" s="14" t="s">
        <v>77</v>
      </c>
      <c r="E35" s="14" t="s">
        <v>105</v>
      </c>
      <c r="F35" s="14">
        <v>98</v>
      </c>
      <c r="G35" s="14" t="s">
        <v>0</v>
      </c>
      <c r="H35" s="14">
        <v>26</v>
      </c>
      <c r="I35" s="6" t="s">
        <v>45</v>
      </c>
      <c r="J35" s="24" t="s">
        <v>132</v>
      </c>
      <c r="L35" s="14"/>
      <c r="M35" s="14"/>
      <c r="N35" s="14"/>
    </row>
    <row r="36" spans="1:14" x14ac:dyDescent="0.35">
      <c r="A36" s="14">
        <v>35</v>
      </c>
      <c r="B36" s="14" t="s">
        <v>75</v>
      </c>
      <c r="C36" s="14" t="s">
        <v>10</v>
      </c>
      <c r="D36" s="14" t="s">
        <v>78</v>
      </c>
      <c r="E36" s="14" t="s">
        <v>106</v>
      </c>
      <c r="F36" s="14">
        <v>1</v>
      </c>
      <c r="G36" s="14" t="s">
        <v>19</v>
      </c>
      <c r="H36" s="14">
        <v>26</v>
      </c>
      <c r="I36" s="6" t="s">
        <v>45</v>
      </c>
      <c r="J36" s="24" t="s">
        <v>132</v>
      </c>
      <c r="L36" s="14"/>
      <c r="M36" s="14"/>
      <c r="N36" s="14"/>
    </row>
    <row r="37" spans="1:14" x14ac:dyDescent="0.35">
      <c r="A37" s="14">
        <v>36</v>
      </c>
      <c r="B37" s="14" t="s">
        <v>75</v>
      </c>
      <c r="C37" s="14" t="s">
        <v>10</v>
      </c>
      <c r="D37" s="14" t="s">
        <v>26</v>
      </c>
      <c r="E37" s="14" t="s">
        <v>107</v>
      </c>
      <c r="F37" s="14">
        <v>1</v>
      </c>
      <c r="G37" s="14" t="s">
        <v>19</v>
      </c>
      <c r="H37" s="14">
        <v>26</v>
      </c>
      <c r="I37" s="6" t="s">
        <v>45</v>
      </c>
      <c r="J37" s="24" t="s">
        <v>132</v>
      </c>
      <c r="L37" s="14"/>
      <c r="M37" s="14"/>
      <c r="N37" s="14"/>
    </row>
    <row r="38" spans="1:14" x14ac:dyDescent="0.35">
      <c r="A38" s="14">
        <v>37</v>
      </c>
      <c r="B38" s="14" t="s">
        <v>79</v>
      </c>
      <c r="C38" s="14" t="s">
        <v>10</v>
      </c>
      <c r="D38" s="14" t="s">
        <v>80</v>
      </c>
      <c r="E38" s="14" t="s">
        <v>108</v>
      </c>
      <c r="F38" s="14">
        <v>196</v>
      </c>
      <c r="G38" s="14" t="s">
        <v>81</v>
      </c>
      <c r="H38" s="14">
        <v>26</v>
      </c>
      <c r="I38" s="6" t="s">
        <v>45</v>
      </c>
      <c r="J38" s="24" t="s">
        <v>132</v>
      </c>
      <c r="L38" s="14"/>
      <c r="M38" s="14"/>
      <c r="N38" s="14"/>
    </row>
    <row r="39" spans="1:14" x14ac:dyDescent="0.35">
      <c r="A39" s="14">
        <v>38</v>
      </c>
      <c r="B39" s="14" t="s">
        <v>75</v>
      </c>
      <c r="C39" s="14" t="s">
        <v>82</v>
      </c>
      <c r="D39" s="14" t="s">
        <v>83</v>
      </c>
      <c r="E39" s="14" t="s">
        <v>88</v>
      </c>
      <c r="F39" s="14">
        <v>8</v>
      </c>
      <c r="G39" s="14" t="s">
        <v>3</v>
      </c>
      <c r="H39" s="14">
        <v>26</v>
      </c>
      <c r="I39" s="6" t="s">
        <v>45</v>
      </c>
      <c r="J39" s="24" t="s">
        <v>132</v>
      </c>
      <c r="L39" s="14"/>
      <c r="M39" s="14"/>
      <c r="N39" s="14"/>
    </row>
    <row r="40" spans="1:14" x14ac:dyDescent="0.35">
      <c r="B40" s="5"/>
      <c r="C40" s="5"/>
      <c r="D40" s="23"/>
      <c r="E40" s="14"/>
      <c r="F40" s="8"/>
      <c r="G40" s="1"/>
      <c r="H40" s="1"/>
      <c r="I40" s="14"/>
    </row>
    <row r="41" spans="1:14" x14ac:dyDescent="0.35">
      <c r="B41" s="5"/>
      <c r="E41" s="14"/>
    </row>
    <row r="42" spans="1:14" x14ac:dyDescent="0.35">
      <c r="B42" s="5"/>
      <c r="C42" s="5"/>
      <c r="D42" s="5"/>
      <c r="E42" s="14"/>
      <c r="F42" s="8"/>
      <c r="G42" s="8"/>
      <c r="H42" s="8"/>
    </row>
    <row r="43" spans="1:14" x14ac:dyDescent="0.35">
      <c r="B43" s="5"/>
      <c r="C43" s="5"/>
      <c r="D43" s="5"/>
      <c r="E43" s="5"/>
      <c r="F43" s="8"/>
      <c r="G43" s="8"/>
      <c r="H43" s="8"/>
    </row>
    <row r="44" spans="1:14" x14ac:dyDescent="0.35">
      <c r="B44" s="5"/>
      <c r="C44" s="5"/>
      <c r="D44" s="5"/>
      <c r="E44" s="5"/>
      <c r="F44" s="8"/>
      <c r="G44" s="8"/>
      <c r="H44" s="8"/>
    </row>
    <row r="45" spans="1:14" x14ac:dyDescent="0.35">
      <c r="B45" s="5"/>
      <c r="C45" s="5"/>
      <c r="D45" s="5"/>
      <c r="E45" s="5"/>
      <c r="F45" s="8"/>
      <c r="G45" s="8"/>
      <c r="H45" s="8"/>
    </row>
    <row r="46" spans="1:14" x14ac:dyDescent="0.35">
      <c r="B46" s="6"/>
      <c r="C46" s="6"/>
      <c r="D46" s="6"/>
      <c r="E46" s="6"/>
      <c r="F46" s="9"/>
      <c r="G46" s="9"/>
      <c r="H4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2"/>
  <sheetViews>
    <sheetView tabSelected="1" topLeftCell="F1" workbookViewId="0">
      <selection activeCell="M13" sqref="M13"/>
    </sheetView>
  </sheetViews>
  <sheetFormatPr baseColWidth="10" defaultRowHeight="15.5" x14ac:dyDescent="0.35"/>
  <cols>
    <col min="1" max="1" width="10.6640625" style="14"/>
    <col min="2" max="2" width="18.58203125" style="14" bestFit="1" customWidth="1"/>
    <col min="3" max="3" width="24.1640625" bestFit="1" customWidth="1"/>
    <col min="4" max="4" width="20.1640625" customWidth="1"/>
    <col min="5" max="5" width="55.9140625" bestFit="1" customWidth="1"/>
    <col min="6" max="6" width="55.9140625" style="14" customWidth="1"/>
    <col min="9" max="9" width="14" style="14" customWidth="1"/>
    <col min="10" max="10" width="10.6640625" style="14"/>
    <col min="12" max="12" width="39.33203125" customWidth="1"/>
    <col min="13" max="13" width="37.6640625" customWidth="1"/>
  </cols>
  <sheetData>
    <row r="1" spans="1:13" s="14" customFormat="1" ht="50.5" customHeight="1" x14ac:dyDescent="0.35">
      <c r="A1" s="2" t="s">
        <v>48</v>
      </c>
      <c r="B1" s="2" t="s">
        <v>34</v>
      </c>
      <c r="C1" s="2" t="s">
        <v>117</v>
      </c>
      <c r="D1" s="2" t="s">
        <v>118</v>
      </c>
      <c r="E1" s="10" t="s">
        <v>124</v>
      </c>
      <c r="F1" s="10" t="s">
        <v>125</v>
      </c>
      <c r="G1" s="4" t="s">
        <v>11</v>
      </c>
      <c r="H1" s="4" t="s">
        <v>12</v>
      </c>
      <c r="I1" s="4" t="s">
        <v>84</v>
      </c>
      <c r="J1" s="4" t="s">
        <v>126</v>
      </c>
      <c r="K1" s="4" t="s">
        <v>127</v>
      </c>
      <c r="L1" s="10" t="s">
        <v>128</v>
      </c>
      <c r="M1" s="10" t="s">
        <v>129</v>
      </c>
    </row>
    <row r="2" spans="1:13" s="14" customFormat="1" x14ac:dyDescent="0.35">
      <c r="A2" s="14">
        <v>7</v>
      </c>
      <c r="B2" s="14" t="s">
        <v>35</v>
      </c>
      <c r="C2" s="5" t="s">
        <v>14</v>
      </c>
      <c r="D2" s="5" t="s">
        <v>7</v>
      </c>
      <c r="E2" s="18" t="s">
        <v>21</v>
      </c>
      <c r="F2" s="14" t="s">
        <v>91</v>
      </c>
      <c r="G2" s="8">
        <v>2480</v>
      </c>
      <c r="H2" s="8" t="s">
        <v>0</v>
      </c>
      <c r="I2" s="26">
        <v>0.2</v>
      </c>
      <c r="J2" s="29">
        <v>102672</v>
      </c>
      <c r="K2" s="32">
        <v>38</v>
      </c>
      <c r="L2" s="5" t="s">
        <v>37</v>
      </c>
      <c r="M2" s="14" t="s">
        <v>91</v>
      </c>
    </row>
    <row r="3" spans="1:13" s="14" customFormat="1" x14ac:dyDescent="0.35">
      <c r="A3" s="14">
        <v>7</v>
      </c>
      <c r="B3" s="14" t="s">
        <v>36</v>
      </c>
      <c r="C3" s="5" t="s">
        <v>14</v>
      </c>
      <c r="D3" s="5" t="s">
        <v>7</v>
      </c>
      <c r="E3" s="14" t="s">
        <v>30</v>
      </c>
      <c r="F3" s="14" t="s">
        <v>109</v>
      </c>
      <c r="G3" s="14">
        <f>G2*3</f>
        <v>7440</v>
      </c>
      <c r="H3" s="14" t="s">
        <v>0</v>
      </c>
      <c r="I3" s="27">
        <v>0.17</v>
      </c>
      <c r="J3" s="30">
        <v>39060</v>
      </c>
      <c r="K3" s="32">
        <v>38</v>
      </c>
      <c r="L3" s="5" t="s">
        <v>41</v>
      </c>
      <c r="M3" s="14" t="s">
        <v>112</v>
      </c>
    </row>
    <row r="4" spans="1:13" s="14" customFormat="1" x14ac:dyDescent="0.35">
      <c r="A4" s="14">
        <v>25</v>
      </c>
      <c r="B4" s="14" t="s">
        <v>35</v>
      </c>
      <c r="C4" s="5" t="s">
        <v>16</v>
      </c>
      <c r="D4" s="5" t="s">
        <v>7</v>
      </c>
      <c r="E4" s="18" t="s">
        <v>21</v>
      </c>
      <c r="F4" s="14" t="s">
        <v>91</v>
      </c>
      <c r="G4" s="8">
        <v>749.6</v>
      </c>
      <c r="H4" s="8" t="s">
        <v>0</v>
      </c>
      <c r="I4" s="26">
        <v>0.25</v>
      </c>
      <c r="J4" s="29">
        <v>31033.439999999999</v>
      </c>
      <c r="K4" s="32">
        <v>38</v>
      </c>
      <c r="L4" s="6" t="s">
        <v>37</v>
      </c>
      <c r="M4" s="14" t="s">
        <v>91</v>
      </c>
    </row>
    <row r="5" spans="1:13" s="14" customFormat="1" x14ac:dyDescent="0.35">
      <c r="A5" s="14">
        <v>25</v>
      </c>
      <c r="B5" s="14" t="s">
        <v>36</v>
      </c>
      <c r="C5" s="5" t="s">
        <v>16</v>
      </c>
      <c r="D5" s="5" t="s">
        <v>7</v>
      </c>
      <c r="E5" s="5" t="s">
        <v>30</v>
      </c>
      <c r="F5" s="14" t="s">
        <v>109</v>
      </c>
      <c r="G5" s="8">
        <v>2302</v>
      </c>
      <c r="H5" s="8" t="s">
        <v>0</v>
      </c>
      <c r="I5" s="26">
        <v>0.18</v>
      </c>
      <c r="J5" s="31">
        <v>12085.5</v>
      </c>
      <c r="K5" s="32">
        <v>38</v>
      </c>
      <c r="L5" s="5" t="s">
        <v>41</v>
      </c>
      <c r="M5" s="14" t="s">
        <v>112</v>
      </c>
    </row>
    <row r="6" spans="1:13" s="14" customFormat="1" x14ac:dyDescent="0.35">
      <c r="A6" s="14">
        <v>31</v>
      </c>
      <c r="B6" s="14" t="s">
        <v>35</v>
      </c>
      <c r="C6" s="5" t="s">
        <v>17</v>
      </c>
      <c r="D6" s="5" t="s">
        <v>6</v>
      </c>
      <c r="E6" s="18" t="s">
        <v>20</v>
      </c>
      <c r="F6" s="14" t="s">
        <v>86</v>
      </c>
      <c r="G6" s="8">
        <v>632.39</v>
      </c>
      <c r="H6" s="8" t="s">
        <v>0</v>
      </c>
      <c r="I6" s="26">
        <v>0.14000000000000001</v>
      </c>
      <c r="J6" s="31">
        <v>1075.0629999999999</v>
      </c>
      <c r="K6" s="32">
        <v>38</v>
      </c>
      <c r="L6" s="5" t="s">
        <v>38</v>
      </c>
      <c r="M6" s="25" t="s">
        <v>113</v>
      </c>
    </row>
    <row r="7" spans="1:13" s="14" customFormat="1" x14ac:dyDescent="0.35">
      <c r="A7" s="14">
        <v>31</v>
      </c>
      <c r="B7" s="14" t="s">
        <v>36</v>
      </c>
      <c r="C7" s="5" t="s">
        <v>17</v>
      </c>
      <c r="D7" s="5" t="s">
        <v>6</v>
      </c>
      <c r="E7" s="5" t="s">
        <v>30</v>
      </c>
      <c r="F7" s="14" t="s">
        <v>109</v>
      </c>
      <c r="G7" s="8">
        <v>10112</v>
      </c>
      <c r="H7" s="8" t="s">
        <v>0</v>
      </c>
      <c r="I7" s="26">
        <v>0.125</v>
      </c>
      <c r="J7" s="31">
        <v>53088</v>
      </c>
      <c r="K7" s="32">
        <v>38</v>
      </c>
      <c r="L7" s="5" t="s">
        <v>41</v>
      </c>
      <c r="M7" s="14" t="s">
        <v>112</v>
      </c>
    </row>
    <row r="8" spans="1:13" s="14" customFormat="1" x14ac:dyDescent="0.35">
      <c r="A8" s="14">
        <v>12</v>
      </c>
      <c r="B8" s="14" t="s">
        <v>35</v>
      </c>
      <c r="C8" s="5" t="s">
        <v>15</v>
      </c>
      <c r="D8" s="5" t="s">
        <v>2</v>
      </c>
      <c r="E8" s="19" t="s">
        <v>31</v>
      </c>
      <c r="F8" s="14" t="s">
        <v>94</v>
      </c>
      <c r="G8" s="8">
        <v>42.3</v>
      </c>
      <c r="H8" s="8" t="s">
        <v>3</v>
      </c>
      <c r="I8" s="26">
        <v>1.6</v>
      </c>
      <c r="J8" s="30">
        <v>12690</v>
      </c>
      <c r="K8" s="32">
        <v>30</v>
      </c>
      <c r="L8" s="14" t="s">
        <v>39</v>
      </c>
      <c r="M8" s="14" t="s">
        <v>114</v>
      </c>
    </row>
    <row r="9" spans="1:13" s="14" customFormat="1" x14ac:dyDescent="0.35">
      <c r="A9" s="14">
        <v>12</v>
      </c>
      <c r="B9" s="14" t="s">
        <v>36</v>
      </c>
      <c r="C9" s="5" t="s">
        <v>15</v>
      </c>
      <c r="D9" s="5" t="s">
        <v>2</v>
      </c>
      <c r="E9" t="s">
        <v>32</v>
      </c>
      <c r="F9" s="14" t="s">
        <v>110</v>
      </c>
      <c r="G9" s="8">
        <v>42.3</v>
      </c>
      <c r="H9" s="8" t="s">
        <v>3</v>
      </c>
      <c r="I9" s="26">
        <v>1.5</v>
      </c>
      <c r="J9" s="30">
        <v>12690</v>
      </c>
      <c r="K9" s="32">
        <v>30</v>
      </c>
      <c r="L9" s="14" t="s">
        <v>39</v>
      </c>
      <c r="M9" s="14" t="s">
        <v>114</v>
      </c>
    </row>
    <row r="10" spans="1:13" s="14" customFormat="1" x14ac:dyDescent="0.35">
      <c r="A10" s="14">
        <v>37</v>
      </c>
      <c r="B10" s="14" t="s">
        <v>35</v>
      </c>
      <c r="C10" s="6" t="s">
        <v>18</v>
      </c>
      <c r="D10" s="6" t="s">
        <v>10</v>
      </c>
      <c r="E10" s="18" t="s">
        <v>26</v>
      </c>
      <c r="F10" s="14" t="s">
        <v>107</v>
      </c>
      <c r="G10" s="9">
        <v>1</v>
      </c>
      <c r="H10" s="9" t="s">
        <v>19</v>
      </c>
      <c r="I10" s="28"/>
      <c r="J10" s="30">
        <v>123</v>
      </c>
      <c r="K10" s="33">
        <v>26</v>
      </c>
      <c r="L10" s="6" t="s">
        <v>40</v>
      </c>
      <c r="M10" s="14" t="s">
        <v>115</v>
      </c>
    </row>
    <row r="11" spans="1:13" x14ac:dyDescent="0.35">
      <c r="A11" s="14">
        <v>37</v>
      </c>
      <c r="B11" s="14" t="s">
        <v>36</v>
      </c>
      <c r="C11" s="6" t="s">
        <v>18</v>
      </c>
      <c r="D11" s="6" t="s">
        <v>10</v>
      </c>
      <c r="E11" t="s">
        <v>33</v>
      </c>
      <c r="F11" s="14" t="s">
        <v>111</v>
      </c>
      <c r="G11" s="9">
        <v>1</v>
      </c>
      <c r="H11" s="9" t="s">
        <v>19</v>
      </c>
      <c r="I11" s="28">
        <v>3</v>
      </c>
      <c r="J11" s="30">
        <v>1000</v>
      </c>
      <c r="K11" s="33">
        <v>26</v>
      </c>
      <c r="L11" s="14" t="s">
        <v>42</v>
      </c>
      <c r="M11" s="14" t="s">
        <v>116</v>
      </c>
    </row>
    <row r="12" spans="1:13" x14ac:dyDescent="0.35">
      <c r="G12" s="14"/>
      <c r="H12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Cover Sheet</vt:lpstr>
      <vt:lpstr>Construction</vt:lpstr>
      <vt:lpstr>Renovation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Johana Paola Forero Urrego</dc:creator>
  <cp:lastModifiedBy>GOESSEL Thibault</cp:lastModifiedBy>
  <cp:lastPrinted>2019-11-26T10:24:10Z</cp:lastPrinted>
  <dcterms:created xsi:type="dcterms:W3CDTF">2019-05-14T07:03:30Z</dcterms:created>
  <dcterms:modified xsi:type="dcterms:W3CDTF">2023-10-12T09:41:33Z</dcterms:modified>
</cp:coreProperties>
</file>