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haithamdata/Downloads/Mail Downloads/cost_dashboard_vis3/"/>
    </mc:Choice>
  </mc:AlternateContent>
  <xr:revisionPtr revIDLastSave="0" documentId="13_ncr:1_{D517F132-EE8C-F44A-A138-570763911861}" xr6:coauthVersionLast="47" xr6:coauthVersionMax="47" xr10:uidLastSave="{00000000-0000-0000-0000-000000000000}"/>
  <bookViews>
    <workbookView minimized="1" xWindow="160" yWindow="500" windowWidth="38080" windowHeight="24160" tabRatio="709" activeTab="1" xr2:uid="{00000000-000D-0000-FFFF-FFFF00000000}"/>
  </bookViews>
  <sheets>
    <sheet name="Sheet1" sheetId="5" r:id="rId1"/>
    <sheet name="Q2-25 TCO " sheetId="4" r:id="rId2"/>
  </sheets>
  <definedNames>
    <definedName name="_xlnm._FilterDatabase" localSheetId="1" hidden="1">'Q2-25 TCO '!$A$1:$Z$118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7" i="4" l="1"/>
  <c r="V117" i="4"/>
  <c r="U117" i="4"/>
  <c r="V2" i="4"/>
  <c r="V32" i="4" l="1"/>
  <c r="V58" i="4"/>
  <c r="P15" i="4"/>
  <c r="W15" i="4" s="1"/>
  <c r="V16" i="4"/>
  <c r="P44" i="4"/>
  <c r="Y44" i="4" s="1"/>
  <c r="V53" i="4"/>
  <c r="V65" i="4"/>
  <c r="V66" i="4"/>
  <c r="V73" i="4"/>
  <c r="V94" i="4"/>
  <c r="V78" i="4"/>
  <c r="O96" i="4"/>
  <c r="V115" i="4"/>
  <c r="V112" i="4"/>
  <c r="P109" i="4"/>
  <c r="Y109" i="4" s="1"/>
  <c r="P110" i="4"/>
  <c r="Y110" i="4" s="1"/>
  <c r="V86" i="4"/>
  <c r="P86" i="4"/>
  <c r="V110" i="4"/>
  <c r="O110" i="4"/>
  <c r="X110" i="4" s="1"/>
  <c r="V113" i="4"/>
  <c r="P113" i="4"/>
  <c r="W113" i="4" s="1"/>
  <c r="O113" i="4"/>
  <c r="X113" i="4" s="1"/>
  <c r="V109" i="4"/>
  <c r="O109" i="4"/>
  <c r="V108" i="4"/>
  <c r="P108" i="4"/>
  <c r="O108" i="4"/>
  <c r="V114" i="4"/>
  <c r="P114" i="4"/>
  <c r="O114" i="4"/>
  <c r="V116" i="4"/>
  <c r="P116" i="4"/>
  <c r="O116" i="4"/>
  <c r="X116" i="4" s="1"/>
  <c r="V106" i="4"/>
  <c r="P106" i="4"/>
  <c r="Y106" i="4" s="1"/>
  <c r="O106" i="4"/>
  <c r="X106" i="4" s="1"/>
  <c r="V83" i="4"/>
  <c r="P83" i="4"/>
  <c r="W83" i="4" s="1"/>
  <c r="O83" i="4"/>
  <c r="X83" i="4" s="1"/>
  <c r="V82" i="4"/>
  <c r="P82" i="4"/>
  <c r="Y82" i="4" s="1"/>
  <c r="O82" i="4"/>
  <c r="V81" i="4"/>
  <c r="P81" i="4"/>
  <c r="O81" i="4"/>
  <c r="V79" i="4"/>
  <c r="P79" i="4"/>
  <c r="O79" i="4"/>
  <c r="X79" i="4" s="1"/>
  <c r="V96" i="4"/>
  <c r="P96" i="4"/>
  <c r="W96" i="4" s="1"/>
  <c r="V77" i="4"/>
  <c r="P77" i="4"/>
  <c r="Y77" i="4" s="1"/>
  <c r="O77" i="4"/>
  <c r="X77" i="4" s="1"/>
  <c r="V76" i="4"/>
  <c r="P76" i="4"/>
  <c r="Y76" i="4" s="1"/>
  <c r="O76" i="4"/>
  <c r="X76" i="4" s="1"/>
  <c r="V75" i="4"/>
  <c r="P75" i="4"/>
  <c r="O75" i="4"/>
  <c r="X75" i="4" s="1"/>
  <c r="V101" i="4"/>
  <c r="P101" i="4"/>
  <c r="O101" i="4"/>
  <c r="X101" i="4" s="1"/>
  <c r="O94" i="4"/>
  <c r="X94" i="4" s="1"/>
  <c r="V72" i="4"/>
  <c r="P72" i="4"/>
  <c r="W72" i="4" s="1"/>
  <c r="O72" i="4"/>
  <c r="V71" i="4"/>
  <c r="P71" i="4"/>
  <c r="O71" i="4"/>
  <c r="V70" i="4"/>
  <c r="P70" i="4"/>
  <c r="W70" i="4" s="1"/>
  <c r="O70" i="4"/>
  <c r="V69" i="4"/>
  <c r="P69" i="4"/>
  <c r="O69" i="4"/>
  <c r="X69" i="4" s="1"/>
  <c r="V68" i="4"/>
  <c r="P68" i="4"/>
  <c r="Y68" i="4" s="1"/>
  <c r="O68" i="4"/>
  <c r="V67" i="4"/>
  <c r="P67" i="4"/>
  <c r="O67" i="4"/>
  <c r="X67" i="4" s="1"/>
  <c r="V64" i="4"/>
  <c r="P64" i="4"/>
  <c r="Y64" i="4" s="1"/>
  <c r="O64" i="4"/>
  <c r="V63" i="4"/>
  <c r="P63" i="4"/>
  <c r="O63" i="4"/>
  <c r="V62" i="4"/>
  <c r="P62" i="4"/>
  <c r="W62" i="4" s="1"/>
  <c r="O62" i="4"/>
  <c r="V19" i="4"/>
  <c r="P19" i="4"/>
  <c r="O19" i="4"/>
  <c r="X19" i="4" s="1"/>
  <c r="V61" i="4"/>
  <c r="P61" i="4"/>
  <c r="Y61" i="4" s="1"/>
  <c r="O61" i="4"/>
  <c r="P7" i="4"/>
  <c r="W7" i="4" s="1"/>
  <c r="O7" i="4"/>
  <c r="X7" i="4" s="1"/>
  <c r="V37" i="4"/>
  <c r="P37" i="4"/>
  <c r="O37" i="4"/>
  <c r="V54" i="4"/>
  <c r="P54" i="4"/>
  <c r="W54" i="4" s="1"/>
  <c r="O54" i="4"/>
  <c r="X54" i="4" s="1"/>
  <c r="V51" i="4"/>
  <c r="P51" i="4"/>
  <c r="Y51" i="4" s="1"/>
  <c r="O51" i="4"/>
  <c r="V43" i="4"/>
  <c r="P43" i="4"/>
  <c r="Y43" i="4" s="1"/>
  <c r="O43" i="4"/>
  <c r="X43" i="4" s="1"/>
  <c r="V42" i="4"/>
  <c r="P42" i="4"/>
  <c r="W42" i="4" s="1"/>
  <c r="O42" i="4"/>
  <c r="V41" i="4"/>
  <c r="P41" i="4"/>
  <c r="O41" i="4"/>
  <c r="V40" i="4"/>
  <c r="P40" i="4"/>
  <c r="O40" i="4"/>
  <c r="V39" i="4"/>
  <c r="P39" i="4"/>
  <c r="O39" i="4"/>
  <c r="V14" i="4"/>
  <c r="P14" i="4"/>
  <c r="Y14" i="4" s="1"/>
  <c r="O14" i="4"/>
  <c r="X14" i="4" s="1"/>
  <c r="V12" i="4"/>
  <c r="P12" i="4"/>
  <c r="W12" i="4" s="1"/>
  <c r="O12" i="4"/>
  <c r="V10" i="4"/>
  <c r="P10" i="4"/>
  <c r="W10" i="4" s="1"/>
  <c r="O10" i="4"/>
  <c r="V100" i="4"/>
  <c r="P100" i="4"/>
  <c r="O100" i="4"/>
  <c r="V99" i="4"/>
  <c r="P99" i="4"/>
  <c r="W99" i="4" s="1"/>
  <c r="O99" i="4"/>
  <c r="V98" i="4"/>
  <c r="P98" i="4"/>
  <c r="O98" i="4"/>
  <c r="V97" i="4"/>
  <c r="P97" i="4"/>
  <c r="W97" i="4" s="1"/>
  <c r="O97" i="4"/>
  <c r="V35" i="4"/>
  <c r="P35" i="4"/>
  <c r="O35" i="4"/>
  <c r="X35" i="4" s="1"/>
  <c r="P33" i="4"/>
  <c r="W33" i="4" s="1"/>
  <c r="O33" i="4"/>
  <c r="X33" i="4" s="1"/>
  <c r="V31" i="4"/>
  <c r="P31" i="4"/>
  <c r="O31" i="4"/>
  <c r="V30" i="4"/>
  <c r="P30" i="4"/>
  <c r="W30" i="4" s="1"/>
  <c r="O30" i="4"/>
  <c r="V4" i="4"/>
  <c r="P4" i="4"/>
  <c r="W4" i="4" s="1"/>
  <c r="O4" i="4"/>
  <c r="V23" i="4"/>
  <c r="P23" i="4"/>
  <c r="W23" i="4" s="1"/>
  <c r="O23" i="4"/>
  <c r="V22" i="4"/>
  <c r="P22" i="4"/>
  <c r="O22" i="4"/>
  <c r="X22" i="4" s="1"/>
  <c r="V21" i="4"/>
  <c r="P21" i="4"/>
  <c r="Y21" i="4" s="1"/>
  <c r="O21" i="4"/>
  <c r="V95" i="4"/>
  <c r="P95" i="4"/>
  <c r="W95" i="4" s="1"/>
  <c r="O95" i="4"/>
  <c r="X95" i="4" s="1"/>
  <c r="V91" i="4"/>
  <c r="P91" i="4"/>
  <c r="W91" i="4" s="1"/>
  <c r="O91" i="4"/>
  <c r="X91" i="4" s="1"/>
  <c r="P57" i="4"/>
  <c r="W57" i="4" s="1"/>
  <c r="O57" i="4"/>
  <c r="X57" i="4" s="1"/>
  <c r="V90" i="4"/>
  <c r="P90" i="4"/>
  <c r="O90" i="4"/>
  <c r="X90" i="4" s="1"/>
  <c r="V27" i="4"/>
  <c r="P27" i="4"/>
  <c r="W27" i="4" s="1"/>
  <c r="O27" i="4"/>
  <c r="X27" i="4" s="1"/>
  <c r="V105" i="4"/>
  <c r="P105" i="4"/>
  <c r="W105" i="4" s="1"/>
  <c r="O105" i="4"/>
  <c r="P25" i="4" l="1"/>
  <c r="Y25" i="4" s="1"/>
  <c r="V84" i="4"/>
  <c r="V60" i="4"/>
  <c r="V11" i="4"/>
  <c r="O18" i="4"/>
  <c r="X18" i="4" s="1"/>
  <c r="O26" i="4"/>
  <c r="X26" i="4" s="1"/>
  <c r="V111" i="4"/>
  <c r="V103" i="4"/>
  <c r="O88" i="4"/>
  <c r="X88" i="4" s="1"/>
  <c r="V8" i="4"/>
  <c r="V17" i="4"/>
  <c r="V36" i="4"/>
  <c r="P45" i="4"/>
  <c r="W45" i="4" s="1"/>
  <c r="P24" i="4"/>
  <c r="Y24" i="4" s="1"/>
  <c r="O38" i="4"/>
  <c r="X38" i="4" s="1"/>
  <c r="P34" i="4"/>
  <c r="Y34" i="4" s="1"/>
  <c r="V20" i="4"/>
  <c r="O52" i="4"/>
  <c r="X52" i="4" s="1"/>
  <c r="O3" i="4"/>
  <c r="X3" i="4" s="1"/>
  <c r="V80" i="4"/>
  <c r="V102" i="4"/>
  <c r="P9" i="4"/>
  <c r="W9" i="4" s="1"/>
  <c r="V48" i="4"/>
  <c r="V55" i="4"/>
  <c r="V57" i="4"/>
  <c r="V33" i="4"/>
  <c r="O16" i="4"/>
  <c r="X16" i="4" s="1"/>
  <c r="V7" i="4"/>
  <c r="P94" i="4"/>
  <c r="Y94" i="4" s="1"/>
  <c r="Z94" i="4" s="1"/>
  <c r="P16" i="4"/>
  <c r="W16" i="4" s="1"/>
  <c r="O53" i="4"/>
  <c r="X53" i="4" s="1"/>
  <c r="O112" i="4"/>
  <c r="X112" i="4" s="1"/>
  <c r="P53" i="4"/>
  <c r="Y53" i="4" s="1"/>
  <c r="P112" i="4"/>
  <c r="W112" i="4" s="1"/>
  <c r="O66" i="4"/>
  <c r="X66" i="4" s="1"/>
  <c r="O103" i="4"/>
  <c r="X103" i="4" s="1"/>
  <c r="P66" i="4"/>
  <c r="W66" i="4" s="1"/>
  <c r="V15" i="4"/>
  <c r="V44" i="4"/>
  <c r="O59" i="4"/>
  <c r="X59" i="4" s="1"/>
  <c r="P59" i="4"/>
  <c r="Y59" i="4" s="1"/>
  <c r="O65" i="4"/>
  <c r="X65" i="4" s="1"/>
  <c r="O73" i="4"/>
  <c r="X73" i="4" s="1"/>
  <c r="V59" i="4"/>
  <c r="P65" i="4"/>
  <c r="W65" i="4" s="1"/>
  <c r="P73" i="4"/>
  <c r="W73" i="4" s="1"/>
  <c r="O78" i="4"/>
  <c r="X78" i="4" s="1"/>
  <c r="O115" i="4"/>
  <c r="X115" i="4" s="1"/>
  <c r="O36" i="4"/>
  <c r="X36" i="4" s="1"/>
  <c r="O20" i="4"/>
  <c r="X20" i="4" s="1"/>
  <c r="O32" i="4"/>
  <c r="X32" i="4" s="1"/>
  <c r="O58" i="4"/>
  <c r="X58" i="4" s="1"/>
  <c r="P78" i="4"/>
  <c r="W78" i="4" s="1"/>
  <c r="P115" i="4"/>
  <c r="W115" i="4" s="1"/>
  <c r="O86" i="4"/>
  <c r="X86" i="4" s="1"/>
  <c r="P20" i="4"/>
  <c r="P32" i="4"/>
  <c r="Y32" i="4" s="1"/>
  <c r="P58" i="4"/>
  <c r="Y58" i="4" s="1"/>
  <c r="O15" i="4"/>
  <c r="X15" i="4" s="1"/>
  <c r="O44" i="4"/>
  <c r="X44" i="4" s="1"/>
  <c r="Z44" i="4" s="1"/>
  <c r="Y4" i="4"/>
  <c r="Y99" i="4"/>
  <c r="W110" i="4"/>
  <c r="U110" i="4" s="1"/>
  <c r="W77" i="4"/>
  <c r="Y33" i="4"/>
  <c r="Z33" i="4" s="1"/>
  <c r="W82" i="4"/>
  <c r="Y72" i="4"/>
  <c r="W76" i="4"/>
  <c r="U76" i="4" s="1"/>
  <c r="Y30" i="4"/>
  <c r="W51" i="4"/>
  <c r="Y62" i="4"/>
  <c r="Y91" i="4"/>
  <c r="U91" i="4" s="1"/>
  <c r="Y15" i="4"/>
  <c r="Y12" i="4"/>
  <c r="Y42" i="4"/>
  <c r="W68" i="4"/>
  <c r="W109" i="4"/>
  <c r="Y113" i="4"/>
  <c r="Z113" i="4" s="1"/>
  <c r="Y57" i="4"/>
  <c r="Z57" i="4" s="1"/>
  <c r="Z110" i="4"/>
  <c r="Y96" i="4"/>
  <c r="Z14" i="4"/>
  <c r="Y105" i="4"/>
  <c r="Y23" i="4"/>
  <c r="W64" i="4"/>
  <c r="X37" i="4"/>
  <c r="W61" i="4"/>
  <c r="W44" i="4"/>
  <c r="X51" i="4"/>
  <c r="W106" i="4"/>
  <c r="W21" i="4"/>
  <c r="W14" i="4"/>
  <c r="U14" i="4" s="1"/>
  <c r="W43" i="4"/>
  <c r="U43" i="4" s="1"/>
  <c r="Y70" i="4"/>
  <c r="Z76" i="4"/>
  <c r="Y83" i="4"/>
  <c r="Z83" i="4" s="1"/>
  <c r="X105" i="4"/>
  <c r="X21" i="4"/>
  <c r="Z21" i="4" s="1"/>
  <c r="X4" i="4"/>
  <c r="Y31" i="4"/>
  <c r="W31" i="4"/>
  <c r="W37" i="4"/>
  <c r="Y37" i="4"/>
  <c r="Y90" i="4"/>
  <c r="Z90" i="4" s="1"/>
  <c r="W90" i="4"/>
  <c r="X31" i="4"/>
  <c r="X10" i="4"/>
  <c r="Y35" i="4"/>
  <c r="Z35" i="4" s="1"/>
  <c r="W35" i="4"/>
  <c r="X100" i="4"/>
  <c r="Y22" i="4"/>
  <c r="Z22" i="4" s="1"/>
  <c r="W22" i="4"/>
  <c r="X63" i="4"/>
  <c r="X23" i="4"/>
  <c r="Z43" i="4"/>
  <c r="Y63" i="4"/>
  <c r="W63" i="4"/>
  <c r="Y27" i="4"/>
  <c r="U27" i="4" s="1"/>
  <c r="Y95" i="4"/>
  <c r="U95" i="4" s="1"/>
  <c r="X97" i="4"/>
  <c r="Y100" i="4"/>
  <c r="W100" i="4"/>
  <c r="X41" i="4"/>
  <c r="X42" i="4"/>
  <c r="Y98" i="4"/>
  <c r="Y40" i="4"/>
  <c r="W40" i="4"/>
  <c r="Y41" i="4"/>
  <c r="W41" i="4"/>
  <c r="X30" i="4"/>
  <c r="Y101" i="4"/>
  <c r="Z101" i="4" s="1"/>
  <c r="W101" i="4"/>
  <c r="Y81" i="4"/>
  <c r="W81" i="4"/>
  <c r="X99" i="4"/>
  <c r="X12" i="4"/>
  <c r="X71" i="4"/>
  <c r="W98" i="4"/>
  <c r="Y71" i="4"/>
  <c r="W71" i="4"/>
  <c r="W39" i="4"/>
  <c r="Y7" i="4"/>
  <c r="X64" i="4"/>
  <c r="Z64" i="4" s="1"/>
  <c r="X72" i="4"/>
  <c r="Y97" i="4"/>
  <c r="X98" i="4"/>
  <c r="Y10" i="4"/>
  <c r="X39" i="4"/>
  <c r="Y54" i="4"/>
  <c r="U54" i="4" s="1"/>
  <c r="Y19" i="4"/>
  <c r="Z19" i="4" s="1"/>
  <c r="W19" i="4"/>
  <c r="Y69" i="4"/>
  <c r="Z69" i="4" s="1"/>
  <c r="W69" i="4"/>
  <c r="Y39" i="4"/>
  <c r="X40" i="4"/>
  <c r="X62" i="4"/>
  <c r="X70" i="4"/>
  <c r="Z106" i="4"/>
  <c r="X109" i="4"/>
  <c r="Z109" i="4" s="1"/>
  <c r="Y67" i="4"/>
  <c r="Z67" i="4" s="1"/>
  <c r="Y114" i="4"/>
  <c r="W114" i="4"/>
  <c r="X108" i="4"/>
  <c r="X61" i="4"/>
  <c r="X68" i="4"/>
  <c r="Y75" i="4"/>
  <c r="Z75" i="4" s="1"/>
  <c r="W75" i="4"/>
  <c r="Z77" i="4"/>
  <c r="X82" i="4"/>
  <c r="Z82" i="4" s="1"/>
  <c r="Y108" i="4"/>
  <c r="W108" i="4"/>
  <c r="W67" i="4"/>
  <c r="X81" i="4"/>
  <c r="X96" i="4"/>
  <c r="W79" i="4"/>
  <c r="W116" i="4"/>
  <c r="W86" i="4"/>
  <c r="Y79" i="4"/>
  <c r="Z79" i="4" s="1"/>
  <c r="Y116" i="4"/>
  <c r="Z116" i="4" s="1"/>
  <c r="X114" i="4"/>
  <c r="Y86" i="4"/>
  <c r="P36" i="4" l="1"/>
  <c r="P103" i="4"/>
  <c r="W103" i="4" s="1"/>
  <c r="P17" i="4"/>
  <c r="W17" i="4" s="1"/>
  <c r="O17" i="4"/>
  <c r="X17" i="4" s="1"/>
  <c r="O48" i="4"/>
  <c r="X48" i="4" s="1"/>
  <c r="P93" i="4"/>
  <c r="Y93" i="4" s="1"/>
  <c r="P13" i="4"/>
  <c r="W13" i="4" s="1"/>
  <c r="P74" i="4"/>
  <c r="Y74" i="4" s="1"/>
  <c r="O74" i="4"/>
  <c r="X74" i="4" s="1"/>
  <c r="O13" i="4"/>
  <c r="X13" i="4" s="1"/>
  <c r="V93" i="4"/>
  <c r="O111" i="4"/>
  <c r="X111" i="4" s="1"/>
  <c r="O93" i="4"/>
  <c r="X93" i="4" s="1"/>
  <c r="V92" i="4"/>
  <c r="P92" i="4"/>
  <c r="V28" i="4"/>
  <c r="O92" i="4"/>
  <c r="X92" i="4" s="1"/>
  <c r="O28" i="4"/>
  <c r="X28" i="4" s="1"/>
  <c r="V85" i="4"/>
  <c r="P5" i="4"/>
  <c r="V38" i="4"/>
  <c r="O56" i="4"/>
  <c r="X56" i="4" s="1"/>
  <c r="P38" i="4"/>
  <c r="W38" i="4" s="1"/>
  <c r="P104" i="4"/>
  <c r="W104" i="4" s="1"/>
  <c r="O104" i="4"/>
  <c r="X104" i="4" s="1"/>
  <c r="O55" i="4"/>
  <c r="X55" i="4" s="1"/>
  <c r="O8" i="4"/>
  <c r="X8" i="4" s="1"/>
  <c r="P3" i="4"/>
  <c r="P88" i="4"/>
  <c r="W88" i="4" s="1"/>
  <c r="V13" i="4"/>
  <c r="P28" i="4"/>
  <c r="Y28" i="4" s="1"/>
  <c r="O24" i="4"/>
  <c r="X24" i="4" s="1"/>
  <c r="Z24" i="4" s="1"/>
  <c r="V49" i="4"/>
  <c r="Y45" i="4"/>
  <c r="O45" i="4"/>
  <c r="X45" i="4" s="1"/>
  <c r="P49" i="4"/>
  <c r="O49" i="4"/>
  <c r="X49" i="4" s="1"/>
  <c r="V52" i="4"/>
  <c r="P56" i="4"/>
  <c r="V56" i="4"/>
  <c r="V104" i="4"/>
  <c r="V45" i="4"/>
  <c r="O102" i="4"/>
  <c r="X102" i="4" s="1"/>
  <c r="P111" i="4"/>
  <c r="W111" i="4" s="1"/>
  <c r="P80" i="4"/>
  <c r="Y80" i="4" s="1"/>
  <c r="P29" i="4"/>
  <c r="Y29" i="4" s="1"/>
  <c r="V6" i="4"/>
  <c r="O34" i="4"/>
  <c r="X34" i="4" s="1"/>
  <c r="Z34" i="4" s="1"/>
  <c r="P87" i="4"/>
  <c r="P50" i="4"/>
  <c r="Y50" i="4" s="1"/>
  <c r="P52" i="4"/>
  <c r="W52" i="4" s="1"/>
  <c r="P84" i="4"/>
  <c r="W84" i="4" s="1"/>
  <c r="O25" i="4"/>
  <c r="X25" i="4" s="1"/>
  <c r="Z25" i="4" s="1"/>
  <c r="W25" i="4"/>
  <c r="V29" i="4"/>
  <c r="O50" i="4"/>
  <c r="X50" i="4" s="1"/>
  <c r="P60" i="4"/>
  <c r="Y60" i="4" s="1"/>
  <c r="O29" i="4"/>
  <c r="X29" i="4" s="1"/>
  <c r="P6" i="4"/>
  <c r="W6" i="4" s="1"/>
  <c r="V50" i="4"/>
  <c r="P47" i="4"/>
  <c r="W47" i="4" s="1"/>
  <c r="W24" i="4"/>
  <c r="O60" i="4"/>
  <c r="X60" i="4" s="1"/>
  <c r="P46" i="4"/>
  <c r="W46" i="4" s="1"/>
  <c r="V34" i="4"/>
  <c r="V46" i="4"/>
  <c r="O47" i="4"/>
  <c r="X47" i="4" s="1"/>
  <c r="O87" i="4"/>
  <c r="X87" i="4" s="1"/>
  <c r="W34" i="4"/>
  <c r="P2" i="4"/>
  <c r="V25" i="4"/>
  <c r="O46" i="4"/>
  <c r="X46" i="4" s="1"/>
  <c r="O6" i="4"/>
  <c r="X6" i="4" s="1"/>
  <c r="V3" i="4"/>
  <c r="P8" i="4"/>
  <c r="W8" i="4" s="1"/>
  <c r="P55" i="4"/>
  <c r="Y55" i="4" s="1"/>
  <c r="V89" i="4"/>
  <c r="V18" i="4"/>
  <c r="P18" i="4"/>
  <c r="O85" i="4"/>
  <c r="X85" i="4" s="1"/>
  <c r="P102" i="4"/>
  <c r="W102" i="4" s="1"/>
  <c r="O9" i="4"/>
  <c r="X9" i="4" s="1"/>
  <c r="V88" i="4"/>
  <c r="O84" i="4"/>
  <c r="X84" i="4" s="1"/>
  <c r="P26" i="4"/>
  <c r="P89" i="4"/>
  <c r="V107" i="4"/>
  <c r="O107" i="4"/>
  <c r="X107" i="4" s="1"/>
  <c r="V24" i="4"/>
  <c r="P11" i="4"/>
  <c r="O11" i="4"/>
  <c r="X11" i="4" s="1"/>
  <c r="O5" i="4"/>
  <c r="X5" i="4" s="1"/>
  <c r="P85" i="4"/>
  <c r="W85" i="4" s="1"/>
  <c r="P48" i="4"/>
  <c r="Y48" i="4" s="1"/>
  <c r="V9" i="4"/>
  <c r="V74" i="4"/>
  <c r="O89" i="4"/>
  <c r="X89" i="4" s="1"/>
  <c r="V5" i="4"/>
  <c r="P107" i="4"/>
  <c r="W107" i="4" s="1"/>
  <c r="V87" i="4"/>
  <c r="V47" i="4"/>
  <c r="O2" i="4"/>
  <c r="X2" i="4" s="1"/>
  <c r="O80" i="4"/>
  <c r="X80" i="4" s="1"/>
  <c r="V26" i="4"/>
  <c r="Y9" i="4"/>
  <c r="Y20" i="4"/>
  <c r="Z20" i="4" s="1"/>
  <c r="Y115" i="4"/>
  <c r="Z115" i="4" s="1"/>
  <c r="Y112" i="4"/>
  <c r="U112" i="4" s="1"/>
  <c r="W20" i="4"/>
  <c r="Y16" i="4"/>
  <c r="W94" i="4"/>
  <c r="U94" i="4" s="1"/>
  <c r="Y73" i="4"/>
  <c r="U7" i="4"/>
  <c r="Y78" i="4"/>
  <c r="U77" i="4"/>
  <c r="Z4" i="4"/>
  <c r="Y65" i="4"/>
  <c r="Z58" i="4"/>
  <c r="U83" i="4"/>
  <c r="W59" i="4"/>
  <c r="Z86" i="4"/>
  <c r="Z59" i="4"/>
  <c r="W32" i="4"/>
  <c r="U32" i="4" s="1"/>
  <c r="Z32" i="4"/>
  <c r="Z53" i="4"/>
  <c r="U33" i="4"/>
  <c r="U44" i="4"/>
  <c r="U19" i="4"/>
  <c r="W53" i="4"/>
  <c r="Y66" i="4"/>
  <c r="U66" i="4" s="1"/>
  <c r="W58" i="4"/>
  <c r="U58" i="4" s="1"/>
  <c r="Z42" i="4"/>
  <c r="U51" i="4"/>
  <c r="Z105" i="4"/>
  <c r="Z40" i="4"/>
  <c r="U113" i="4"/>
  <c r="Z15" i="4"/>
  <c r="Z99" i="4"/>
  <c r="U69" i="4"/>
  <c r="Z30" i="4"/>
  <c r="Z96" i="4"/>
  <c r="U90" i="4"/>
  <c r="U67" i="4"/>
  <c r="Z62" i="4"/>
  <c r="U106" i="4"/>
  <c r="Z72" i="4"/>
  <c r="Z71" i="4"/>
  <c r="Z91" i="4"/>
  <c r="Z7" i="4"/>
  <c r="Z37" i="4"/>
  <c r="Z70" i="4"/>
  <c r="U101" i="4"/>
  <c r="U57" i="4"/>
  <c r="Z97" i="4"/>
  <c r="Z95" i="4"/>
  <c r="U86" i="4"/>
  <c r="U108" i="4"/>
  <c r="U63" i="4"/>
  <c r="U4" i="4"/>
  <c r="U99" i="4"/>
  <c r="Z51" i="4"/>
  <c r="U81" i="4"/>
  <c r="U82" i="4"/>
  <c r="U75" i="4"/>
  <c r="U22" i="4"/>
  <c r="Z31" i="4"/>
  <c r="U15" i="4"/>
  <c r="U70" i="4"/>
  <c r="U98" i="4"/>
  <c r="Z114" i="4"/>
  <c r="U64" i="4"/>
  <c r="U37" i="4"/>
  <c r="U31" i="4"/>
  <c r="U114" i="4"/>
  <c r="U71" i="4"/>
  <c r="Z98" i="4"/>
  <c r="U62" i="4"/>
  <c r="Z27" i="4"/>
  <c r="U116" i="4"/>
  <c r="U72" i="4"/>
  <c r="U35" i="4"/>
  <c r="Z54" i="4"/>
  <c r="U10" i="4"/>
  <c r="U97" i="4"/>
  <c r="Z10" i="4"/>
  <c r="U21" i="4"/>
  <c r="U40" i="4"/>
  <c r="Z41" i="4"/>
  <c r="Z63" i="4"/>
  <c r="Z100" i="4"/>
  <c r="U105" i="4"/>
  <c r="U109" i="4"/>
  <c r="U30" i="4"/>
  <c r="U39" i="4"/>
  <c r="U79" i="4"/>
  <c r="U96" i="4"/>
  <c r="Z68" i="4"/>
  <c r="U68" i="4"/>
  <c r="Z39" i="4"/>
  <c r="U42" i="4"/>
  <c r="U41" i="4"/>
  <c r="Z12" i="4"/>
  <c r="U12" i="4"/>
  <c r="Z81" i="4"/>
  <c r="Z108" i="4"/>
  <c r="U100" i="4"/>
  <c r="Z61" i="4"/>
  <c r="U61" i="4"/>
  <c r="Z23" i="4"/>
  <c r="U23" i="4"/>
  <c r="Y2" i="4" l="1"/>
  <c r="Z2" i="4" s="1"/>
  <c r="W2" i="4"/>
  <c r="U2" i="4" s="1"/>
  <c r="Y87" i="4"/>
  <c r="Z87" i="4" s="1"/>
  <c r="W87" i="4"/>
  <c r="Y17" i="4"/>
  <c r="U17" i="4" s="1"/>
  <c r="W36" i="4"/>
  <c r="Y38" i="4"/>
  <c r="U38" i="4" s="1"/>
  <c r="Y36" i="4"/>
  <c r="Z36" i="4" s="1"/>
  <c r="Y47" i="4"/>
  <c r="U47" i="4" s="1"/>
  <c r="W93" i="4"/>
  <c r="U93" i="4" s="1"/>
  <c r="Y103" i="4"/>
  <c r="U103" i="4" s="1"/>
  <c r="Y13" i="4"/>
  <c r="Z13" i="4" s="1"/>
  <c r="Z93" i="4"/>
  <c r="Z48" i="4"/>
  <c r="Z74" i="4"/>
  <c r="Z55" i="4"/>
  <c r="W74" i="4"/>
  <c r="U74" i="4" s="1"/>
  <c r="Y46" i="4"/>
  <c r="Y5" i="4"/>
  <c r="Z5" i="4" s="1"/>
  <c r="W5" i="4"/>
  <c r="Z45" i="4"/>
  <c r="W55" i="4"/>
  <c r="W92" i="4"/>
  <c r="Y104" i="4"/>
  <c r="Z104" i="4" s="1"/>
  <c r="Y52" i="4"/>
  <c r="Y84" i="4"/>
  <c r="Y26" i="4"/>
  <c r="Z26" i="4" s="1"/>
  <c r="Y92" i="4"/>
  <c r="Z92" i="4" s="1"/>
  <c r="W89" i="4"/>
  <c r="Z80" i="4"/>
  <c r="Z28" i="4"/>
  <c r="Y3" i="4"/>
  <c r="W3" i="4"/>
  <c r="Z50" i="4"/>
  <c r="U24" i="4"/>
  <c r="U34" i="4"/>
  <c r="W28" i="4"/>
  <c r="Y88" i="4"/>
  <c r="Z88" i="4" s="1"/>
  <c r="W60" i="4"/>
  <c r="Y8" i="4"/>
  <c r="W48" i="4"/>
  <c r="W50" i="4"/>
  <c r="U50" i="4" s="1"/>
  <c r="Z60" i="4"/>
  <c r="W56" i="4"/>
  <c r="U45" i="4"/>
  <c r="Z29" i="4"/>
  <c r="Y56" i="4"/>
  <c r="Z56" i="4" s="1"/>
  <c r="Y49" i="4"/>
  <c r="Z49" i="4" s="1"/>
  <c r="W49" i="4"/>
  <c r="W29" i="4"/>
  <c r="U29" i="4" s="1"/>
  <c r="W80" i="4"/>
  <c r="Z9" i="4"/>
  <c r="Y111" i="4"/>
  <c r="U111" i="4" s="1"/>
  <c r="Y6" i="4"/>
  <c r="Z6" i="4" s="1"/>
  <c r="W26" i="4"/>
  <c r="Y107" i="4"/>
  <c r="Z107" i="4" s="1"/>
  <c r="U25" i="4"/>
  <c r="Y85" i="4"/>
  <c r="U85" i="4" s="1"/>
  <c r="Y102" i="4"/>
  <c r="W18" i="4"/>
  <c r="Y18" i="4"/>
  <c r="Y11" i="4"/>
  <c r="Z11" i="4" s="1"/>
  <c r="W11" i="4"/>
  <c r="Y89" i="4"/>
  <c r="Z89" i="4" s="1"/>
  <c r="U9" i="4"/>
  <c r="U115" i="4"/>
  <c r="U16" i="4"/>
  <c r="Z78" i="4"/>
  <c r="U73" i="4"/>
  <c r="Z73" i="4"/>
  <c r="Z112" i="4"/>
  <c r="U20" i="4"/>
  <c r="Z16" i="4"/>
  <c r="U65" i="4"/>
  <c r="Z65" i="4"/>
  <c r="Z66" i="4"/>
  <c r="U78" i="4"/>
  <c r="U59" i="4"/>
  <c r="U53" i="4"/>
  <c r="Z38" i="4" l="1"/>
  <c r="Z103" i="4"/>
  <c r="Z17" i="4"/>
  <c r="U13" i="4"/>
  <c r="U36" i="4"/>
  <c r="Z47" i="4"/>
  <c r="U26" i="4"/>
  <c r="U84" i="4"/>
  <c r="U104" i="4"/>
  <c r="Z84" i="4"/>
  <c r="U55" i="4"/>
  <c r="U5" i="4"/>
  <c r="U46" i="4"/>
  <c r="U52" i="4"/>
  <c r="Z46" i="4"/>
  <c r="U80" i="4"/>
  <c r="Z52" i="4"/>
  <c r="U92" i="4"/>
  <c r="U8" i="4"/>
  <c r="U48" i="4"/>
  <c r="U18" i="4"/>
  <c r="U3" i="4"/>
  <c r="Z111" i="4"/>
  <c r="U60" i="4"/>
  <c r="Z3" i="4"/>
  <c r="Z85" i="4"/>
  <c r="U107" i="4"/>
  <c r="U56" i="4"/>
  <c r="U28" i="4"/>
  <c r="U49" i="4"/>
  <c r="Z102" i="4"/>
  <c r="U87" i="4"/>
  <c r="U88" i="4"/>
  <c r="Z8" i="4"/>
  <c r="U6" i="4"/>
  <c r="U102" i="4"/>
  <c r="U89" i="4"/>
  <c r="Z18" i="4"/>
  <c r="U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tc={F5731366-8C46-4F9F-9DFC-8B269A820C04}</author>
    <author>tc={A2A6FB1C-3448-43C3-9241-E97149604B21}</author>
    <author>tc={DC0B83FC-CF0F-4DA4-861E-B3D9FC70CEDD}</author>
    <author>tc={0499DF3A-6C12-431B-9885-0E9A87384FAC}</author>
    <author>tc={E440FB27-3B1E-414A-B09A-D1F56FBDB828}</author>
    <author>tc={9CC7D24E-B54D-42E9-8CB3-82BEACFC70AA}</author>
    <author>tc={FA06D36E-958F-49D6-A77B-BD0E3092E23A}</author>
    <author>tc={EC40C2E1-7282-414F-9581-1BD4490F4591}</author>
    <author>tc={16CBCD6F-5D93-4220-BB43-22C9ED7C7F3C}</author>
    <author>tc={29A3B7B0-97A8-4635-8C24-37EB9141046B}</author>
    <author>tc={B76AC269-133D-4600-A2BA-C1AF161638A4}</author>
    <author>tc={9EE84F09-F911-4CDE-8460-CE377DC5AC47}</author>
    <author>tc={E1FA77EE-CCC1-432F-A395-E28D9BB564D2}</author>
    <author>tc={A312D353-6335-4D33-B116-81256A131A72}</author>
    <author>tc={5EF775EA-6639-42F9-93D1-A3ECA59F6D06}</author>
    <author>tc={303D2D62-70BB-43EC-9C3F-004268318D0C}</author>
    <author>tc={084BD233-4439-4ED1-99E7-29C621816E2D}</author>
    <author>tc={015DE277-D7FF-4456-BBAC-79C77D2D419C}</author>
    <author>tc={3B72A9F5-2F48-438D-B7C6-1B7BA06F6A13}</author>
    <author>tc={A6F07A08-BB6C-408E-AE08-B6137548DE3B}</author>
    <author>tc={B2524B69-2FB0-44DB-A0C0-CDB78DE21C35}</author>
    <author>tc={7E9D6854-BE9D-43C1-A4D6-8E666EA4DFA8}</author>
    <author>tc={C53CB40F-204E-4AA4-907B-F315D346F428}</author>
    <author>tc={4108D08B-F648-4194-9C1B-833ABE5DB068}</author>
    <author>tc={B9FCAB18-598F-4D53-A0C0-525770AF1942}</author>
    <author>tc={0A6378BF-5F98-4A05-93F5-CFCFB0B3BDF6}</author>
    <author>tc={71D0A0AC-05CA-4091-95F2-D6C66B1D71F7}</author>
    <author>tc={6EFD4BD3-E961-4AA5-A08C-A8DDE9C0E504}</author>
    <author>tc={87E9B0FA-3845-4F6C-9A60-42C3E8D72104}</author>
    <author>tc={95636821-ABC5-481C-A72F-0CC1F6F0D71C}</author>
    <author>tc={B17EBABD-9D41-41A4-8B35-3D3179A5FA83}</author>
    <author>tc={0D3E5C4E-69FA-4686-B97A-3AD83CAEC6FF}</author>
    <author>tc={010B5CEA-95A1-48AF-8A4F-10B326C171C3}</author>
    <author>tc={BE0D565F-8841-454C-9EC8-8E38B06BE153}</author>
    <author>tc={057B56F5-B750-486D-BDD0-07E51CDACA44}</author>
    <author>tc={DB6488AE-A621-4FC9-BB62-FE5506969B88}</author>
    <author>tc={E99E6B6E-5D17-46C0-A103-3212E8ED3CF4}</author>
    <author>tc={274D3B19-B426-4CD3-8764-63C8694ECCEF}</author>
    <author>tc={252ED4F7-1BF9-49BA-BE74-F465ECBD0081}</author>
    <author>tc={FE032500-885E-4AB7-94AC-90337ABB1168}</author>
    <author>tc={79A4B30C-EC65-4321-9ABA-6771A7E9A63D}</author>
    <author>tc={4A048C39-E963-456A-86EF-69037B339E97}</author>
    <author>tc={9F2F1D81-40CA-4F82-BCF4-B3AB9A3B1607}</author>
    <author>tc={B3BDAE63-EC7B-4163-BA54-2B4207D0CB11}</author>
    <author>tc={17D72DD4-1561-4E43-BF1B-F9A6CC860412}</author>
    <author>tc={ADC9E591-EB64-497B-8B14-BF0DC0BC2126}</author>
    <author>tc={B6D06D62-C06C-4040-B4CC-0ED4C1A2382F}</author>
    <author>tc={23CC43CC-B556-488A-93FB-E3631570EBA8}</author>
    <author>tc={EA89404C-4B9F-4177-A4DA-2D57072BB48F}</author>
    <author>tc={DB991F74-A48D-40CF-8383-B763A05052E6}</author>
    <author>tc={9CDCE70A-46EF-4168-8A1F-3F6262416C8B}</author>
    <author>tc={CE452F3D-3105-42D2-9299-30E6CA2ED056}</author>
    <author>tc={5445F014-4960-4520-9027-4E2CE5B2AEE6}</author>
    <author>tc={91D5052A-1ED0-4CF1-A102-20666D4F7DC6}</author>
    <author>tc={BB3EC4E3-4617-4BBE-A39C-A33AC612810D}</author>
    <author>tc={B001A133-578C-4905-BA3A-81693455D4C8}</author>
    <author>tc={4A98C022-069B-4536-A7B2-2B33069EDF4D}</author>
    <author>tc={021FB82C-09E4-4992-9A21-3CAE73B51F98}</author>
    <author>tc={B758D000-E0F9-4E82-83E1-89D4FB3407CD}</author>
    <author>tc={6890711C-5EBC-4ACD-9C30-F58F0896E5E4}</author>
    <author>tc={4138164F-51F3-43A5-9A7A-7672FCF4BDE6}</author>
    <author>tc={D10D540D-BC9E-444C-88BF-D3010861D681}</author>
    <author>tc={DADBA3D6-1293-47B7-9B6E-7B436EDF107C}</author>
    <author>tc={6ECF31BA-FEC0-4A04-9E47-A353288A3EB8}</author>
    <author>tc={CEAA1AC1-B95F-4185-9A05-0370CC5F4C7F}</author>
    <author>tc={B074A9D1-BA99-4AD7-91CB-A825366B5198}</author>
    <author>tc={5EED38B9-9161-4A4E-BAF6-0C0AB6507E63}</author>
    <author>tc={33F40F25-9806-42F3-A9C1-568E975D15DD}</author>
    <author>tc={2F613FDA-7316-4929-BB95-7525AE009C34}</author>
    <author>tc={4B2950C3-7632-44BF-9D12-3203A7FBFD61}</author>
    <author>tc={130BC63F-0CE8-4407-A452-DA4B5DD0A9AD}</author>
    <author>tc={746A56C5-CDC0-43DD-9F50-ECCD3BDC7BCD}</author>
    <author>tc={54FAA46E-6A09-4BC6-A71B-7F5AC3283088}</author>
    <author>tc={2936FBB0-EC2C-4313-B832-71C4416E00A1}</author>
    <author>tc={8DF53746-27E5-4E3D-B3C4-4E9276BEAD1A}</author>
    <author>tc={CCC68319-FE2D-48DD-8FA4-B745F1A80C22}</author>
    <author>tc={2DF22439-94AA-420C-9D09-63EFBBB026FA}</author>
    <author>tc={AB5D89A4-2C07-4A03-8D1A-E6B54B728CDC}</author>
    <author>tc={18ECE959-03F5-464D-A75D-A4B4977A0934}</author>
    <author>tc={6B64F0AF-5E13-4B45-920B-DC48527168FD}</author>
    <author>tc={26FDC163-1E52-4AA1-B9EC-F11702163182}</author>
    <author>tc={7153BA97-7514-4148-9227-55208CEAA883}</author>
    <author>tc={A8D4498F-E274-4CA7-8540-62B7AB577D13}</author>
    <author>tc={3614C3ED-6B52-4D0B-B160-CB9D8A608D96}</author>
    <author>tc={8B616563-1BD8-4C13-86F4-BBD431226504}</author>
    <author>tc={1D88D1B9-B850-4A31-B58F-ACF0F0C444CA}</author>
    <author>tc={89470C66-BE9D-4A87-8BFF-482850316EE7}</author>
    <author>tc={AB495E02-D494-453F-B0F3-9F3F08934391}</author>
    <author>tc={11DE600A-B2D1-413A-B628-ABCDA2F03FBF}</author>
    <author>tc={805723EB-D601-4585-9F29-DA5CAAE06801}</author>
    <author>tc={5CF1DB06-F053-471E-8F23-55AEBC35CC64}</author>
    <author>tc={35ABA1AE-74B4-4E7E-A148-CD61BC9E2719}</author>
    <author>tc={8A43863C-476D-4B58-862F-DCC732FC7E27}</author>
    <author>tc={93CE14D0-77F8-47E0-B3AB-664359AF08A4}</author>
    <author>tc={DADB1509-0180-42DA-B88D-A39A2A18834A}</author>
    <author>tc={24BE8E16-D543-47C3-B3AA-697EB85465FA}</author>
    <author>tc={D8C0A8D9-C82D-49B0-B8FD-043E1BAECD63}</author>
    <author>tc={7C99628F-C9FA-4CA9-B0A9-C44AC3F21CA5}</author>
    <author>tc={2627D33B-8CA6-495F-B21E-0DEF7048E7E7}</author>
    <author>tc={DDA20FF9-B868-4D8D-96CA-35EF7D2EDCC6}</author>
    <author>tc={C209B153-7E1F-4AEF-8D1D-C9CFA244EB17}</author>
    <author>tc={EFD73B6C-32F9-4F0C-8DA4-952B667C9FD7}</author>
    <author>tc={CE565EA6-9866-46D2-80FD-15874F29A9AB}</author>
    <author>tc={F28B94C1-F901-4728-95F1-49FB3BC74C17}</author>
    <author>tc={D251B3DA-407C-46DA-97CB-0D648E56F400}</author>
    <author>tc={1CE1F52F-8C6A-4C0A-ACBC-168EFEEEC994}</author>
    <author>tc={9480602C-0EBF-488E-8684-C974BEDE00FF}</author>
    <author>tc={B89417C9-151D-4180-985E-72BA4D35FB99}</author>
    <author>tc={E5CB06FD-BFCE-498F-9101-471F03B7661B}</author>
    <author>tc={FE9693CA-DCE9-41F6-AA94-4F18CF3F01B2}</author>
    <author>tc={780A41EB-8618-4141-9B23-2B7BB4AFE8BC}</author>
    <author>tc={CE597BAA-D8EE-45DF-AA18-9FC217E62166}</author>
    <author>tc={0A6ECE4E-1C26-4815-8C7F-3C6C3D6A936A}</author>
    <author>tc={69C042B0-D7C4-440A-AFB8-99AEB1E86B54}</author>
    <author>tc={05FE741E-5978-4EBD-A580-6F510593850F}</author>
    <author>tc={821500DA-D644-4CFC-843D-58588B4AAEA4}</author>
    <author>tc={3F4DAC9F-AA22-48D0-95B4-304B72B5E6D6}</author>
    <author>tc={727AF82F-A766-4EB4-82D0-F641C1D7ACFA}</author>
    <author>tc={9941CC73-AB20-4636-B7EE-386D78302FF2}</author>
  </authors>
  <commentList>
    <comment ref="Y1" authorId="0" shapeId="0" xr:uid="{F5731366-8C46-4F9F-9DFC-8B269A820C0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UPDATED</t>
      </text>
    </comment>
    <comment ref="S2" authorId="1" shapeId="0" xr:uid="{A2A6FB1C-3448-43C3-9241-E97149604B2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2" authorId="2" shapeId="0" xr:uid="{DC0B83FC-CF0F-4DA4-861E-B3D9FC70CEDD}">
      <text>
        <t>[Threaded comment]
Your version of Excel allows you to read this threaded comment; however, any edits to it will get removed if the file is opened in a newer version of Excel. Learn more: https://go.microsoft.com/fwlink/?linkid=870924
Comment:
    18% end of 2024</t>
      </text>
    </comment>
    <comment ref="S3" authorId="3" shapeId="0" xr:uid="{0499DF3A-6C12-431B-9885-0E9A87384FAC}">
      <text>
        <t>[Threaded comment]
Your version of Excel allows you to read this threaded comment; however, any edits to it will get removed if the file is opened in a newer version of Excel. Learn more: https://go.microsoft.com/fwlink/?linkid=870924
Comment:
    4% SPIMACO + 1.5% NUPCO (1% 2024) + 0.5% VAS-3pl</t>
      </text>
    </comment>
    <comment ref="T3" authorId="4" shapeId="0" xr:uid="{E440FB27-3B1E-414A-B09A-D1F56FBDB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75% later</t>
      </text>
    </comment>
    <comment ref="S5" authorId="5" shapeId="0" xr:uid="{9CC7D24E-B54D-42E9-8CB3-82BEACFC70AA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6" authorId="6" shapeId="0" xr:uid="{FA06D36E-958F-49D6-A77B-BD0E3092E23A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7" authorId="7" shapeId="0" xr:uid="{EC40C2E1-7282-414F-9581-1BD4490F4591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" authorId="8" shapeId="0" xr:uid="{16CBCD6F-5D93-4220-BB43-22C9ED7C7F3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" authorId="9" shapeId="0" xr:uid="{29A3B7B0-97A8-4635-8C24-37EB9141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" authorId="10" shapeId="0" xr:uid="{B76AC269-133D-4600-A2BA-C1AF161638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" authorId="11" shapeId="0" xr:uid="{9EE84F09-F911-4CDE-8460-CE377DC5AC4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2" authorId="12" shapeId="0" xr:uid="{E1FA77EE-CCC1-432F-A395-E28D9BB564D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" authorId="13" shapeId="0" xr:uid="{A312D353-6335-4D33-B116-81256A131A72}">
      <text>
        <t>[Threaded comment]
Your version of Excel allows you to read this threaded comment; however, any edits to it will get removed if the file is opened in a newer version of Excel. Learn more: https://go.microsoft.com/fwlink/?linkid=870924
Comment:
    7% SPIMACO + 4% NUPCO (2% Q3 only) + 1% VAS-3pl</t>
      </text>
    </comment>
    <comment ref="T13" authorId="14" shapeId="0" xr:uid="{5EF775EA-6639-42F9-93D1-A3ECA59F6D0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25% end of 2024</t>
      </text>
    </comment>
    <comment ref="S14" authorId="15" shapeId="0" xr:uid="{303D2D62-70BB-43EC-9C3F-004268318D0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5" authorId="16" shapeId="0" xr:uid="{084BD233-4439-4ED1-99E7-29C621816E2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" authorId="17" shapeId="0" xr:uid="{015DE277-D7FF-4456-BBAC-79C77D2D419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7" authorId="18" shapeId="0" xr:uid="{3B72A9F5-2F48-438D-B7C6-1B7BA06F6A13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8" authorId="19" shapeId="0" xr:uid="{A6F07A08-BB6C-408E-AE08-B6137548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9" authorId="20" shapeId="0" xr:uid="{B2524B69-2FB0-44DB-A0C0-CDB78DE21C35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20" authorId="21" shapeId="0" xr:uid="{7E9D6854-BE9D-43C1-A4D6-8E666EA4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1" authorId="22" shapeId="0" xr:uid="{C53CB40F-204E-4AA4-907B-F315D346F42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2" authorId="23" shapeId="0" xr:uid="{4108D08B-F648-4194-9C1B-833ABE5DB06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3" authorId="24" shapeId="0" xr:uid="{B9FCAB18-598F-4D53-A0C0-525770AF1942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4" authorId="25" shapeId="0" xr:uid="{0A6378BF-5F98-4A05-93F5-CFCFB0B3BDF6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5" authorId="26" shapeId="0" xr:uid="{71D0A0AC-05CA-4091-95F2-D6C66B1D71F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6" authorId="27" shapeId="0" xr:uid="{6EFD4BD3-E961-4AA5-A08C-A8DDE9C0E5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7" authorId="28" shapeId="0" xr:uid="{87E9B0FA-3845-4F6C-9A60-42C3E8D721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8" authorId="29" shapeId="0" xr:uid="{95636821-ABC5-481C-A72F-0CC1F6F0D71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0" authorId="30" shapeId="0" xr:uid="{B17EBABD-9D41-41A4-8B35-3D3179A5FA8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0" authorId="31" shapeId="0" xr:uid="{0D3E5C4E-69FA-4686-B97A-3AD83CAEC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1" authorId="32" shapeId="0" xr:uid="{010B5CEA-95A1-48AF-8A4F-10B326C171C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1" authorId="33" shapeId="0" xr:uid="{BE0D565F-8841-454C-9EC8-8E38B06BE15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2" authorId="34" shapeId="0" xr:uid="{057B56F5-B750-486D-BDD0-07E51CDACA4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3" authorId="35" shapeId="0" xr:uid="{DB6488AE-A621-4FC9-BB62-FE5506969B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4" authorId="36" shapeId="0" xr:uid="{E99E6B6E-5D17-46C0-A103-3212E8ED3C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4" authorId="37" shapeId="0" xr:uid="{274D3B19-B426-4CD3-8764-63C8694E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5" authorId="38" shapeId="0" xr:uid="{252ED4F7-1BF9-49BA-BE74-F465ECBD00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5" authorId="39" shapeId="0" xr:uid="{FE032500-885E-4AB7-94AC-90337ABB116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6" authorId="40" shapeId="0" xr:uid="{79A4B30C-EC65-4321-9ABA-6771A7E9A63D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38" authorId="41" shapeId="0" xr:uid="{4A048C39-E963-456A-86EF-69037B339E9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9" authorId="42" shapeId="0" xr:uid="{9F2F1D81-40CA-4F82-BCF4-B3AB9A3B160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0" authorId="43" shapeId="0" xr:uid="{B3BDAE63-EC7B-4163-BA54-2B4207D0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1" authorId="44" shapeId="0" xr:uid="{17D72DD4-1561-4E43-BF1B-F9A6CC86041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2" authorId="45" shapeId="0" xr:uid="{ADC9E591-EB64-497B-8B14-BF0DC0BC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3" authorId="46" shapeId="0" xr:uid="{B6D06D62-C06C-4040-B4CC-0ED4C1A2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4" authorId="47" shapeId="0" xr:uid="{23CC43CC-B556-488A-93FB-E3631570EBA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5" authorId="48" shapeId="0" xr:uid="{EA89404C-4B9F-4177-A4DA-2D57072BB48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6" authorId="49" shapeId="0" xr:uid="{DB991F74-A48D-40CF-8383-B763A05052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7" authorId="50" shapeId="0" xr:uid="{9CDCE70A-46EF-4168-8A1F-3F6262416C8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8" authorId="51" shapeId="0" xr:uid="{CE452F3D-3105-42D2-9299-30E6CA2ED05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9" authorId="52" shapeId="0" xr:uid="{5445F014-4960-4520-9027-4E2CE5B2AE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0" authorId="53" shapeId="0" xr:uid="{91D5052A-1ED0-4CF1-A102-20666D4F7DC6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51" authorId="54" shapeId="0" xr:uid="{BB3EC4E3-4617-4BBE-A39C-A33AC612810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2" authorId="55" shapeId="0" xr:uid="{B001A133-578C-4905-BA3A-81693455D4C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3" authorId="56" shapeId="0" xr:uid="{4A98C022-069B-4536-A7B2-2B33069ED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4" authorId="57" shapeId="0" xr:uid="{021FB82C-09E4-4992-9A21-3CAE73B51F9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W55" authorId="58" shapeId="0" xr:uid="{B758D000-E0F9-4E82-83E1-89D4FB3407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Cooling unit, gps, SIM, ice box, … = 400/Car/Month (245 cars Avg)</t>
      </text>
    </comment>
    <comment ref="S56" authorId="59" shapeId="0" xr:uid="{6890711C-5EBC-4ACD-9C30-F58F0896E5E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57" authorId="60" shapeId="0" xr:uid="{4138164F-51F3-43A5-9A7A-7672FCF4B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8" authorId="61" shapeId="0" xr:uid="{D10D540D-BC9E-444C-88BF-D3010861D681}">
      <text>
        <t>[Threaded comment]
Your version of Excel allows you to read this threaded comment; however, any edits to it will get removed if the file is opened in a newer version of Excel. Learn more: https://go.microsoft.com/fwlink/?linkid=870924
Comment:
    3% Spimaco</t>
      </text>
    </comment>
    <comment ref="S59" authorId="62" shapeId="0" xr:uid="{DADBA3D6-1293-47B7-9B6E-7B436EDF107C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0" authorId="63" shapeId="0" xr:uid="{6ECF31BA-FEC0-4A04-9E47-A353288A3EB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1" authorId="64" shapeId="0" xr:uid="{CEAA1AC1-B95F-4185-9A05-0370CC5F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2" authorId="65" shapeId="0" xr:uid="{B074A9D1-BA99-4AD7-91CB-A825366B51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3" authorId="66" shapeId="0" xr:uid="{5EED38B9-9161-4A4E-BAF6-0C0AB6507E63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4" authorId="67" shapeId="0" xr:uid="{33F40F25-9806-42F3-A9C1-568E975D15D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6" authorId="68" shapeId="0" xr:uid="{2F613FDA-7316-4929-BB95-7525AE009C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6" authorId="69" shapeId="0" xr:uid="{4B2950C3-7632-44BF-9D12-3203A7FBFD6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7" authorId="70" shapeId="0" xr:uid="{130BC63F-0CE8-4407-A452-DA4B5DD0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8" authorId="71" shapeId="0" xr:uid="{746A56C5-CDC0-43DD-9F50-ECCD3BDC7BC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9" authorId="72" shapeId="0" xr:uid="{54FAA46E-6A09-4BC6-A71B-7F5AC328308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9" authorId="73" shapeId="0" xr:uid="{2936FBB0-EC2C-4313-B832-71C4416E00A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0" authorId="74" shapeId="0" xr:uid="{8DF53746-27E5-4E3D-B3C4-4E9276BEAD1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1" authorId="75" shapeId="0" xr:uid="{CCC68319-FE2D-48DD-8FA4-B745F1A80C2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71" authorId="76" shapeId="0" xr:uid="{2DF22439-94AA-420C-9D09-63EFBBB026F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2" authorId="77" shapeId="0" xr:uid="{AB5D89A4-2C07-4A03-8D1A-E6B54B728CD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3" authorId="78" shapeId="0" xr:uid="{18ECE959-03F5-464D-A75D-A4B4977A09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4" authorId="79" shapeId="0" xr:uid="{6B64F0AF-5E13-4B45-920B-DC48527168F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5" authorId="80" shapeId="0" xr:uid="{26FDC163-1E52-4AA1-B9EC-F1170216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6" authorId="81" shapeId="0" xr:uid="{7153BA97-7514-4148-9227-55208CEAA88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7" authorId="82" shapeId="0" xr:uid="{A8D4498F-E274-4CA7-8540-62B7AB577D1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9" authorId="83" shapeId="0" xr:uid="{3614C3ED-6B52-4D0B-B160-CB9D8A608D96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0" authorId="84" shapeId="0" xr:uid="{8B616563-1BD8-4C13-86F4-BBD43122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1" authorId="85" shapeId="0" xr:uid="{1D88D1B9-B850-4A31-B58F-ACF0F0C444C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2" authorId="86" shapeId="0" xr:uid="{89470C66-BE9D-4A87-8BFF-482850316EE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3" authorId="87" shapeId="0" xr:uid="{AB495E02-D494-453F-B0F3-9F3F0893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4" authorId="88" shapeId="0" xr:uid="{11DE600A-B2D1-413A-B628-ABCDA2F03F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5" authorId="89" shapeId="0" xr:uid="{805723EB-D601-4585-9F29-DA5CAAE068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6" authorId="90" shapeId="0" xr:uid="{5CF1DB06-F053-471E-8F23-55AEBC35CC6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7" authorId="91" shapeId="0" xr:uid="{35ABA1AE-74B4-4E7E-A148-CD61BC9E2719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8" authorId="92" shapeId="0" xr:uid="{8A43863C-476D-4B58-862F-DCC732FC7E2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9" authorId="93" shapeId="0" xr:uid="{93CE14D0-77F8-47E0-B3AB-664359AF08A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0" authorId="94" shapeId="0" xr:uid="{DADB1509-0180-42DA-B88D-A39A2A18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1" authorId="95" shapeId="0" xr:uid="{24BE8E16-D543-47C3-B3AA-697EB85465F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2" authorId="96" shapeId="0" xr:uid="{D8C0A8D9-C82D-49B0-B8FD-043E1BAECD63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93" authorId="97" shapeId="0" xr:uid="{7C99628F-C9FA-4CA9-B0A9-C44AC3F21CA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28% end of 2024</t>
      </text>
    </comment>
    <comment ref="W93" authorId="98" shapeId="0" xr:uid="{2627D33B-8CA6-495F-B21E-0DEF7048E7E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Cooling unit, GPS, SIM,..</t>
      </text>
    </comment>
    <comment ref="S94" authorId="99" shapeId="0" xr:uid="{DDA20FF9-B868-4D8D-96CA-35EF7D2EDCC6}">
      <text>
        <t>[Threaded comment]
Your version of Excel allows you to read this threaded comment; however, any edits to it will get removed if the file is opened in a newer version of Excel. Learn more: https://go.microsoft.com/fwlink/?linkid=870924
Comment:
    5% 3pl (SPIMACO)</t>
      </text>
    </comment>
    <comment ref="S95" authorId="100" shapeId="0" xr:uid="{C209B153-7E1F-4AEF-8D1D-C9CFA244EB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96" authorId="101" shapeId="0" xr:uid="{EFD73B6C-32F9-4F0C-8DA4-952B667C9FD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7" authorId="102" shapeId="0" xr:uid="{CE565EA6-9866-46D2-80FD-15874F29A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8" authorId="103" shapeId="0" xr:uid="{F28B94C1-F901-4728-95F1-49FB3BC74C1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99" authorId="104" shapeId="0" xr:uid="{D251B3DA-407C-46DA-97CB-0D648E56F4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0" authorId="105" shapeId="0" xr:uid="{1CE1F52F-8C6A-4C0A-ACBC-168EFEEEC99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1" authorId="106" shapeId="0" xr:uid="{9480602C-0EBF-488E-8684-C974BEDE00F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2" authorId="107" shapeId="0" xr:uid="{B89417C9-151D-4180-985E-72BA4D35F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03" authorId="108" shapeId="0" xr:uid="{E5CB06FD-BFCE-498F-9101-471F03B7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04" authorId="109" shapeId="0" xr:uid="{FE9693CA-DCE9-41F6-AA94-4F18CF3F01B2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5" authorId="110" shapeId="0" xr:uid="{780A41EB-8618-4141-9B23-2B7BB4AFE8B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8" authorId="111" shapeId="0" xr:uid="{CE597BAA-D8EE-45DF-AA18-9FC217E621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0" authorId="112" shapeId="0" xr:uid="{0A6ECE4E-1C26-4815-8C7F-3C6C3D6A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1" authorId="113" shapeId="0" xr:uid="{69C042B0-D7C4-440A-AFB8-99AEB1E86B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2" authorId="114" shapeId="0" xr:uid="{05FE741E-5978-4EBD-A580-6F510593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3" authorId="115" shapeId="0" xr:uid="{821500DA-D644-4CFC-843D-58588B4A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4" authorId="116" shapeId="0" xr:uid="{3F4DAC9F-AA22-48D0-95B4-304B72B5E6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5" authorId="117" shapeId="0" xr:uid="{727AF82F-A766-4EB4-82D0-F641C1D7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6" authorId="118" shapeId="0" xr:uid="{9941CC73-AB20-4636-B7EE-386D78302FF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</commentList>
</comments>
</file>

<file path=xl/sharedStrings.xml><?xml version="1.0" encoding="utf-8"?>
<sst xmlns="http://schemas.openxmlformats.org/spreadsheetml/2006/main" count="1073" uniqueCount="296">
  <si>
    <t>0060010100</t>
  </si>
  <si>
    <t>Basic Salaries</t>
  </si>
  <si>
    <t>0060020200</t>
  </si>
  <si>
    <t>0069010700</t>
  </si>
  <si>
    <t>Dep-Building</t>
  </si>
  <si>
    <t>0060010500</t>
  </si>
  <si>
    <t>Housing Allowance</t>
  </si>
  <si>
    <t>0061120200</t>
  </si>
  <si>
    <t>Vehicles Fuel</t>
  </si>
  <si>
    <t>0060010700</t>
  </si>
  <si>
    <t>Deputation Allowance</t>
  </si>
  <si>
    <t>0069019910</t>
  </si>
  <si>
    <t>Depreciation of RTU</t>
  </si>
  <si>
    <t>0060020400</t>
  </si>
  <si>
    <t>Government Relation</t>
  </si>
  <si>
    <t>0060011100</t>
  </si>
  <si>
    <t>0061120100</t>
  </si>
  <si>
    <t>Vehicles Repair</t>
  </si>
  <si>
    <t>0069010100</t>
  </si>
  <si>
    <t>Dep.- Motor Vehicles</t>
  </si>
  <si>
    <t>0061100006</t>
  </si>
  <si>
    <t>0060010300</t>
  </si>
  <si>
    <t>GOSI</t>
  </si>
  <si>
    <t>0061110012</t>
  </si>
  <si>
    <t>0061200000</t>
  </si>
  <si>
    <t>Car Rental Expenses</t>
  </si>
  <si>
    <t>0069010300</t>
  </si>
  <si>
    <t>0069010400</t>
  </si>
  <si>
    <t>0060020100</t>
  </si>
  <si>
    <t>Medical Insurance</t>
  </si>
  <si>
    <t>0061040000</t>
  </si>
  <si>
    <t>Electricity &amp; Water</t>
  </si>
  <si>
    <t>0069010900</t>
  </si>
  <si>
    <t>0060010600</t>
  </si>
  <si>
    <t>Transportation Allow</t>
  </si>
  <si>
    <t>0060010200</t>
  </si>
  <si>
    <t>Overtime</t>
  </si>
  <si>
    <t>0061130200</t>
  </si>
  <si>
    <t>Vehicles Insurance</t>
  </si>
  <si>
    <t>0070010700</t>
  </si>
  <si>
    <t>0061070100</t>
  </si>
  <si>
    <t>ERP, Software &amp; appl</t>
  </si>
  <si>
    <t>0061130100</t>
  </si>
  <si>
    <t>0060011000</t>
  </si>
  <si>
    <t>Airfare Tickets</t>
  </si>
  <si>
    <t>0061110019</t>
  </si>
  <si>
    <t>Warehouses Material</t>
  </si>
  <si>
    <t>0061060000</t>
  </si>
  <si>
    <t>Telephone &amp; Postage</t>
  </si>
  <si>
    <t>0061080002</t>
  </si>
  <si>
    <t>Warehouses operation</t>
  </si>
  <si>
    <t>0069010200</t>
  </si>
  <si>
    <t>Dep-Office Equipment</t>
  </si>
  <si>
    <t>0061030300</t>
  </si>
  <si>
    <t>0061169907</t>
  </si>
  <si>
    <t>Corporate Marketing</t>
  </si>
  <si>
    <t>0061070400</t>
  </si>
  <si>
    <t>IT Operations</t>
  </si>
  <si>
    <t>0061100004</t>
  </si>
  <si>
    <t>Warehouse Packing</t>
  </si>
  <si>
    <t>0061100002</t>
  </si>
  <si>
    <t>Warehouses housekeep</t>
  </si>
  <si>
    <t>0061030100</t>
  </si>
  <si>
    <t>0060011300</t>
  </si>
  <si>
    <t>End of Service Award</t>
  </si>
  <si>
    <t>0061169901</t>
  </si>
  <si>
    <t>Pharma Branding</t>
  </si>
  <si>
    <t>0069010500</t>
  </si>
  <si>
    <t>Dp-Lease Improvement</t>
  </si>
  <si>
    <t>0061029900</t>
  </si>
  <si>
    <t>Gov.-Others</t>
  </si>
  <si>
    <t>0061120300</t>
  </si>
  <si>
    <t>Veh. License Fees</t>
  </si>
  <si>
    <t>0061290000</t>
  </si>
  <si>
    <t>Material Damage Exp.</t>
  </si>
  <si>
    <t>0061260000</t>
  </si>
  <si>
    <t>Penalty</t>
  </si>
  <si>
    <t>0061070200</t>
  </si>
  <si>
    <t>0061070300</t>
  </si>
  <si>
    <t>Security, &amp; Business</t>
  </si>
  <si>
    <t>0070010400</t>
  </si>
  <si>
    <t>TRF Commission</t>
  </si>
  <si>
    <t>0061110008</t>
  </si>
  <si>
    <t>WH Periodic FF</t>
  </si>
  <si>
    <t>0061030200</t>
  </si>
  <si>
    <t>Transportation</t>
  </si>
  <si>
    <t>0061100102</t>
  </si>
  <si>
    <t>Warehouses employees</t>
  </si>
  <si>
    <t>0061110011</t>
  </si>
  <si>
    <t>WH Periodic Pest Con</t>
  </si>
  <si>
    <t>0061170000</t>
  </si>
  <si>
    <t>Physical Inventory</t>
  </si>
  <si>
    <t>0060020500</t>
  </si>
  <si>
    <t>Training</t>
  </si>
  <si>
    <t>0061020100</t>
  </si>
  <si>
    <t>Gov.-Ph.'s License</t>
  </si>
  <si>
    <t>0061110004</t>
  </si>
  <si>
    <t>0061110021</t>
  </si>
  <si>
    <t>warehouse devices li</t>
  </si>
  <si>
    <t>0061110006</t>
  </si>
  <si>
    <t>0061110007</t>
  </si>
  <si>
    <t>WH Periodic AC</t>
  </si>
  <si>
    <t>0060010800</t>
  </si>
  <si>
    <t>Mobil Allowance</t>
  </si>
  <si>
    <t>0061990000</t>
  </si>
  <si>
    <t>Miscellaneous</t>
  </si>
  <si>
    <t>0061010000</t>
  </si>
  <si>
    <t>Rent</t>
  </si>
  <si>
    <t>0061110001</t>
  </si>
  <si>
    <t>0061020200</t>
  </si>
  <si>
    <t>Gov.-CR Renewal Fees</t>
  </si>
  <si>
    <t>0061110002</t>
  </si>
  <si>
    <t>0061140200</t>
  </si>
  <si>
    <t>Legal Fees</t>
  </si>
  <si>
    <t>0061161018</t>
  </si>
  <si>
    <t>SFDA Registration Fe</t>
  </si>
  <si>
    <t>0061110010</t>
  </si>
  <si>
    <t>WH Periodic CCTV</t>
  </si>
  <si>
    <t>0061110022</t>
  </si>
  <si>
    <t>Offices devices lice</t>
  </si>
  <si>
    <t>0069019900</t>
  </si>
  <si>
    <t>Dep-Law Value Assets</t>
  </si>
  <si>
    <t>0061110009</t>
  </si>
  <si>
    <t>WH Periodic doors</t>
  </si>
  <si>
    <t>0061110017</t>
  </si>
  <si>
    <t>Offices Periodic PC</t>
  </si>
  <si>
    <t>0061080001</t>
  </si>
  <si>
    <t>Pharmacies operation</t>
  </si>
  <si>
    <t>0061080003</t>
  </si>
  <si>
    <t>Offices operational</t>
  </si>
  <si>
    <t>0061230200</t>
  </si>
  <si>
    <t>0061110003</t>
  </si>
  <si>
    <t>Ph Periodic doors</t>
  </si>
  <si>
    <t>0060020600</t>
  </si>
  <si>
    <t>Medical Inspections-</t>
  </si>
  <si>
    <t>0061100007</t>
  </si>
  <si>
    <t>Scientific Support</t>
  </si>
  <si>
    <t>0061050000</t>
  </si>
  <si>
    <t>Cargo &amp; Freight</t>
  </si>
  <si>
    <t>0061140400</t>
  </si>
  <si>
    <t>Consulting Fees</t>
  </si>
  <si>
    <t>Commission&amp;Incentive</t>
  </si>
  <si>
    <t>Recruitment Expense</t>
  </si>
  <si>
    <t>Airfare Tickets - Bu</t>
  </si>
  <si>
    <t>Hotels&amp;Accommodation</t>
  </si>
  <si>
    <t>Network, infrastruct</t>
  </si>
  <si>
    <t>Warehouse entertainm</t>
  </si>
  <si>
    <t>Ph Periodc CCTV</t>
  </si>
  <si>
    <t>Fire&amp;Thefty Ins.</t>
  </si>
  <si>
    <t>Dep-Furniture&amp;Fixtur</t>
  </si>
  <si>
    <t>Dp-Tool&amp;AirCondition</t>
  </si>
  <si>
    <t>Dep-Automated Logist</t>
  </si>
  <si>
    <t>Type</t>
  </si>
  <si>
    <t>Cost Type</t>
  </si>
  <si>
    <t>Employees Expenses</t>
  </si>
  <si>
    <t>Labor Salary</t>
  </si>
  <si>
    <t>Constant</t>
  </si>
  <si>
    <t>Variable</t>
  </si>
  <si>
    <t>0060010400</t>
  </si>
  <si>
    <t>Vacation Allowance</t>
  </si>
  <si>
    <t>Incentive</t>
  </si>
  <si>
    <t>0060011200</t>
  </si>
  <si>
    <t>Incentives</t>
  </si>
  <si>
    <t>Hired Labor</t>
  </si>
  <si>
    <t>0060020300</t>
  </si>
  <si>
    <t>Other</t>
  </si>
  <si>
    <t>General Expenses</t>
  </si>
  <si>
    <t>Rental Cost</t>
  </si>
  <si>
    <t>Governmental Fees</t>
  </si>
  <si>
    <t>0061020300</t>
  </si>
  <si>
    <t>Gov. Commerce Chambe</t>
  </si>
  <si>
    <t>Flight &amp; Hotels Expenses</t>
  </si>
  <si>
    <t>Electricity &amp;Water</t>
  </si>
  <si>
    <t>0061070000</t>
  </si>
  <si>
    <t>IT Expenses</t>
  </si>
  <si>
    <t>0061070500</t>
  </si>
  <si>
    <t>Cloud Services &amp; Dat</t>
  </si>
  <si>
    <t>0061080000</t>
  </si>
  <si>
    <t>Stationery&amp;Printing</t>
  </si>
  <si>
    <t>0061090000</t>
  </si>
  <si>
    <t>Packing</t>
  </si>
  <si>
    <t>0061100000</t>
  </si>
  <si>
    <t>Cleanlines&amp;Hospitali</t>
  </si>
  <si>
    <t>Entertainments</t>
  </si>
  <si>
    <t>0061100003</t>
  </si>
  <si>
    <t>Offices housekeeping</t>
  </si>
  <si>
    <t>0061100005</t>
  </si>
  <si>
    <t>Pharmacies entertain</t>
  </si>
  <si>
    <t>Offices entertainmen</t>
  </si>
  <si>
    <t>0061100101</t>
  </si>
  <si>
    <t>Pharmacies employees</t>
  </si>
  <si>
    <t>0061110000</t>
  </si>
  <si>
    <t>Repair&amp;Maintenance</t>
  </si>
  <si>
    <t>Maintainance</t>
  </si>
  <si>
    <t>Ph Periodic  AC</t>
  </si>
  <si>
    <t>Ph Periodic  FF</t>
  </si>
  <si>
    <t>0061110005</t>
  </si>
  <si>
    <t>Ph Periodic Pest con</t>
  </si>
  <si>
    <t>Pharmacies Consumabl</t>
  </si>
  <si>
    <t>Warehouses Consumabl</t>
  </si>
  <si>
    <t>Petrol</t>
  </si>
  <si>
    <t>Licence Fees</t>
  </si>
  <si>
    <t>Insurance</t>
  </si>
  <si>
    <t>0061140300</t>
  </si>
  <si>
    <t>Engineering Fees</t>
  </si>
  <si>
    <t>0061140500</t>
  </si>
  <si>
    <t>Microsoft &amp; SAP Fees</t>
  </si>
  <si>
    <t>0061150000</t>
  </si>
  <si>
    <t>Gifts &amp; Donation</t>
  </si>
  <si>
    <t>0061160100</t>
  </si>
  <si>
    <t>Advertising</t>
  </si>
  <si>
    <t>0061160200</t>
  </si>
  <si>
    <t>Sales Offers</t>
  </si>
  <si>
    <t>0061160300</t>
  </si>
  <si>
    <t>Visibility</t>
  </si>
  <si>
    <t>0061160500</t>
  </si>
  <si>
    <t>Listing Fees</t>
  </si>
  <si>
    <t>0061160700</t>
  </si>
  <si>
    <t>Other Marketing Exp.</t>
  </si>
  <si>
    <t>0061169900</t>
  </si>
  <si>
    <t>0061169903</t>
  </si>
  <si>
    <t>Digital Marketing</t>
  </si>
  <si>
    <t>0061169908</t>
  </si>
  <si>
    <t>Exhibition / Event A</t>
  </si>
  <si>
    <t>0061169912</t>
  </si>
  <si>
    <t>Vendor Sponsored Cam</t>
  </si>
  <si>
    <t>Phys. Inventory Expenses</t>
  </si>
  <si>
    <t>Physical Inventory Expenses</t>
  </si>
  <si>
    <t>0061180000</t>
  </si>
  <si>
    <t>Exhibitions Expenses</t>
  </si>
  <si>
    <t>0061190000</t>
  </si>
  <si>
    <t>Subscription</t>
  </si>
  <si>
    <t>Vehicle Depreciation</t>
  </si>
  <si>
    <t>0061210000</t>
  </si>
  <si>
    <t>Training Expenses</t>
  </si>
  <si>
    <t>0061220000</t>
  </si>
  <si>
    <t>Conference &amp; Meeting</t>
  </si>
  <si>
    <t>0061230100</t>
  </si>
  <si>
    <t>News Papers</t>
  </si>
  <si>
    <t>Bids,Tenders Booklet</t>
  </si>
  <si>
    <t>0061240000</t>
  </si>
  <si>
    <t>Safety</t>
  </si>
  <si>
    <t>0061250000</t>
  </si>
  <si>
    <t>Charity</t>
  </si>
  <si>
    <t>0061270000</t>
  </si>
  <si>
    <t>Bad &amp; Doubtful Debts</t>
  </si>
  <si>
    <t>WHs Depreciation</t>
  </si>
  <si>
    <t>Office Equipments Depr.</t>
  </si>
  <si>
    <t>Equipments &amp; Furniture Depr.</t>
  </si>
  <si>
    <t>Tool &amp; Air-condition Depr.</t>
  </si>
  <si>
    <t>Lease Improvement Depr.</t>
  </si>
  <si>
    <t>Building Depr.</t>
  </si>
  <si>
    <t>Interest on Lease La</t>
  </si>
  <si>
    <t>Depreciation of RTU-Manual</t>
  </si>
  <si>
    <t>Interest on Lease Liability-Manual</t>
  </si>
  <si>
    <t>0069019911</t>
  </si>
  <si>
    <t>0070010701</t>
  </si>
  <si>
    <t>WH CapEx (Building, MHEs, Tools Depreciation)</t>
  </si>
  <si>
    <t>Fleet CapEx (Fleet Depreciation)</t>
  </si>
  <si>
    <t>Utilities, Consumables, Maintenance, …</t>
  </si>
  <si>
    <t>Governmental &amp; Insurance Expenses</t>
  </si>
  <si>
    <t>Fuel</t>
  </si>
  <si>
    <t>WH Rent</t>
  </si>
  <si>
    <t>Vehicle Rent</t>
  </si>
  <si>
    <t>Others under Assets Depreciation</t>
  </si>
  <si>
    <t>TCO Model Categories</t>
  </si>
  <si>
    <t>Main Categories</t>
  </si>
  <si>
    <t>GL Account No.</t>
  </si>
  <si>
    <t>GL Account Name</t>
  </si>
  <si>
    <t>GL Accounts Group</t>
  </si>
  <si>
    <t>OpEx /CapEx</t>
  </si>
  <si>
    <t>CapEx</t>
  </si>
  <si>
    <t>OpEx</t>
  </si>
  <si>
    <t>Year</t>
  </si>
  <si>
    <t>quarter</t>
  </si>
  <si>
    <t>q2</t>
  </si>
  <si>
    <t xml:space="preserve">Warehouse </t>
  </si>
  <si>
    <t xml:space="preserve">WH COST SHARE </t>
  </si>
  <si>
    <t xml:space="preserve">TRS COST SHARE </t>
  </si>
  <si>
    <t>WH COST VALUE</t>
  </si>
  <si>
    <t xml:space="preserve">TRS COST VALUE </t>
  </si>
  <si>
    <t xml:space="preserve">Dist. COST SHARE </t>
  </si>
  <si>
    <t xml:space="preserve">Last Mile (TRS) COST SHARE </t>
  </si>
  <si>
    <t xml:space="preserve">Proceed 3PL (WH) COST SHARE </t>
  </si>
  <si>
    <t xml:space="preserve">Proceed 3PL (TRS) COST SHARE </t>
  </si>
  <si>
    <t xml:space="preserve">PHs COST VALUE </t>
  </si>
  <si>
    <t>total incured cost</t>
  </si>
  <si>
    <t xml:space="preserve">Dist. COST VALUE </t>
  </si>
  <si>
    <t xml:space="preserve">Last Mile COST VALUE </t>
  </si>
  <si>
    <t xml:space="preserve">Proceed 3PL (WH) COST VALUE </t>
  </si>
  <si>
    <t xml:space="preserve">Proceed 3PL (TRS) COST VALUE </t>
  </si>
  <si>
    <t xml:space="preserve">PROCEED 3pl COST VALUE </t>
  </si>
  <si>
    <t>Row Labels</t>
  </si>
  <si>
    <t>(blank)</t>
  </si>
  <si>
    <t>Grand Total</t>
  </si>
  <si>
    <t xml:space="preserve">Sum of Dist. COST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</si>
</sst>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.00_-;\-* #,##0.00_-;_-* &quot;-&quot;??_-;_-@_-"/>
    <numFmt numFmtId="168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Arial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40ED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B8005C"/>
        <bgColor indexed="64"/>
      </patternFill>
    </fill>
    <fill>
      <patternFill patternType="solid">
        <fgColor rgb="FFAFF5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2" fillId="0" borderId="0"/>
  </cellStyleXfs>
  <cellXfs count="60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left"/>
    </xf>
    <xf numFmtId="9" fontId="4" fillId="11" borderId="1" xfId="4" applyFont="1" applyFill="1" applyBorder="1" applyAlignment="1">
      <alignment horizontal="left"/>
    </xf>
    <xf numFmtId="165" fontId="4" fillId="12" borderId="1" xfId="4" applyNumberFormat="1" applyFont="1" applyFill="1" applyBorder="1" applyAlignment="1">
      <alignment horizontal="left"/>
    </xf>
    <xf numFmtId="0" fontId="5" fillId="0" borderId="1" xfId="3" applyFont="1" applyBorder="1"/>
    <xf numFmtId="49" fontId="3" fillId="0" borderId="1" xfId="3" applyNumberFormat="1" applyFont="1" applyBorder="1" applyAlignment="1">
      <alignment horizontal="left"/>
    </xf>
    <xf numFmtId="168" fontId="5" fillId="0" borderId="1" xfId="5" applyNumberFormat="1" applyFont="1" applyBorder="1"/>
    <xf numFmtId="167" fontId="6" fillId="0" borderId="1" xfId="5" applyFont="1" applyFill="1" applyBorder="1" applyAlignment="1"/>
    <xf numFmtId="166" fontId="3" fillId="0" borderId="1" xfId="1" applyNumberFormat="1" applyFont="1" applyBorder="1" applyAlignment="1">
      <alignment horizontal="left"/>
    </xf>
    <xf numFmtId="9" fontId="5" fillId="0" borderId="1" xfId="4" applyFont="1" applyBorder="1"/>
    <xf numFmtId="165" fontId="5" fillId="0" borderId="1" xfId="4" applyNumberFormat="1" applyFont="1" applyBorder="1"/>
    <xf numFmtId="165" fontId="5" fillId="9" borderId="1" xfId="4" applyNumberFormat="1" applyFont="1" applyFill="1" applyBorder="1"/>
    <xf numFmtId="165" fontId="5" fillId="13" borderId="1" xfId="4" applyNumberFormat="1" applyFont="1" applyFill="1" applyBorder="1"/>
    <xf numFmtId="165" fontId="5" fillId="3" borderId="1" xfId="4" applyNumberFormat="1" applyFont="1" applyFill="1" applyBorder="1"/>
    <xf numFmtId="168" fontId="5" fillId="4" borderId="2" xfId="5" applyNumberFormat="1" applyFont="1" applyFill="1" applyBorder="1"/>
    <xf numFmtId="0" fontId="7" fillId="0" borderId="1" xfId="3" applyFont="1" applyBorder="1"/>
    <xf numFmtId="168" fontId="5" fillId="4" borderId="1" xfId="5" applyNumberFormat="1" applyFont="1" applyFill="1" applyBorder="1"/>
    <xf numFmtId="165" fontId="5" fillId="10" borderId="1" xfId="4" applyNumberFormat="1" applyFont="1" applyFill="1" applyBorder="1"/>
    <xf numFmtId="0" fontId="8" fillId="0" borderId="1" xfId="6" applyFont="1" applyBorder="1"/>
    <xf numFmtId="49" fontId="3" fillId="4" borderId="1" xfId="3" applyNumberFormat="1" applyFont="1" applyFill="1" applyBorder="1" applyAlignment="1">
      <alignment horizontal="left"/>
    </xf>
    <xf numFmtId="49" fontId="3" fillId="2" borderId="1" xfId="3" applyNumberFormat="1" applyFont="1" applyFill="1" applyBorder="1" applyAlignment="1">
      <alignment horizontal="left"/>
    </xf>
    <xf numFmtId="9" fontId="5" fillId="14" borderId="1" xfId="4" applyFont="1" applyFill="1" applyBorder="1"/>
    <xf numFmtId="9" fontId="5" fillId="3" borderId="1" xfId="4" applyFont="1" applyFill="1" applyBorder="1"/>
    <xf numFmtId="167" fontId="6" fillId="3" borderId="1" xfId="5" applyFont="1" applyFill="1" applyBorder="1" applyAlignment="1"/>
    <xf numFmtId="49" fontId="3" fillId="3" borderId="1" xfId="3" applyNumberFormat="1" applyFont="1" applyFill="1" applyBorder="1" applyAlignment="1">
      <alignment horizontal="left"/>
    </xf>
    <xf numFmtId="168" fontId="5" fillId="15" borderId="2" xfId="5" applyNumberFormat="1" applyFont="1" applyFill="1" applyBorder="1"/>
    <xf numFmtId="165" fontId="5" fillId="8" borderId="1" xfId="4" applyNumberFormat="1" applyFont="1" applyFill="1" applyBorder="1"/>
    <xf numFmtId="168" fontId="5" fillId="9" borderId="1" xfId="5" applyNumberFormat="1" applyFont="1" applyFill="1" applyBorder="1"/>
    <xf numFmtId="10" fontId="5" fillId="8" borderId="1" xfId="4" applyNumberFormat="1" applyFont="1" applyFill="1" applyBorder="1"/>
    <xf numFmtId="165" fontId="5" fillId="0" borderId="1" xfId="4" applyNumberFormat="1" applyFont="1" applyFill="1" applyBorder="1"/>
    <xf numFmtId="49" fontId="3" fillId="6" borderId="1" xfId="3" applyNumberFormat="1" applyFont="1" applyFill="1" applyBorder="1" applyAlignment="1">
      <alignment horizontal="left"/>
    </xf>
    <xf numFmtId="9" fontId="3" fillId="0" borderId="1" xfId="4" applyFont="1" applyFill="1" applyBorder="1"/>
    <xf numFmtId="165" fontId="3" fillId="0" borderId="1" xfId="4" applyNumberFormat="1" applyFont="1" applyFill="1" applyBorder="1"/>
    <xf numFmtId="0" fontId="5" fillId="5" borderId="1" xfId="3" applyFont="1" applyFill="1" applyBorder="1"/>
    <xf numFmtId="10" fontId="5" fillId="0" borderId="1" xfId="4" applyNumberFormat="1" applyFont="1" applyBorder="1"/>
    <xf numFmtId="0" fontId="9" fillId="4" borderId="1" xfId="6" applyFont="1" applyFill="1" applyBorder="1"/>
    <xf numFmtId="49" fontId="3" fillId="7" borderId="1" xfId="3" applyNumberFormat="1" applyFont="1" applyFill="1" applyBorder="1" applyAlignment="1">
      <alignment horizontal="left"/>
    </xf>
    <xf numFmtId="0" fontId="9" fillId="7" borderId="1" xfId="6" applyFont="1" applyFill="1" applyBorder="1"/>
    <xf numFmtId="0" fontId="5" fillId="7" borderId="1" xfId="3" applyFont="1" applyFill="1" applyBorder="1"/>
    <xf numFmtId="0" fontId="10" fillId="0" borderId="0" xfId="0" applyFont="1"/>
    <xf numFmtId="164" fontId="0" fillId="0" borderId="0" xfId="1" applyNumberFormat="1" applyFont="1" applyBorder="1"/>
    <xf numFmtId="43" fontId="0" fillId="0" borderId="0" xfId="1" applyFont="1" applyBorder="1"/>
    <xf numFmtId="168" fontId="0" fillId="0" borderId="0" xfId="0" applyNumberFormat="1"/>
    <xf numFmtId="165" fontId="0" fillId="0" borderId="0" xfId="2" applyNumberFormat="1" applyFont="1"/>
    <xf numFmtId="167" fontId="6" fillId="16" borderId="1" xfId="5" applyFont="1" applyFill="1" applyBorder="1" applyAlignment="1"/>
    <xf numFmtId="49" fontId="3" fillId="16" borderId="1" xfId="3" applyNumberFormat="1" applyFont="1" applyFill="1" applyBorder="1" applyAlignment="1">
      <alignment horizontal="left"/>
    </xf>
    <xf numFmtId="9" fontId="5" fillId="8" borderId="1" xfId="4" applyFont="1" applyFill="1" applyBorder="1"/>
    <xf numFmtId="49" fontId="3" fillId="8" borderId="1" xfId="3" applyNumberFormat="1" applyFont="1" applyFill="1" applyBorder="1" applyAlignment="1">
      <alignment horizontal="left"/>
    </xf>
    <xf numFmtId="167" fontId="5" fillId="0" borderId="1" xfId="5" applyFont="1" applyBorder="1"/>
    <xf numFmtId="168" fontId="4" fillId="17" borderId="1" xfId="5" applyNumberFormat="1" applyFont="1" applyFill="1" applyBorder="1" applyAlignment="1">
      <alignment horizontal="left"/>
    </xf>
    <xf numFmtId="49" fontId="4" fillId="17" borderId="1" xfId="3" applyNumberFormat="1" applyFont="1" applyFill="1" applyBorder="1" applyAlignment="1">
      <alignment horizontal="left"/>
    </xf>
    <xf numFmtId="164" fontId="11" fillId="17" borderId="1" xfId="1" applyNumberFormat="1" applyFont="1" applyFill="1" applyBorder="1" applyAlignment="1">
      <alignment horizontal="left"/>
    </xf>
    <xf numFmtId="168" fontId="4" fillId="18" borderId="1" xfId="5" applyNumberFormat="1" applyFont="1" applyFill="1" applyBorder="1" applyAlignment="1">
      <alignment horizontal="left"/>
    </xf>
    <xf numFmtId="168" fontId="4" fillId="18" borderId="2" xfId="5" applyNumberFormat="1" applyFont="1" applyFill="1" applyBorder="1" applyAlignment="1">
      <alignment horizontal="left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8">
    <cellStyle name="Comma" xfId="1" builtinId="3"/>
    <cellStyle name="Comma 2" xfId="5" xr:uid="{CC1E7BAE-4516-443D-91C9-BA5B3AEF02DF}"/>
    <cellStyle name="Normal" xfId="0" builtinId="0"/>
    <cellStyle name="Normal 2" xfId="3" xr:uid="{187DDB42-4C77-4743-BEFA-30FDC6A26068}"/>
    <cellStyle name="Normal 2 2 2" xfId="6" xr:uid="{74A5B060-B616-4F92-954F-AFE9498A2FB7}"/>
    <cellStyle name="Normal 3" xfId="7" xr:uid="{8681F0FE-2B3C-410F-927A-C3745524E3D1}"/>
    <cellStyle name="Percent" xfId="2" builtinId="5"/>
    <cellStyle name="Percent 2" xfId="4" xr:uid="{707BD2B3-8AA8-4307-A84B-EBB69806C7F2}"/>
  </cellStyles>
  <dxfs count="11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66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ad Madi" id="{E780D4DE-2E26-4678-A303-F673B9582D47}" userId="S::emad.madi@al-dawaa.com::0af5d38f-ceab-4817-8768-6bebb9b99950" providerId="AD"/>
  <person displayName="Emad Madi" id="{EE5F9854-9370-400A-874C-C50929630982}" userId="S::f5d7f697-1a69-48dc-80eb-7aee3a1b835c@dbsmena.onmicrosoft.com::0af5d38f-ceab-4817-8768-6bebb9b9995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itham Attia" refreshedDate="45919.77389895833" createdVersion="8" refreshedVersion="8" minRefreshableVersion="3" recordCount="141" xr:uid="{FB61C7E8-881C-5D4D-AF15-90CDF8D916E3}">
  <cacheSource type="worksheet">
    <worksheetSource ref="A1:Z1048576" sheet="Q2-25 TCO "/>
  </cacheSource>
  <cacheFields count="26">
    <cacheField name="Type" numFmtId="0">
      <sharedItems containsBlank="1"/>
    </cacheField>
    <cacheField name="Year" numFmtId="0">
      <sharedItems containsString="0" containsBlank="1" containsNumber="1" containsInteger="1" minValue="2025" maxValue="2025"/>
    </cacheField>
    <cacheField name="quarter" numFmtId="0">
      <sharedItems containsBlank="1"/>
    </cacheField>
    <cacheField name="Warehouse " numFmtId="0">
      <sharedItems containsNonDate="0" containsString="0" containsBlank="1"/>
    </cacheField>
    <cacheField name="GL Account No." numFmtId="0">
      <sharedItems containsBlank="1"/>
    </cacheField>
    <cacheField name="GL Account Name" numFmtId="0">
      <sharedItems containsBlank="1"/>
    </cacheField>
    <cacheField name="GL Accounts Group" numFmtId="0">
      <sharedItems containsBlank="1"/>
    </cacheField>
    <cacheField name="Cost Type" numFmtId="0">
      <sharedItems containsBlank="1"/>
    </cacheField>
    <cacheField name="TCO Model Categories" numFmtId="0">
      <sharedItems containsBlank="1"/>
    </cacheField>
    <cacheField name="Main Categories" numFmtId="0">
      <sharedItems containsBlank="1"/>
    </cacheField>
    <cacheField name="OpEx /CapEx" numFmtId="0">
      <sharedItems containsBlank="1"/>
    </cacheField>
    <cacheField name="total incured cost" numFmtId="0">
      <sharedItems containsString="0" containsBlank="1" containsNumber="1" minValue="0" maxValue="8472332.25" count="43">
        <n v="8472332.25"/>
        <n v="6104809.5199999996"/>
        <m/>
        <n v="2166864.3199999998"/>
        <n v="14549.41"/>
        <n v="0"/>
        <n v="122006"/>
        <n v="145887.82999999999"/>
        <n v="1553615.69"/>
        <n v="20526"/>
        <n v="46848.05"/>
        <n v="1405701.5"/>
        <n v="149662.78"/>
        <n v="3380136.98"/>
        <n v="2505954.88"/>
        <n v="180708.43"/>
        <n v="491442.01"/>
        <n v="294883.68"/>
        <n v="6501"/>
        <n v="28320"/>
        <n v="30935"/>
        <n v="3100"/>
        <n v="500"/>
        <n v="33600"/>
        <n v="979404.74"/>
        <n v="254919.25"/>
        <n v="1810965.93"/>
        <n v="775097"/>
        <n v="6150"/>
        <n v="40200"/>
        <n v="3342"/>
        <n v="13198.3"/>
        <n v="327087.90999999997"/>
        <n v="1154511.69"/>
        <n v="421881.35"/>
        <n v="212822"/>
        <n v="928757"/>
        <n v="5560548.5700000003"/>
        <n v="362947.54"/>
        <n v="15884.09"/>
        <n v="713942.51"/>
        <n v="1988066.11"/>
        <n v="2246662.02"/>
      </sharedItems>
    </cacheField>
    <cacheField name="WH COST SHARE " numFmtId="0">
      <sharedItems containsString="0" containsBlank="1" containsNumber="1" minValue="0" maxValue="1"/>
    </cacheField>
    <cacheField name="TRS COST SHARE " numFmtId="0">
      <sharedItems containsString="0" containsBlank="1" containsNumber="1" minValue="0" maxValue="1"/>
    </cacheField>
    <cacheField name="WH COST VALUE" numFmtId="0">
      <sharedItems containsString="0" containsBlank="1" containsNumber="1" minValue="0" maxValue="3540789.5215999996"/>
    </cacheField>
    <cacheField name="TRS COST VALUE " numFmtId="0">
      <sharedItems containsString="0" containsBlank="1" containsNumber="1" minValue="0" maxValue="5930632.5749999993"/>
    </cacheField>
    <cacheField name="Dist. COST SHARE " numFmtId="0">
      <sharedItems containsString="0" containsBlank="1" containsNumber="1" minValue="0" maxValue="0.2" count="9">
        <n v="0.06"/>
        <n v="0.01"/>
        <n v="0"/>
        <n v="2.5000000000000001E-2"/>
        <n v="0.05"/>
        <n v="5.5E-2"/>
        <n v="0.2"/>
        <n v="0.02"/>
        <m/>
      </sharedItems>
    </cacheField>
    <cacheField name="Last Mile (TRS) COST SHARE " numFmtId="0">
      <sharedItems containsString="0" containsBlank="1" containsNumber="1" minValue="0" maxValue="1" count="14">
        <n v="0.3"/>
        <n v="2.5000000000000001E-2"/>
        <m/>
        <n v="0.05"/>
        <n v="0.15"/>
        <n v="0.35"/>
        <n v="0"/>
        <n v="0.2"/>
        <n v="0.4"/>
        <n v="0.02"/>
        <n v="0.25"/>
        <n v="0.14000000000000001"/>
        <n v="0.1105"/>
        <n v="1"/>
      </sharedItems>
    </cacheField>
    <cacheField name="Proceed 3PL (WH) COST SHARE " numFmtId="0">
      <sharedItems containsString="0" containsBlank="1" containsNumber="1" minValue="0" maxValue="1"/>
    </cacheField>
    <cacheField name="Proceed 3PL (TRS) COST SHARE " numFmtId="0">
      <sharedItems containsString="0" containsBlank="1" containsNumber="1" minValue="0" maxValue="1"/>
    </cacheField>
    <cacheField name="PHs COST VALUE " numFmtId="0">
      <sharedItems containsString="0" containsBlank="1" containsNumber="1" minValue="0" maxValue="37999289.706412025" count="43">
        <n v="5041037.6887500007"/>
        <n v="4120017.0721970266"/>
        <n v="0"/>
        <n v="1835767.4519039998"/>
        <n v="11144.84806"/>
        <n v="95652.703999999998"/>
        <n v="122545.77719999998"/>
        <n v="1263089.5559700001"/>
        <n v="17323.944"/>
        <n v="39539.754200000003"/>
        <n v="951659.9155"/>
        <n v="118981.91010000001"/>
        <n v="2545919.1733360002"/>
        <n v="1628870.6719999998"/>
        <n v="141675.40912"/>
        <n v="368581.50750000001"/>
        <n v="188725.5552"/>
        <n v="5005.7700000000004"/>
        <n v="22089.599999999999"/>
        <n v="24129.300000000003"/>
        <n v="2418"/>
        <n v="390"/>
        <n v="26208"/>
        <n v="713006.65072000003"/>
        <n v="200621.44975"/>
        <n v="1340114.7881999998"/>
        <n v="515439.505"/>
        <n v="5289"/>
        <n v="31758"/>
        <n v="2940.96"/>
        <n v="12274.419"/>
        <n v="304191.75630000001"/>
        <n v="771213.80891999998"/>
        <n v="317254.77519999997"/>
        <n v="144931.78200000001"/>
        <n v="720715.43200000003"/>
        <n v="2780274.2850000001"/>
        <n v="299068.77295999997"/>
        <n v="13406.17196"/>
        <n v="547593.90517000004"/>
        <n v="2014109.1356449919"/>
        <n v="37999289.706412025"/>
        <m/>
      </sharedItems>
    </cacheField>
    <cacheField name="Dist. COST VALUE " numFmtId="0">
      <sharedItems containsString="0" containsBlank="1" containsNumber="1" minValue="0" maxValue="508339.935"/>
    </cacheField>
    <cacheField name="Last Mile COST VALUE " numFmtId="0">
      <sharedItems containsString="0" containsBlank="1" containsNumber="1" minValue="0" maxValue="1988066.11"/>
    </cacheField>
    <cacheField name="Proceed 3PL (WH) COST VALUE " numFmtId="0">
      <sharedItems containsString="0" containsBlank="1" containsNumber="1" minValue="0" maxValue="357131.46680657129"/>
    </cacheField>
    <cacheField name="Proceed 3PL (TRS) COST VALUE " numFmtId="0">
      <sharedItems containsString="0" containsBlank="1" containsNumber="1" minValue="0" maxValue="1668164.571"/>
    </cacheField>
    <cacheField name="PROCEED 3pl COST VALUE " numFmtId="0">
      <sharedItems containsString="0" containsBlank="1" containsNumber="1" minValue="0" maxValue="1859643.8526429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Employees Expenses"/>
    <n v="2025"/>
    <s v="q2"/>
    <m/>
    <s v="0060010100"/>
    <s v="Basic Salaries"/>
    <s v="Basic Salaries"/>
    <s v="Constant"/>
    <s v="Labor Salary"/>
    <s v="Labor Salary"/>
    <s v="OpEx"/>
    <x v="0"/>
    <n v="0.3"/>
    <n v="0.7"/>
    <n v="2541699.6749999998"/>
    <n v="5930632.5749999993"/>
    <x v="0"/>
    <x v="0"/>
    <n v="0.1"/>
    <n v="0.15"/>
    <x v="0"/>
    <n v="508339.935"/>
    <n v="1779189.7724999997"/>
    <n v="254169.9675"/>
    <n v="889594.88624999986"/>
    <n v="1143764.8537499998"/>
  </r>
  <r>
    <s v="Employees Expenses"/>
    <n v="2025"/>
    <s v="q2"/>
    <m/>
    <s v="0060020200"/>
    <s v="Hired Labor"/>
    <s v="Basic Salaries"/>
    <s v="Constant"/>
    <s v="Labor Salary"/>
    <s v="Labor Salary"/>
    <s v="OpEx"/>
    <x v="1"/>
    <n v="0.57999999999999996"/>
    <n v="0.42"/>
    <n v="3540789.5215999996"/>
    <n v="2564019.9983999999"/>
    <x v="1"/>
    <x v="1"/>
    <n v="0.1008621"/>
    <n v="0.58599869999999998"/>
    <x v="1"/>
    <n v="61048.095199999996"/>
    <n v="64100.499960000001"/>
    <n v="357131.46680657129"/>
    <n v="1502512.385836402"/>
    <n v="1859643.8526429732"/>
  </r>
  <r>
    <s v="General Expenses"/>
    <n v="2025"/>
    <s v="q2"/>
    <m/>
    <s v="0061050000"/>
    <s v="Cargo &amp; Freight"/>
    <s v="Cargo &amp; Freight"/>
    <s v="Variable"/>
    <s v="Cargo &amp; Freight"/>
    <s v="Vehicle Rent"/>
    <s v="OpEx"/>
    <x v="2"/>
    <n v="0"/>
    <n v="1"/>
    <n v="0"/>
    <n v="0"/>
    <x v="2"/>
    <x v="2"/>
    <m/>
    <m/>
    <x v="2"/>
    <n v="0"/>
    <n v="0"/>
    <n v="0"/>
    <n v="0"/>
    <n v="0"/>
  </r>
  <r>
    <s v="Employees Expenses"/>
    <n v="2025"/>
    <s v="q2"/>
    <m/>
    <s v="0060010700"/>
    <s v="Deputation Allowance"/>
    <s v="Deputation Allowance"/>
    <s v="Variable"/>
    <s v="Labor Salary"/>
    <s v="Labor Salary"/>
    <s v="OpEx"/>
    <x v="3"/>
    <n v="0.02"/>
    <n v="0.98"/>
    <n v="43337.286399999997"/>
    <n v="2123527.0335999997"/>
    <x v="3"/>
    <x v="3"/>
    <n v="0.02"/>
    <n v="0.08"/>
    <x v="3"/>
    <n v="54171.608"/>
    <n v="106176.35167999999"/>
    <n v="866.74572799999999"/>
    <n v="169882.16268799998"/>
    <n v="170748.90841599999"/>
  </r>
  <r>
    <s v="General Expenses"/>
    <n v="2025"/>
    <s v="q2"/>
    <m/>
    <s v="0061040000"/>
    <s v="Electricity &amp; Water"/>
    <s v="Electricity &amp; Water"/>
    <s v="Variable"/>
    <s v="Electricity &amp;Water"/>
    <s v="Utilities, Consumables, Maintenance, …"/>
    <s v="OpEx"/>
    <x v="4"/>
    <n v="0.9"/>
    <n v="0.1"/>
    <n v="13094.469000000001"/>
    <n v="1454.941"/>
    <x v="4"/>
    <x v="2"/>
    <n v="0.18"/>
    <n v="0.22"/>
    <x v="4"/>
    <n v="727.47050000000002"/>
    <n v="0"/>
    <n v="2357.0044200000002"/>
    <n v="320.08702"/>
    <n v="2677.0914400000001"/>
  </r>
  <r>
    <s v="General Expenses"/>
    <n v="2025"/>
    <s v="q2"/>
    <m/>
    <s v="0061140300"/>
    <s v="Engineering Fees"/>
    <s v="Engineering Fees"/>
    <s v="Constant"/>
    <s v="Engineering Fees"/>
    <s v="Utilities, Consumables, Maintenance, …"/>
    <s v="OpEx"/>
    <x v="2"/>
    <n v="1"/>
    <n v="0"/>
    <n v="0"/>
    <n v="0"/>
    <x v="0"/>
    <x v="2"/>
    <n v="0.08"/>
    <m/>
    <x v="2"/>
    <n v="0"/>
    <n v="0"/>
    <n v="0"/>
    <n v="0"/>
    <n v="0"/>
  </r>
  <r>
    <s v="General Expenses"/>
    <n v="2025"/>
    <s v="q2"/>
    <m/>
    <s v="0061100000"/>
    <s v="Cleanlines&amp;Hospitali"/>
    <s v="Entertainments"/>
    <s v="Variable"/>
    <s v="Entertainments"/>
    <s v="Utilities, Consumables, Maintenance, …"/>
    <s v="OpEx"/>
    <x v="5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00002"/>
    <s v="Warehouses housekeep"/>
    <s v="Entertainments"/>
    <s v="Variable"/>
    <s v="Entertainments"/>
    <s v="Utilities, Consumables, Maintenance, …"/>
    <s v="OpEx"/>
    <x v="6"/>
    <n v="0.8"/>
    <n v="0.2"/>
    <n v="97604.800000000003"/>
    <n v="24401.200000000001"/>
    <x v="0"/>
    <x v="2"/>
    <n v="0.15"/>
    <n v="0.18"/>
    <x v="5"/>
    <n v="7320.36"/>
    <n v="0"/>
    <n v="14640.72"/>
    <n v="4392.2160000000003"/>
    <n v="19032.936000000002"/>
  </r>
  <r>
    <s v="General Expenses"/>
    <n v="2025"/>
    <s v="q2"/>
    <m/>
    <s v="0061100003"/>
    <s v="Offices housekeeping"/>
    <s v="Entertainments"/>
    <s v="Variable"/>
    <s v="Entertainments"/>
    <s v="Utilities, Consumables, Maintenance, …"/>
    <s v="OpEx"/>
    <x v="2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00004"/>
    <s v="Warehouse Packing"/>
    <s v="Entertainments"/>
    <s v="Variable"/>
    <s v="Entertainments"/>
    <s v="Utilities, Consumables, Maintenance, …"/>
    <s v="OpEx"/>
    <x v="7"/>
    <n v="0.9"/>
    <n v="0.1"/>
    <n v="131299.04699999999"/>
    <n v="14588.782999999999"/>
    <x v="0"/>
    <x v="2"/>
    <n v="0.1"/>
    <n v="0.1"/>
    <x v="6"/>
    <n v="8753.2697999999982"/>
    <n v="0"/>
    <n v="13129.904699999999"/>
    <n v="1458.8783000000001"/>
    <n v="14588.782999999999"/>
  </r>
  <r>
    <s v="General Expenses"/>
    <n v="2025"/>
    <s v="q2"/>
    <m/>
    <s v="0061100005"/>
    <s v="Pharmacies entertain"/>
    <s v="Entertainments"/>
    <s v="Variable"/>
    <s v="Entertainments"/>
    <s v="Utilities, Consumables, Maintenance, …"/>
    <s v="OpEx"/>
    <x v="2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00006"/>
    <s v="Warehouse entertainm"/>
    <s v="Entertainments"/>
    <s v="Variable"/>
    <s v="Entertainments"/>
    <s v="Utilities, Consumables, Maintenance, …"/>
    <s v="OpEx"/>
    <x v="8"/>
    <n v="0.8"/>
    <n v="0.2"/>
    <n v="1242892.5519999999"/>
    <n v="310723.13799999998"/>
    <x v="5"/>
    <x v="2"/>
    <n v="0.12"/>
    <n v="0.18"/>
    <x v="7"/>
    <n v="85448.862949999995"/>
    <n v="0"/>
    <n v="149147.10623999999"/>
    <n v="55930.16483999999"/>
    <n v="205077.27107999998"/>
  </r>
  <r>
    <s v="General Expenses"/>
    <n v="2025"/>
    <s v="q2"/>
    <m/>
    <s v="0061100007"/>
    <s v="Offices entertainmen"/>
    <s v="Entertainments"/>
    <s v="Variable"/>
    <s v="Entertainments"/>
    <s v="Utilities, Consumables, Maintenance, …"/>
    <s v="OpEx"/>
    <x v="2"/>
    <n v="0.8"/>
    <n v="0.2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100101"/>
    <s v="Pharmacies employees"/>
    <s v="Entertainments"/>
    <s v="Variable"/>
    <s v="Entertainments"/>
    <s v="Utilities, Consumables, Maintenance, …"/>
    <s v="OpEx"/>
    <x v="2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00102"/>
    <s v="Warehouses employees"/>
    <s v="Entertainments"/>
    <s v="Variable"/>
    <s v="Entertainments"/>
    <s v="Utilities, Consumables, Maintenance, …"/>
    <s v="OpEx"/>
    <x v="2"/>
    <n v="0.8"/>
    <n v="0.2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030100"/>
    <s v="Airfare Tickets - Bu"/>
    <s v="Flight &amp; Hotels Expenses"/>
    <s v="Variable"/>
    <s v="Flight &amp; Hotels Expenses"/>
    <s v="Utilities, Consumables, Maintenance, …"/>
    <s v="OpEx"/>
    <x v="9"/>
    <n v="0.7"/>
    <n v="0.3"/>
    <n v="14368.199999999999"/>
    <n v="6157.8"/>
    <x v="0"/>
    <x v="2"/>
    <n v="0.03"/>
    <n v="0.25"/>
    <x v="8"/>
    <n v="1231.56"/>
    <n v="0"/>
    <n v="431.04599999999994"/>
    <n v="1539.45"/>
    <n v="1970.4960000000001"/>
  </r>
  <r>
    <s v="General Expenses"/>
    <n v="2025"/>
    <s v="q2"/>
    <m/>
    <s v="0061030300"/>
    <s v="Hotels&amp;Accommodation"/>
    <s v="Flight &amp; Hotels Expenses"/>
    <s v="Variable"/>
    <s v="Flight &amp; Hotels Expenses"/>
    <s v="Utilities, Consumables, Maintenance, …"/>
    <s v="OpEx"/>
    <x v="10"/>
    <n v="0.7"/>
    <n v="0.3"/>
    <n v="32793.635000000002"/>
    <n v="14054.415000000001"/>
    <x v="0"/>
    <x v="2"/>
    <n v="0.03"/>
    <n v="0.25"/>
    <x v="9"/>
    <n v="2810.8830000000003"/>
    <n v="0"/>
    <n v="983.80905000000007"/>
    <n v="3513.6037500000002"/>
    <n v="4497.4128000000001"/>
  </r>
  <r>
    <s v="General Expenses"/>
    <n v="2025"/>
    <s v="q2"/>
    <m/>
    <s v="0061150000"/>
    <s v="Gifts &amp; Donation"/>
    <s v="Gifts &amp; Donation"/>
    <s v="Variable"/>
    <s v="Other"/>
    <s v="Utilities, Consumables, Maintenance, …"/>
    <s v="OpEx"/>
    <x v="2"/>
    <n v="1"/>
    <n v="0"/>
    <n v="0"/>
    <n v="0"/>
    <x v="0"/>
    <x v="2"/>
    <n v="0.08"/>
    <m/>
    <x v="2"/>
    <n v="0"/>
    <n v="0"/>
    <n v="0"/>
    <n v="0"/>
    <n v="0"/>
  </r>
  <r>
    <s v="Employees Expenses"/>
    <n v="2025"/>
    <s v="q2"/>
    <m/>
    <s v="0060020400"/>
    <s v="Government Relation"/>
    <s v="Government Relation"/>
    <s v="Variable"/>
    <s v="Labor Salary"/>
    <s v="Labor Salary"/>
    <s v="OpEx"/>
    <x v="11"/>
    <n v="0.4"/>
    <n v="0.6"/>
    <n v="562280.6"/>
    <n v="843420.9"/>
    <x v="5"/>
    <x v="0"/>
    <n v="0.1"/>
    <n v="0.08"/>
    <x v="10"/>
    <n v="77313.582500000004"/>
    <n v="253026.27"/>
    <n v="56228.06"/>
    <n v="67473.672000000006"/>
    <n v="123701.732"/>
  </r>
  <r>
    <s v="General Expenses"/>
    <n v="2025"/>
    <s v="q2"/>
    <m/>
    <s v="0061020100"/>
    <s v="Gov.-Ph.'s License"/>
    <s v="Governmental Fees"/>
    <s v="Constant"/>
    <s v="Governmental Fees"/>
    <s v="Governmental &amp; Insurance Expenses"/>
    <s v="OpEx"/>
    <x v="2"/>
    <n v="0.7"/>
    <n v="0.3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020200"/>
    <s v="Gov.-CR Renewal Fees"/>
    <s v="Governmental Fees"/>
    <s v="Constant"/>
    <s v="Governmental Fees"/>
    <s v="Governmental &amp; Insurance Expenses"/>
    <s v="OpEx"/>
    <x v="2"/>
    <n v="0.7"/>
    <n v="0.3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020300"/>
    <s v="Gov. Commerce Chambe"/>
    <s v="Governmental Fees"/>
    <s v="Constant"/>
    <s v="Governmental Fees"/>
    <s v="Governmental &amp; Insurance Expenses"/>
    <s v="OpEx"/>
    <x v="2"/>
    <n v="0.7"/>
    <n v="0.3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029900"/>
    <s v="Gov.-Others"/>
    <s v="Governmental Fees"/>
    <s v="Constant"/>
    <s v="Governmental Fees"/>
    <s v="Governmental &amp; Insurance Expenses"/>
    <s v="OpEx"/>
    <x v="12"/>
    <n v="0.7"/>
    <n v="0.3"/>
    <n v="104763.946"/>
    <n v="44898.833999999995"/>
    <x v="0"/>
    <x v="2"/>
    <n v="0.1"/>
    <n v="0.25"/>
    <x v="11"/>
    <n v="8979.7667999999994"/>
    <n v="0"/>
    <n v="10476.3946"/>
    <n v="11224.708499999999"/>
    <n v="21701.1031"/>
  </r>
  <r>
    <s v="Employees Expenses"/>
    <n v="2025"/>
    <s v="q2"/>
    <m/>
    <s v="0060010500"/>
    <s v="Housing Allowance"/>
    <s v="Housing Allowance"/>
    <s v="Constant"/>
    <s v="Labor Salary"/>
    <s v="Labor Salary"/>
    <s v="OpEx"/>
    <x v="13"/>
    <n v="0.27"/>
    <n v="0.73"/>
    <n v="912636.98460000008"/>
    <n v="2467499.9953999999"/>
    <x v="0"/>
    <x v="4"/>
    <n v="7.0000000000000007E-2"/>
    <n v="0.08"/>
    <x v="12"/>
    <n v="202808.2188"/>
    <n v="370124.99930999998"/>
    <n v="63884.58892200001"/>
    <n v="197399.99963199999"/>
    <n v="261284.58855400002"/>
  </r>
  <r>
    <s v="Employees Expenses"/>
    <n v="2025"/>
    <s v="q2"/>
    <m/>
    <s v="0060011100"/>
    <s v="Commission&amp;Incentive"/>
    <s v="Incentive"/>
    <s v="Variable"/>
    <s v="Labor Salary"/>
    <s v="Labor Salary"/>
    <s v="OpEx"/>
    <x v="14"/>
    <n v="0.4"/>
    <n v="0.6"/>
    <n v="1002381.952"/>
    <n v="1503572.9279999998"/>
    <x v="0"/>
    <x v="5"/>
    <n v="0.08"/>
    <n v="0.08"/>
    <x v="13"/>
    <n v="150357.2928"/>
    <n v="526250.5247999999"/>
    <n v="80190.556160000007"/>
    <n v="120285.83424"/>
    <n v="200476.3904"/>
  </r>
  <r>
    <s v="Employees Expenses"/>
    <n v="2025"/>
    <s v="q2"/>
    <m/>
    <s v="0060011200"/>
    <s v="Incentives"/>
    <s v="Incentive"/>
    <s v="Variable"/>
    <s v="Labor Salary"/>
    <s v="Labor Salary"/>
    <s v="OpEx"/>
    <x v="2"/>
    <n v="0.5"/>
    <n v="0.5"/>
    <n v="0"/>
    <n v="0"/>
    <x v="0"/>
    <x v="0"/>
    <n v="0.08"/>
    <n v="0.08"/>
    <x v="2"/>
    <n v="0"/>
    <n v="0"/>
    <n v="0"/>
    <n v="0"/>
    <n v="0"/>
  </r>
  <r>
    <s v="General Expenses"/>
    <n v="2025"/>
    <s v="q2"/>
    <m/>
    <s v="0061130100"/>
    <s v="Fire&amp;Thefty Ins."/>
    <s v="Insurance"/>
    <s v="Constant"/>
    <s v="Insurance"/>
    <s v="Governmental &amp; Insurance Expenses"/>
    <s v="OpEx"/>
    <x v="15"/>
    <n v="0.8"/>
    <n v="0.2"/>
    <n v="144566.74400000001"/>
    <n v="36141.686000000002"/>
    <x v="0"/>
    <x v="2"/>
    <n v="0.15"/>
    <n v="0.18"/>
    <x v="14"/>
    <n v="10842.505799999999"/>
    <n v="0"/>
    <n v="21685.011600000002"/>
    <n v="6505.5034800000003"/>
    <n v="28190.515080000001"/>
  </r>
  <r>
    <s v="General Expenses"/>
    <n v="2025"/>
    <s v="q2"/>
    <m/>
    <s v="0061130200"/>
    <s v="Vehicles Insurance"/>
    <s v="Insurance"/>
    <s v="Constant"/>
    <s v="Insurance"/>
    <s v="Governmental &amp; Insurance Expenses"/>
    <s v="OpEx"/>
    <x v="16"/>
    <n v="0"/>
    <n v="1"/>
    <n v="0"/>
    <n v="491442.01"/>
    <x v="0"/>
    <x v="6"/>
    <m/>
    <n v="0.19"/>
    <x v="15"/>
    <n v="29486.5206"/>
    <n v="0"/>
    <n v="0"/>
    <n v="93373.981899999999"/>
    <n v="93373.981899999999"/>
  </r>
  <r>
    <s v="General Expenses"/>
    <n v="2025"/>
    <s v="q2"/>
    <m/>
    <s v="0061070000"/>
    <s v="IT Expenses"/>
    <s v="IT Expenses"/>
    <s v="Variable"/>
    <s v="Other"/>
    <s v="Utilities, Consumables, Maintenance, …"/>
    <s v="OpEx"/>
    <x v="2"/>
    <n v="0.8"/>
    <n v="0.2"/>
    <n v="0"/>
    <n v="0"/>
    <x v="0"/>
    <x v="7"/>
    <n v="0.1"/>
    <n v="0.6"/>
    <x v="2"/>
    <n v="0"/>
    <n v="0"/>
    <n v="0"/>
    <n v="0"/>
    <n v="0"/>
  </r>
  <r>
    <s v="General Expenses"/>
    <n v="2025"/>
    <s v="q2"/>
    <m/>
    <s v="0061070100"/>
    <s v="ERP, Software &amp; appl"/>
    <s v="IT Expenses"/>
    <s v="Variable"/>
    <s v="Other"/>
    <s v="Utilities, Consumables, Maintenance, …"/>
    <s v="OpEx"/>
    <x v="2"/>
    <n v="0.5"/>
    <n v="0.5"/>
    <n v="0"/>
    <n v="0"/>
    <x v="0"/>
    <x v="7"/>
    <n v="0.1"/>
    <n v="0.4"/>
    <x v="2"/>
    <n v="0"/>
    <n v="0"/>
    <n v="0"/>
    <n v="0"/>
    <n v="0"/>
  </r>
  <r>
    <s v="General Expenses"/>
    <n v="2025"/>
    <s v="q2"/>
    <m/>
    <s v="0061070200"/>
    <s v="Network, infrastruct"/>
    <s v="IT Expenses"/>
    <s v="Variable"/>
    <s v="Other"/>
    <s v="Utilities, Consumables, Maintenance, …"/>
    <s v="OpEx"/>
    <x v="2"/>
    <n v="0.8"/>
    <n v="0.2"/>
    <n v="0"/>
    <n v="0"/>
    <x v="0"/>
    <x v="2"/>
    <n v="0.1"/>
    <n v="0.1"/>
    <x v="2"/>
    <n v="0"/>
    <n v="0"/>
    <n v="0"/>
    <n v="0"/>
    <n v="0"/>
  </r>
  <r>
    <s v="General Expenses"/>
    <n v="2025"/>
    <s v="q2"/>
    <m/>
    <s v="0061070300"/>
    <s v="Security, &amp; Business"/>
    <s v="IT Expenses"/>
    <s v="Variable"/>
    <s v="Other"/>
    <s v="Utilities, Consumables, Maintenance, …"/>
    <s v="OpEx"/>
    <x v="2"/>
    <n v="0.5"/>
    <n v="0.5"/>
    <n v="0"/>
    <n v="0"/>
    <x v="0"/>
    <x v="2"/>
    <n v="0.1"/>
    <n v="0.1"/>
    <x v="2"/>
    <n v="0"/>
    <n v="0"/>
    <n v="0"/>
    <n v="0"/>
    <n v="0"/>
  </r>
  <r>
    <s v="General Expenses"/>
    <n v="2025"/>
    <s v="q2"/>
    <m/>
    <s v="0061070400"/>
    <s v="IT Operations"/>
    <s v="IT Expenses"/>
    <s v="Variable"/>
    <s v="Other"/>
    <s v="Utilities, Consumables, Maintenance, …"/>
    <s v="OpEx"/>
    <x v="17"/>
    <n v="0.5"/>
    <n v="0.5"/>
    <n v="147441.84"/>
    <n v="147441.84"/>
    <x v="0"/>
    <x v="7"/>
    <n v="0.1"/>
    <n v="0.3"/>
    <x v="16"/>
    <n v="17693.020799999998"/>
    <n v="29488.368000000002"/>
    <n v="14744.184000000001"/>
    <n v="44232.551999999996"/>
    <n v="58976.735999999997"/>
  </r>
  <r>
    <s v="General Expenses"/>
    <n v="2025"/>
    <s v="q2"/>
    <m/>
    <s v="0061070500"/>
    <s v="Cloud Services &amp; Dat"/>
    <s v="IT Expenses"/>
    <s v="Variable"/>
    <s v="Other"/>
    <s v="Utilities, Consumables, Maintenance, …"/>
    <s v="OpEx"/>
    <x v="2"/>
    <n v="0.8"/>
    <n v="0.2"/>
    <n v="0"/>
    <n v="0"/>
    <x v="0"/>
    <x v="7"/>
    <n v="0.1"/>
    <n v="0.6"/>
    <x v="2"/>
    <n v="0"/>
    <n v="0"/>
    <n v="0"/>
    <n v="0"/>
    <n v="0"/>
  </r>
  <r>
    <s v="Employees Expenses"/>
    <n v="2025"/>
    <s v="q2"/>
    <m/>
    <s v="0060010800"/>
    <s v="Mobil Allowance"/>
    <s v="Mobil Allowance"/>
    <s v="Constant"/>
    <s v="Labor Salary"/>
    <s v="Labor Salary"/>
    <s v="OpEx"/>
    <x v="18"/>
    <n v="0.7"/>
    <n v="0.3"/>
    <n v="4550.7"/>
    <n v="1950.3"/>
    <x v="0"/>
    <x v="8"/>
    <n v="0.02"/>
    <n v="0.12"/>
    <x v="17"/>
    <n v="390.06"/>
    <n v="780.12"/>
    <n v="91.013999999999996"/>
    <n v="234.03599999999997"/>
    <n v="325.04999999999995"/>
  </r>
  <r>
    <s v="General Expenses"/>
    <n v="2025"/>
    <s v="q2"/>
    <m/>
    <s v="0061120300"/>
    <s v="Veh. License Fees"/>
    <s v="Licence Fees"/>
    <s v="Constant"/>
    <s v="Licence Fees"/>
    <s v="Governmental &amp; Insurance Expenses"/>
    <s v="OpEx"/>
    <x v="2"/>
    <n v="0"/>
    <n v="1"/>
    <n v="0"/>
    <n v="0"/>
    <x v="0"/>
    <x v="6"/>
    <m/>
    <n v="0.25"/>
    <x v="2"/>
    <n v="0"/>
    <n v="0"/>
    <n v="0"/>
    <n v="0"/>
    <n v="0"/>
  </r>
  <r>
    <s v="General Expenses"/>
    <n v="2025"/>
    <s v="q2"/>
    <m/>
    <s v="0061110000"/>
    <s v="Repair&amp;Maintenance"/>
    <s v="Maintainance"/>
    <s v="Variable"/>
    <s v="Maintainance"/>
    <s v="Utilities, Consumables, Maintenance, …"/>
    <s v="OpEx"/>
    <x v="5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1"/>
    <s v="Ph Periodic  AC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2"/>
    <s v="Ph Periodic  FF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3"/>
    <s v="Ph Periodic doors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4"/>
    <s v="Ph Periodc CCTV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5"/>
    <s v="Ph Periodic Pest con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6"/>
    <s v="Pharmacies Consumabl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07"/>
    <s v="WH Periodic AC"/>
    <s v="Maintainance"/>
    <s v="Variable"/>
    <s v="Maintainance"/>
    <s v="Utilities, Consumables, Maintenance, …"/>
    <s v="OpEx"/>
    <x v="19"/>
    <n v="0.9"/>
    <n v="0.1"/>
    <n v="25488"/>
    <n v="2832"/>
    <x v="0"/>
    <x v="2"/>
    <n v="0.15"/>
    <n v="0.25"/>
    <x v="18"/>
    <n v="1699.2"/>
    <n v="0"/>
    <n v="3823.2"/>
    <n v="708"/>
    <n v="4531.2"/>
  </r>
  <r>
    <s v="General Expenses"/>
    <n v="2025"/>
    <s v="q2"/>
    <m/>
    <s v="0061110008"/>
    <s v="WH Periodic FF"/>
    <s v="Maintainance"/>
    <s v="Variable"/>
    <s v="Maintainance"/>
    <s v="Utilities, Consumables, Maintenance, …"/>
    <s v="OpEx"/>
    <x v="20"/>
    <n v="0.9"/>
    <n v="0.1"/>
    <n v="27841.5"/>
    <n v="3093.5"/>
    <x v="0"/>
    <x v="2"/>
    <n v="0.15"/>
    <n v="0.25"/>
    <x v="19"/>
    <n v="1856.1"/>
    <n v="0"/>
    <n v="4176.2249999999995"/>
    <n v="773.375"/>
    <n v="4949.5999999999995"/>
  </r>
  <r>
    <s v="General Expenses"/>
    <n v="2025"/>
    <s v="q2"/>
    <m/>
    <s v="0061110009"/>
    <s v="WH Periodic doors"/>
    <s v="Maintainance"/>
    <s v="Variable"/>
    <s v="Maintainance"/>
    <s v="Utilities, Consumables, Maintenance, …"/>
    <s v="OpEx"/>
    <x v="21"/>
    <n v="0.9"/>
    <n v="0.1"/>
    <n v="2790"/>
    <n v="310"/>
    <x v="0"/>
    <x v="2"/>
    <n v="0.15"/>
    <n v="0.25"/>
    <x v="20"/>
    <n v="186"/>
    <n v="0"/>
    <n v="418.5"/>
    <n v="77.5"/>
    <n v="496"/>
  </r>
  <r>
    <s v="General Expenses"/>
    <n v="2025"/>
    <s v="q2"/>
    <m/>
    <s v="0061110010"/>
    <s v="WH Periodic CCTV"/>
    <s v="Maintainance"/>
    <s v="Variable"/>
    <s v="Maintainance"/>
    <s v="Utilities, Consumables, Maintenance, …"/>
    <s v="OpEx"/>
    <x v="22"/>
    <n v="0.9"/>
    <n v="0.1"/>
    <n v="450"/>
    <n v="50"/>
    <x v="0"/>
    <x v="2"/>
    <n v="0.15"/>
    <n v="0.25"/>
    <x v="21"/>
    <n v="30"/>
    <n v="0"/>
    <n v="67.5"/>
    <n v="12.5"/>
    <n v="80"/>
  </r>
  <r>
    <s v="General Expenses"/>
    <n v="2025"/>
    <s v="q2"/>
    <m/>
    <s v="0061110011"/>
    <s v="WH Periodic Pest Con"/>
    <s v="Maintainance"/>
    <s v="Variable"/>
    <s v="Maintainance"/>
    <s v="Utilities, Consumables, Maintenance, …"/>
    <s v="OpEx"/>
    <x v="23"/>
    <n v="0.9"/>
    <n v="0.1"/>
    <n v="30240"/>
    <n v="3360"/>
    <x v="0"/>
    <x v="2"/>
    <n v="0.15"/>
    <n v="0.25"/>
    <x v="22"/>
    <n v="2016"/>
    <n v="0"/>
    <n v="4536"/>
    <n v="840"/>
    <n v="5376"/>
  </r>
  <r>
    <s v="General Expenses"/>
    <n v="2025"/>
    <s v="q2"/>
    <m/>
    <s v="0061110012"/>
    <s v="Warehouses Consumabl"/>
    <s v="Maintainance"/>
    <s v="Variable"/>
    <s v="Maintainance"/>
    <s v="Utilities, Consumables, Maintenance, …"/>
    <s v="OpEx"/>
    <x v="24"/>
    <n v="0.9"/>
    <n v="0.1"/>
    <n v="881464.26600000006"/>
    <n v="97940.474000000002"/>
    <x v="0"/>
    <x v="2"/>
    <n v="0.21"/>
    <n v="0.23"/>
    <x v="23"/>
    <n v="58764.284399999997"/>
    <n v="0"/>
    <n v="185107.49586"/>
    <n v="22526.309020000001"/>
    <n v="207633.80488000001"/>
  </r>
  <r>
    <s v="General Expenses"/>
    <n v="2025"/>
    <s v="q2"/>
    <m/>
    <s v="0061110017"/>
    <s v="Offices Periodic PC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19"/>
    <s v="Warehouses Material"/>
    <s v="Maintainance"/>
    <s v="Variable"/>
    <s v="Maintainance"/>
    <s v="Utilities, Consumables, Maintenance, …"/>
    <s v="OpEx"/>
    <x v="25"/>
    <n v="0.9"/>
    <n v="0.1"/>
    <n v="229427.32500000001"/>
    <n v="25491.925000000003"/>
    <x v="0"/>
    <x v="2"/>
    <n v="0.15"/>
    <n v="0.18"/>
    <x v="24"/>
    <n v="15295.154999999999"/>
    <n v="0"/>
    <n v="34414.098749999997"/>
    <n v="4588.5465000000004"/>
    <n v="39002.645250000001"/>
  </r>
  <r>
    <s v="General Expenses"/>
    <n v="2025"/>
    <s v="q2"/>
    <m/>
    <s v="0061110021"/>
    <s v="warehouse devices li"/>
    <s v="Maintainance"/>
    <s v="Variable"/>
    <s v="Maintainance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10022"/>
    <s v="Offices devices lice"/>
    <s v="Maintainance"/>
    <s v="Variable"/>
    <s v="Maintainance"/>
    <s v="Utilities, Consumables, Maintenance, …"/>
    <s v="OpEx"/>
    <x v="2"/>
    <n v="0.9"/>
    <n v="0.1"/>
    <n v="0"/>
    <n v="0"/>
    <x v="0"/>
    <x v="2"/>
    <n v="0.08"/>
    <n v="0.25"/>
    <x v="2"/>
    <n v="0"/>
    <n v="0"/>
    <n v="0"/>
    <n v="0"/>
    <n v="0"/>
  </r>
  <r>
    <s v="General Expenses"/>
    <n v="2025"/>
    <s v="q2"/>
    <m/>
    <s v="0061120100"/>
    <s v="Vehicles Repair"/>
    <s v="Maintainance"/>
    <s v="Variable"/>
    <s v="Maintainance"/>
    <s v="Utilities, Consumables, Maintenance, …"/>
    <s v="OpEx"/>
    <x v="26"/>
    <n v="0"/>
    <n v="1"/>
    <n v="0"/>
    <n v="1810965.93"/>
    <x v="0"/>
    <x v="9"/>
    <m/>
    <n v="0.18"/>
    <x v="25"/>
    <n v="108657.9558"/>
    <n v="36219.318599999999"/>
    <n v="0"/>
    <n v="325973.86739999999"/>
    <n v="325973.86739999999"/>
  </r>
  <r>
    <s v="Employees Expenses"/>
    <n v="2025"/>
    <s v="q2"/>
    <m/>
    <s v="0060020100"/>
    <s v="Medical Insurance"/>
    <s v="Medical Insurance"/>
    <s v="Constant"/>
    <s v="Labor Salary"/>
    <s v="Labor Salary"/>
    <s v="OpEx"/>
    <x v="27"/>
    <n v="0.35"/>
    <n v="0.65"/>
    <n v="271283.95"/>
    <n v="503813.05"/>
    <x v="0"/>
    <x v="0"/>
    <n v="0.08"/>
    <n v="0.08"/>
    <x v="26"/>
    <n v="46505.82"/>
    <n v="151143.91499999998"/>
    <n v="21702.716"/>
    <n v="40305.044000000002"/>
    <n v="62007.76"/>
  </r>
  <r>
    <s v="Employees Expenses"/>
    <n v="2025"/>
    <s v="q2"/>
    <m/>
    <s v="0060020500"/>
    <s v="Training"/>
    <s v="Other"/>
    <s v="Variable"/>
    <s v="Labor Salary"/>
    <s v="Labor Salary"/>
    <s v="OpEx"/>
    <x v="2"/>
    <n v="0.65"/>
    <n v="0.35"/>
    <n v="0"/>
    <n v="0"/>
    <x v="0"/>
    <x v="0"/>
    <n v="0.15"/>
    <n v="0.12"/>
    <x v="2"/>
    <n v="0"/>
    <n v="0"/>
    <n v="0"/>
    <n v="0"/>
    <n v="0"/>
  </r>
  <r>
    <s v="General Expenses"/>
    <n v="2025"/>
    <s v="q2"/>
    <m/>
    <s v="0061090000"/>
    <s v="Packing"/>
    <s v="Other"/>
    <s v="Variable"/>
    <s v="Other"/>
    <s v="Utilities, Consumables, Maintenance, …"/>
    <s v="OpEx"/>
    <x v="2"/>
    <n v="1"/>
    <n v="0"/>
    <n v="0"/>
    <n v="0"/>
    <x v="0"/>
    <x v="2"/>
    <n v="0.03"/>
    <m/>
    <x v="2"/>
    <n v="0"/>
    <n v="0"/>
    <n v="0"/>
    <n v="0"/>
    <n v="0"/>
  </r>
  <r>
    <s v="General Expenses"/>
    <n v="2025"/>
    <s v="q2"/>
    <m/>
    <s v="0061140200"/>
    <s v="Legal Fees"/>
    <s v="Other"/>
    <s v="Constant"/>
    <s v="Other"/>
    <s v="Utilities, Consumables, Maintenance, …"/>
    <s v="OpEx"/>
    <x v="2"/>
    <n v="1"/>
    <n v="0"/>
    <n v="0"/>
    <n v="0"/>
    <x v="0"/>
    <x v="2"/>
    <n v="0.08"/>
    <m/>
    <x v="2"/>
    <n v="0"/>
    <n v="0"/>
    <n v="0"/>
    <n v="0"/>
    <n v="0"/>
  </r>
  <r>
    <s v="General Expenses"/>
    <n v="2025"/>
    <s v="q2"/>
    <m/>
    <s v="0061140400"/>
    <s v="Consulting Fees"/>
    <s v="Other"/>
    <s v="Variable"/>
    <s v="Other"/>
    <s v="Utilities, Consumables, Maintenance, …"/>
    <s v="OpEx"/>
    <x v="28"/>
    <n v="1"/>
    <n v="0"/>
    <n v="6150"/>
    <n v="0"/>
    <x v="0"/>
    <x v="2"/>
    <n v="0.08"/>
    <m/>
    <x v="27"/>
    <n v="369"/>
    <n v="0"/>
    <n v="492"/>
    <n v="0"/>
    <n v="492"/>
  </r>
  <r>
    <s v="General Expenses"/>
    <n v="2025"/>
    <s v="q2"/>
    <m/>
    <s v="0061140500"/>
    <s v="Microsoft &amp; SAP Fees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60100"/>
    <s v="Advertising"/>
    <s v="Other"/>
    <s v="Variable"/>
    <s v="Other"/>
    <s v="Utilities, Consumables, Maintenance, …"/>
    <s v="OpEx"/>
    <x v="2"/>
    <n v="0.7"/>
    <n v="0.3"/>
    <n v="0"/>
    <n v="0"/>
    <x v="0"/>
    <x v="2"/>
    <n v="0.15"/>
    <n v="0.3"/>
    <x v="2"/>
    <n v="0"/>
    <n v="0"/>
    <n v="0"/>
    <n v="0"/>
    <n v="0"/>
  </r>
  <r>
    <s v="General Expenses"/>
    <n v="2025"/>
    <s v="q2"/>
    <m/>
    <s v="0061160200"/>
    <s v="Sales Offers"/>
    <s v="Other"/>
    <s v="Variable"/>
    <s v="Other"/>
    <s v="Utilities, Consumables, Maintenance, …"/>
    <s v="OpEx"/>
    <x v="2"/>
    <n v="1"/>
    <n v="0"/>
    <n v="0"/>
    <n v="0"/>
    <x v="0"/>
    <x v="2"/>
    <n v="0.08"/>
    <m/>
    <x v="2"/>
    <n v="0"/>
    <n v="0"/>
    <n v="0"/>
    <n v="0"/>
    <n v="0"/>
  </r>
  <r>
    <s v="General Expenses"/>
    <n v="2025"/>
    <s v="q2"/>
    <m/>
    <s v="0061160300"/>
    <s v="Visibility"/>
    <s v="Other"/>
    <s v="Variable"/>
    <s v="Other"/>
    <s v="Utilities, Consumables, Maintenance, …"/>
    <s v="OpEx"/>
    <x v="2"/>
    <n v="0.7"/>
    <n v="0.3"/>
    <n v="0"/>
    <n v="0"/>
    <x v="0"/>
    <x v="2"/>
    <n v="0.15"/>
    <n v="0.3"/>
    <x v="2"/>
    <n v="0"/>
    <n v="0"/>
    <n v="0"/>
    <n v="0"/>
    <n v="0"/>
  </r>
  <r>
    <s v="General Expenses"/>
    <n v="2025"/>
    <s v="q2"/>
    <m/>
    <s v="0061160500"/>
    <s v="Listing Fees"/>
    <s v="Other"/>
    <s v="Variable"/>
    <s v="Other"/>
    <s v="Utilities, Consumables, Maintenance, …"/>
    <s v="OpEx"/>
    <x v="2"/>
    <n v="1"/>
    <n v="0"/>
    <n v="0"/>
    <n v="0"/>
    <x v="0"/>
    <x v="2"/>
    <m/>
    <m/>
    <x v="2"/>
    <n v="0"/>
    <n v="0"/>
    <n v="0"/>
    <n v="0"/>
    <n v="0"/>
  </r>
  <r>
    <s v="General Expenses"/>
    <n v="2025"/>
    <s v="q2"/>
    <m/>
    <s v="0061160700"/>
    <s v="Scientific Support"/>
    <s v="Other"/>
    <s v="Variable"/>
    <s v="Other"/>
    <s v="Utilities, Consumables, Maintenance, …"/>
    <s v="OpEx"/>
    <x v="2"/>
    <n v="0.7"/>
    <n v="0.3"/>
    <n v="0"/>
    <n v="0"/>
    <x v="0"/>
    <x v="2"/>
    <n v="0.15"/>
    <n v="0.15"/>
    <x v="2"/>
    <n v="0"/>
    <n v="0"/>
    <n v="0"/>
    <n v="0"/>
    <n v="0"/>
  </r>
  <r>
    <s v="General Expenses"/>
    <n v="2025"/>
    <s v="q2"/>
    <m/>
    <s v="0061161018"/>
    <s v="SFDA Registration Fe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69900"/>
    <s v="Other Marketing Exp.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69901"/>
    <s v="Pharma Branding"/>
    <s v="Other"/>
    <s v="Variable"/>
    <s v="Other"/>
    <s v="Utilities, Consumables, Maintenance, …"/>
    <s v="OpEx"/>
    <x v="2"/>
    <n v="0.9"/>
    <n v="0.1"/>
    <n v="0"/>
    <n v="0"/>
    <x v="0"/>
    <x v="2"/>
    <n v="0"/>
    <n v="0"/>
    <x v="2"/>
    <n v="0"/>
    <n v="0"/>
    <n v="0"/>
    <n v="0"/>
    <n v="0"/>
  </r>
  <r>
    <s v="General Expenses"/>
    <n v="2025"/>
    <s v="q2"/>
    <m/>
    <s v="0061169903"/>
    <s v="Digital Marketing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69907"/>
    <s v="Corporate Marketing"/>
    <s v="Other"/>
    <s v="Variable"/>
    <s v="Other"/>
    <s v="Utilities, Consumables, Maintenance, …"/>
    <s v="OpEx"/>
    <x v="2"/>
    <n v="0.5"/>
    <n v="0.5"/>
    <n v="0"/>
    <n v="0"/>
    <x v="0"/>
    <x v="2"/>
    <n v="0.1"/>
    <n v="0"/>
    <x v="2"/>
    <n v="0"/>
    <n v="0"/>
    <n v="0"/>
    <n v="0"/>
    <n v="0"/>
  </r>
  <r>
    <s v="General Expenses"/>
    <n v="2025"/>
    <s v="q2"/>
    <m/>
    <s v="0061169908"/>
    <s v="Exhibition / Event A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69912"/>
    <s v="Vendor Sponsored Cam"/>
    <s v="Other"/>
    <s v="Variable"/>
    <s v="Other"/>
    <s v="Utilities, Consumables, Maintenance, …"/>
    <s v="OpEx"/>
    <x v="2"/>
    <n v="1"/>
    <n v="0"/>
    <n v="0"/>
    <n v="0"/>
    <x v="0"/>
    <x v="2"/>
    <n v="0.15"/>
    <m/>
    <x v="2"/>
    <n v="0"/>
    <n v="0"/>
    <n v="0"/>
    <n v="0"/>
    <n v="0"/>
  </r>
  <r>
    <s v="General Expenses"/>
    <n v="2025"/>
    <s v="q2"/>
    <m/>
    <s v="0061180000"/>
    <s v="Exhibitions Expenses"/>
    <s v="Other"/>
    <s v="Variable"/>
    <s v="Other"/>
    <s v="Utilities, Consumables, Maintenance, …"/>
    <s v="OpEx"/>
    <x v="29"/>
    <n v="1"/>
    <n v="0"/>
    <n v="40200"/>
    <n v="0"/>
    <x v="0"/>
    <x v="2"/>
    <n v="0.15"/>
    <m/>
    <x v="28"/>
    <n v="2412"/>
    <n v="0"/>
    <n v="6030"/>
    <n v="0"/>
    <n v="6030"/>
  </r>
  <r>
    <s v="General Expenses"/>
    <n v="2025"/>
    <s v="q2"/>
    <m/>
    <s v="0061210000"/>
    <s v="Training Expenses"/>
    <s v="Other"/>
    <s v="Variable"/>
    <s v="Other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220000"/>
    <s v="Conference &amp; Meeting"/>
    <s v="Other"/>
    <s v="Variable"/>
    <s v="Other"/>
    <s v="Utilities, Consumables, Maintenance, …"/>
    <s v="OpEx"/>
    <x v="2"/>
    <n v="0.9"/>
    <n v="0.1"/>
    <n v="0"/>
    <n v="0"/>
    <x v="0"/>
    <x v="2"/>
    <n v="0.15"/>
    <n v="0.3"/>
    <x v="2"/>
    <n v="0"/>
    <n v="0"/>
    <n v="0"/>
    <n v="0"/>
    <n v="0"/>
  </r>
  <r>
    <s v="General Expenses"/>
    <n v="2025"/>
    <s v="q2"/>
    <m/>
    <s v="0061230100"/>
    <s v="News Papers"/>
    <s v="Other"/>
    <s v="Variable"/>
    <s v="Other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230200"/>
    <s v="Bids,Tenders Booklet"/>
    <s v="Other"/>
    <s v="Variable"/>
    <s v="Other"/>
    <s v="Utilities, Consumables, Maintenance, …"/>
    <s v="OpEx"/>
    <x v="2"/>
    <n v="0.9"/>
    <n v="0.1"/>
    <n v="0"/>
    <n v="0"/>
    <x v="0"/>
    <x v="2"/>
    <n v="1"/>
    <n v="1"/>
    <x v="2"/>
    <n v="0"/>
    <n v="0"/>
    <n v="0"/>
    <n v="0"/>
    <n v="0"/>
  </r>
  <r>
    <s v="General Expenses"/>
    <n v="2025"/>
    <s v="q2"/>
    <m/>
    <s v="0061250000"/>
    <s v="Charity"/>
    <s v="Other"/>
    <s v="Variable"/>
    <s v="Other"/>
    <s v="Utilities, Consumables, Maintenance, …"/>
    <s v="OpEx"/>
    <x v="2"/>
    <n v="1"/>
    <n v="0"/>
    <n v="0"/>
    <n v="0"/>
    <x v="0"/>
    <x v="2"/>
    <n v="0.08"/>
    <m/>
    <x v="2"/>
    <n v="0"/>
    <n v="0"/>
    <n v="0"/>
    <n v="0"/>
    <n v="0"/>
  </r>
  <r>
    <s v="General Expenses"/>
    <n v="2025"/>
    <s v="q2"/>
    <m/>
    <s v="0061260000"/>
    <s v="Penalty"/>
    <s v="Other"/>
    <s v="Variable"/>
    <s v="Other"/>
    <s v="Utilities, Consumables, Maintenance, …"/>
    <s v="OpEx"/>
    <x v="30"/>
    <n v="0.8"/>
    <n v="0.2"/>
    <n v="2673.6000000000004"/>
    <n v="668.40000000000009"/>
    <x v="0"/>
    <x v="2"/>
    <n v="0.05"/>
    <n v="0.1"/>
    <x v="29"/>
    <n v="200.51999999999998"/>
    <n v="0"/>
    <n v="133.68000000000004"/>
    <n v="66.840000000000018"/>
    <n v="200.52000000000004"/>
  </r>
  <r>
    <s v="General Expenses"/>
    <n v="2025"/>
    <s v="q2"/>
    <m/>
    <s v="0061270000"/>
    <s v="Bad &amp; Doubtful Debts"/>
    <s v="Other"/>
    <s v="Variable"/>
    <s v="Other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290000"/>
    <s v="Material Damage Exp."/>
    <s v="Other"/>
    <s v="Variable"/>
    <s v="Other"/>
    <s v="Others under Assets Depreciation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990000"/>
    <s v="Miscellaneous"/>
    <s v="Other"/>
    <s v="Variable"/>
    <s v="Other"/>
    <s v="Utilities, Consumables, Maintenance, …"/>
    <s v="OpEx"/>
    <x v="2"/>
    <n v="0.9"/>
    <n v="0.1"/>
    <n v="0"/>
    <n v="0"/>
    <x v="0"/>
    <x v="2"/>
    <n v="0.02"/>
    <n v="0.1"/>
    <x v="2"/>
    <n v="0"/>
    <n v="0"/>
    <n v="0"/>
    <n v="0"/>
    <n v="0"/>
  </r>
  <r>
    <s v="General Expenses"/>
    <n v="2025"/>
    <s v="q2"/>
    <m/>
    <s v="0070010400"/>
    <s v="TRF Commission"/>
    <s v="Other"/>
    <s v="Variable"/>
    <s v="Other"/>
    <s v="Utilities, Consumables, Maintenance, …"/>
    <s v="OpEx"/>
    <x v="31"/>
    <n v="0.7"/>
    <n v="0.3"/>
    <n v="9238.81"/>
    <n v="3959.49"/>
    <x v="0"/>
    <x v="2"/>
    <n v="0.01"/>
    <n v="0.01"/>
    <x v="30"/>
    <n v="791.89799999999991"/>
    <n v="0"/>
    <n v="92.388099999999994"/>
    <n v="39.594899999999996"/>
    <n v="131.983"/>
  </r>
  <r>
    <s v="General Expenses"/>
    <n v="2025"/>
    <s v="q2"/>
    <m/>
    <s v="0070010701"/>
    <s v="Interest on Lease Liability-Manual"/>
    <s v="Other"/>
    <s v="Variable"/>
    <s v="Other"/>
    <s v="Utilities, Consumables, Maintenance, …"/>
    <s v="OpEx"/>
    <x v="32"/>
    <n v="0.7"/>
    <n v="0.3"/>
    <n v="228961.53699999998"/>
    <n v="98126.372999999992"/>
    <x v="0"/>
    <x v="2"/>
    <n v="0.01"/>
    <n v="0.01"/>
    <x v="31"/>
    <n v="19625.274599999997"/>
    <n v="0"/>
    <n v="2289.61537"/>
    <n v="981.2637299999999"/>
    <n v="3270.8791000000001"/>
  </r>
  <r>
    <s v="General Expenses"/>
    <n v="2025"/>
    <s v="q2"/>
    <m/>
    <s v="0070010700"/>
    <s v="Interest on Lease La"/>
    <s v="Other"/>
    <s v="Variable"/>
    <s v="Other"/>
    <s v="Utilities, Consumables, Maintenance, …"/>
    <s v="OpEx"/>
    <x v="2"/>
    <n v="0.7"/>
    <n v="0.3"/>
    <n v="0"/>
    <n v="0"/>
    <x v="0"/>
    <x v="2"/>
    <n v="0.01"/>
    <n v="0.01"/>
    <x v="2"/>
    <n v="0"/>
    <n v="0"/>
    <n v="0"/>
    <n v="0"/>
    <n v="0"/>
  </r>
  <r>
    <s v="Employees Expenses"/>
    <n v="2025"/>
    <s v="q2"/>
    <m/>
    <s v="0060010300"/>
    <s v="GOSI"/>
    <s v="GOSI"/>
    <s v="Constant"/>
    <s v="Labor Salary"/>
    <s v="Labor Salary"/>
    <s v="OpEx"/>
    <x v="33"/>
    <n v="0.2"/>
    <n v="0.8"/>
    <n v="230902.33799999999"/>
    <n v="923609.35199999996"/>
    <x v="0"/>
    <x v="10"/>
    <n v="0.04"/>
    <n v="0.08"/>
    <x v="32"/>
    <n v="69270.701399999991"/>
    <n v="230902.33799999999"/>
    <n v="9236.0935200000004"/>
    <n v="73888.748160000003"/>
    <n v="83124.841679999998"/>
  </r>
  <r>
    <s v="Employees Expenses"/>
    <n v="2025"/>
    <s v="q2"/>
    <m/>
    <s v="0060011000"/>
    <s v="Airfare Tickets"/>
    <s v="Other"/>
    <s v="Variable"/>
    <s v="Labor Salary"/>
    <s v="Labor Salary"/>
    <s v="OpEx"/>
    <x v="34"/>
    <n v="0.4"/>
    <n v="0.6"/>
    <n v="168752.54"/>
    <n v="253128.80999999997"/>
    <x v="0"/>
    <x v="7"/>
    <n v="0.08"/>
    <n v="0.06"/>
    <x v="33"/>
    <n v="25312.880999999998"/>
    <n v="50625.761999999995"/>
    <n v="13500.203200000002"/>
    <n v="15187.728599999997"/>
    <n v="28687.931799999998"/>
  </r>
  <r>
    <s v="Employees Expenses"/>
    <n v="2025"/>
    <s v="q2"/>
    <m/>
    <s v="0060011300"/>
    <s v="End of Service Award"/>
    <s v="Other"/>
    <s v="Constant"/>
    <s v="Labor Salary"/>
    <s v="Labor Salary"/>
    <s v="OpEx"/>
    <x v="35"/>
    <n v="0.1"/>
    <n v="0.6"/>
    <n v="21282.2"/>
    <n v="127693.2"/>
    <x v="0"/>
    <x v="0"/>
    <n v="7.0000000000000007E-2"/>
    <n v="0.12"/>
    <x v="34"/>
    <n v="12769.32"/>
    <n v="38307.96"/>
    <n v="1489.7540000000001"/>
    <n v="15323.183999999999"/>
    <n v="16812.937999999998"/>
  </r>
  <r>
    <s v="Employees Expenses"/>
    <n v="2025"/>
    <s v="q2"/>
    <m/>
    <s v="0060020300"/>
    <s v="Recruitment Expense"/>
    <s v="Other"/>
    <s v="Variable"/>
    <s v="Labor Salary"/>
    <s v="Labor Salary"/>
    <s v="OpEx"/>
    <x v="2"/>
    <n v="0.5"/>
    <n v="0.5"/>
    <n v="0"/>
    <n v="0"/>
    <x v="0"/>
    <x v="0"/>
    <n v="0.06"/>
    <n v="0.12"/>
    <x v="2"/>
    <n v="0"/>
    <n v="0"/>
    <n v="0"/>
    <n v="0"/>
    <n v="0"/>
  </r>
  <r>
    <s v="Employees Expenses"/>
    <n v="2025"/>
    <s v="q2"/>
    <m/>
    <s v="0060020600"/>
    <s v="Medical Inspections-"/>
    <s v="Other"/>
    <s v="Variable"/>
    <s v="Labor Salary"/>
    <s v="Labor Salary"/>
    <s v="OpEx"/>
    <x v="2"/>
    <n v="0.45"/>
    <n v="0.55000000000000004"/>
    <n v="0"/>
    <n v="0"/>
    <x v="0"/>
    <x v="0"/>
    <n v="0.08"/>
    <n v="0.12"/>
    <x v="2"/>
    <n v="0"/>
    <n v="0"/>
    <n v="0"/>
    <n v="0"/>
    <n v="0"/>
  </r>
  <r>
    <s v="Employees Expenses"/>
    <n v="2025"/>
    <s v="q2"/>
    <m/>
    <s v="0060010200"/>
    <s v="Overtime"/>
    <s v="Overtime"/>
    <s v="Variable"/>
    <s v="Labor Salary"/>
    <s v="Labor Salary"/>
    <s v="OpEx"/>
    <x v="36"/>
    <n v="0.6"/>
    <n v="0.4"/>
    <n v="557254.19999999995"/>
    <n v="371502.80000000005"/>
    <x v="0"/>
    <x v="4"/>
    <n v="0.12"/>
    <n v="0.08"/>
    <x v="35"/>
    <n v="55725.42"/>
    <n v="55725.420000000006"/>
    <n v="66870.503999999986"/>
    <n v="29720.224000000006"/>
    <n v="96590.727999999988"/>
  </r>
  <r>
    <s v="General Expenses"/>
    <n v="2025"/>
    <s v="q2"/>
    <m/>
    <s v="0061120200"/>
    <s v="Vehicles Fuel"/>
    <s v="Petrol"/>
    <s v="Constant"/>
    <s v="Petrol"/>
    <s v="Fuel"/>
    <s v="OpEx"/>
    <x v="37"/>
    <n v="0"/>
    <n v="1"/>
    <n v="0"/>
    <n v="5560548.5700000003"/>
    <x v="0"/>
    <x v="11"/>
    <m/>
    <n v="0.3"/>
    <x v="36"/>
    <n v="333632.9142"/>
    <n v="778476.79980000015"/>
    <n v="0"/>
    <n v="1668164.571"/>
    <n v="1668164.571"/>
  </r>
  <r>
    <s v="General Expenses"/>
    <n v="2025"/>
    <s v="q2"/>
    <m/>
    <s v="0061170000"/>
    <s v="Physical Inventory"/>
    <s v="Phys. Inventory Expenses"/>
    <s v="Constant"/>
    <s v="Physical Inventory Expenses"/>
    <s v="Others under Assets Depreciation"/>
    <s v="OpEx"/>
    <x v="2"/>
    <n v="1"/>
    <n v="0"/>
    <n v="0"/>
    <n v="0"/>
    <x v="0"/>
    <x v="2"/>
    <n v="0.05"/>
    <m/>
    <x v="2"/>
    <n v="0"/>
    <n v="0"/>
    <n v="0"/>
    <n v="0"/>
    <n v="0"/>
  </r>
  <r>
    <s v="General Expenses"/>
    <n v="2025"/>
    <s v="q2"/>
    <m/>
    <s v="0061010000"/>
    <s v="Rent"/>
    <s v="Rental Cost"/>
    <s v="Constant"/>
    <s v="Rental Cost"/>
    <s v="WH Rent"/>
    <s v="OpEx"/>
    <x v="2"/>
    <n v="1"/>
    <n v="0"/>
    <n v="0"/>
    <n v="0"/>
    <x v="6"/>
    <x v="2"/>
    <n v="0.01"/>
    <m/>
    <x v="2"/>
    <n v="0"/>
    <n v="0"/>
    <n v="0"/>
    <n v="0"/>
    <n v="0"/>
  </r>
  <r>
    <s v="General Expenses"/>
    <n v="2025"/>
    <s v="q2"/>
    <m/>
    <s v="0061240000"/>
    <s v="Safety"/>
    <s v="Safety"/>
    <s v="Constant"/>
    <s v="Safety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080000"/>
    <s v="Stationery&amp;Printing"/>
    <s v="Stationery&amp;Printing"/>
    <s v="Variable"/>
    <s v="Stationery&amp;Printing"/>
    <s v="Utilities, Consumables, Maintenance, …"/>
    <s v="OpEx"/>
    <x v="2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080001"/>
    <s v="Pharmacies operation"/>
    <s v="Stationery&amp;Printing"/>
    <s v="Variable"/>
    <s v="Stationery&amp;Printing"/>
    <s v="Utilities, Consumables, Maintenance, …"/>
    <s v="OpEx"/>
    <x v="2"/>
    <n v="0.8"/>
    <n v="0.2"/>
    <n v="0"/>
    <n v="0"/>
    <x v="0"/>
    <x v="2"/>
    <n v="0.1"/>
    <n v="0.25"/>
    <x v="2"/>
    <n v="0"/>
    <n v="0"/>
    <n v="0"/>
    <n v="0"/>
    <n v="0"/>
  </r>
  <r>
    <s v="General Expenses"/>
    <n v="2025"/>
    <s v="q2"/>
    <m/>
    <s v="0061080002"/>
    <s v="Warehouses operation"/>
    <s v="Stationery&amp;Printing"/>
    <s v="Variable"/>
    <s v="Stationery&amp;Printing"/>
    <s v="Utilities, Consumables, Maintenance, …"/>
    <s v="OpEx"/>
    <x v="2"/>
    <n v="0.8"/>
    <n v="0.2"/>
    <n v="0"/>
    <n v="0"/>
    <x v="0"/>
    <x v="2"/>
    <n v="0.15"/>
    <n v="0.18"/>
    <x v="2"/>
    <n v="0"/>
    <n v="0"/>
    <n v="0"/>
    <n v="0"/>
    <n v="0"/>
  </r>
  <r>
    <s v="General Expenses"/>
    <n v="2025"/>
    <s v="q2"/>
    <m/>
    <s v="0061080003"/>
    <s v="Offices operational"/>
    <s v="Stationery&amp;Printing"/>
    <s v="Variable"/>
    <s v="Stationery&amp;Printing"/>
    <s v="Utilities, Consumables, Maintenance, …"/>
    <s v="OpEx"/>
    <x v="2"/>
    <n v="0.8"/>
    <n v="0.2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190000"/>
    <s v="Subscription"/>
    <s v="Subscription"/>
    <s v="Constant"/>
    <s v="Subscription"/>
    <s v="Utilities, Consumables, Maintenance, …"/>
    <s v="OpEx"/>
    <x v="2"/>
    <n v="0.9"/>
    <n v="0.1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1060000"/>
    <s v="Telephone &amp; Postage"/>
    <s v="Telephone &amp; Postage"/>
    <s v="Variable"/>
    <s v="Telephone &amp; Postage"/>
    <s v="Utilities, Consumables, Maintenance, …"/>
    <s v="OpEx"/>
    <x v="38"/>
    <n v="0.8"/>
    <n v="0.2"/>
    <n v="290358.03200000001"/>
    <n v="72589.508000000002"/>
    <x v="0"/>
    <x v="2"/>
    <n v="0.1"/>
    <n v="0.18"/>
    <x v="37"/>
    <n v="21776.852399999996"/>
    <n v="0"/>
    <n v="29035.803200000002"/>
    <n v="13066.111440000001"/>
    <n v="42101.914640000003"/>
  </r>
  <r>
    <s v="General Expenses"/>
    <n v="2025"/>
    <s v="q2"/>
    <m/>
    <s v="0061030200"/>
    <s v="Transportation"/>
    <s v="Transportation"/>
    <s v="Variable"/>
    <s v="Flight &amp; Hotels Expenses"/>
    <s v="Utilities, Consumables, Maintenance, …"/>
    <s v="OpEx"/>
    <x v="39"/>
    <n v="0.7"/>
    <n v="0.3"/>
    <n v="11118.862999999999"/>
    <n v="4765.2269999999999"/>
    <x v="0"/>
    <x v="2"/>
    <n v="0.03"/>
    <n v="0.25"/>
    <x v="38"/>
    <n v="953.04539999999997"/>
    <n v="0"/>
    <n v="333.56588999999997"/>
    <n v="1191.30675"/>
    <n v="1524.87264"/>
  </r>
  <r>
    <s v="Employees Expenses"/>
    <n v="2025"/>
    <s v="q2"/>
    <m/>
    <s v="0060010600"/>
    <s v="Transportation Allow"/>
    <s v="Transportation Allow"/>
    <s v="Variable"/>
    <s v="Labor Salary"/>
    <s v="Labor Salary"/>
    <s v="OpEx"/>
    <x v="40"/>
    <n v="0.3"/>
    <n v="0.7"/>
    <n v="214182.753"/>
    <n v="499759.75699999998"/>
    <x v="0"/>
    <x v="4"/>
    <n v="0.04"/>
    <n v="0.08"/>
    <x v="39"/>
    <n v="42836.550600000002"/>
    <n v="74963.96355"/>
    <n v="8567.3101200000001"/>
    <n v="39980.780559999999"/>
    <n v="48548.090680000001"/>
  </r>
  <r>
    <s v="Employees Expenses"/>
    <n v="2025"/>
    <s v="q2"/>
    <m/>
    <s v="0060010400"/>
    <s v="Vacation Allowance"/>
    <s v="Vacation Allowance"/>
    <s v="Constant"/>
    <s v="Labor Salary"/>
    <s v="Labor Salary"/>
    <s v="OpEx"/>
    <x v="2"/>
    <n v="0.3"/>
    <n v="0.7"/>
    <n v="0"/>
    <n v="0"/>
    <x v="0"/>
    <x v="0"/>
    <n v="0.1"/>
    <n v="0.12"/>
    <x v="2"/>
    <n v="0"/>
    <n v="0"/>
    <n v="0"/>
    <n v="0"/>
    <n v="0"/>
  </r>
  <r>
    <s v="General Expenses"/>
    <n v="2025"/>
    <s v="q2"/>
    <m/>
    <s v="0069010100"/>
    <s v="Dep.- Motor Vehicles"/>
    <s v="Vehicle Depreciation"/>
    <s v="Constant"/>
    <s v="Vehicle Depreciation"/>
    <s v="Fleet CapEx (Fleet Depreciation)"/>
    <s v="CapEx"/>
    <x v="2"/>
    <n v="0"/>
    <n v="1"/>
    <n v="0"/>
    <n v="0"/>
    <x v="5"/>
    <x v="12"/>
    <m/>
    <n v="0.28000000000000003"/>
    <x v="2"/>
    <n v="0"/>
    <n v="0"/>
    <n v="0"/>
    <n v="0"/>
    <n v="0"/>
  </r>
  <r>
    <s v="General Expenses"/>
    <n v="2025"/>
    <s v="q2"/>
    <m/>
    <s v="0061200000"/>
    <s v="Car Rental Expenses"/>
    <s v="Vehicle Depreciation"/>
    <s v="Variable"/>
    <s v="Vehicle Rent"/>
    <s v="Vehicle Rent"/>
    <s v="OpEx"/>
    <x v="41"/>
    <n v="0"/>
    <n v="1"/>
    <n v="0"/>
    <n v="1988066.11"/>
    <x v="2"/>
    <x v="13"/>
    <m/>
    <m/>
    <x v="2"/>
    <n v="0"/>
    <n v="1988066.11"/>
    <n v="0"/>
    <n v="0"/>
    <n v="0"/>
  </r>
  <r>
    <s v="General Expenses"/>
    <n v="2025"/>
    <s v="q2"/>
    <m/>
    <s v="0069010700"/>
    <s v="Dep-Building"/>
    <s v="WHs Depreciation"/>
    <s v="Constant"/>
    <s v="Building Depr."/>
    <s v="WH CapEx (Building, MHEs, Tools Depreciation)"/>
    <s v="CapEx"/>
    <x v="2"/>
    <n v="0.95"/>
    <n v="0.05"/>
    <n v="0"/>
    <n v="0"/>
    <x v="0"/>
    <x v="2"/>
    <n v="0.16"/>
    <n v="0.22"/>
    <x v="2"/>
    <n v="0"/>
    <n v="0"/>
    <n v="0"/>
    <n v="0"/>
    <n v="0"/>
  </r>
  <r>
    <s v="General Expenses"/>
    <n v="2025"/>
    <s v="q2"/>
    <m/>
    <s v="0069010900"/>
    <s v="Dep-Automated Logist"/>
    <s v="WHs Depreciation"/>
    <s v="Constant"/>
    <s v="Building Depr."/>
    <s v="WH CapEx (Building, MHEs, Tools Depreciation)"/>
    <s v="CapEx"/>
    <x v="2"/>
    <n v="1"/>
    <n v="0"/>
    <n v="0"/>
    <n v="0"/>
    <x v="7"/>
    <x v="2"/>
    <m/>
    <m/>
    <x v="2"/>
    <n v="0"/>
    <n v="0"/>
    <n v="0"/>
    <n v="0"/>
    <n v="0"/>
  </r>
  <r>
    <s v="General Expenses"/>
    <n v="2025"/>
    <s v="q2"/>
    <m/>
    <s v="0069019910"/>
    <s v="Depreciation of RTU"/>
    <s v="WHs Depreciation"/>
    <s v="Constant"/>
    <s v="WH Rent"/>
    <s v="WH Rent"/>
    <s v="OpEx"/>
    <x v="2"/>
    <n v="0.9"/>
    <n v="0.1"/>
    <n v="0"/>
    <n v="0"/>
    <x v="4"/>
    <x v="2"/>
    <n v="0.01"/>
    <m/>
    <x v="2"/>
    <n v="0"/>
    <n v="0"/>
    <n v="0"/>
    <n v="0"/>
    <n v="0"/>
  </r>
  <r>
    <s v="General Expenses"/>
    <n v="2025"/>
    <s v="q2"/>
    <m/>
    <s v="0069019911"/>
    <s v="Depreciation of RTU-Manual"/>
    <s v="WHs Depreciation"/>
    <s v="Constant"/>
    <s v="WH Rent"/>
    <s v="WH Rent"/>
    <s v="OpEx"/>
    <x v="42"/>
    <n v="0.9"/>
    <n v="0.1"/>
    <n v="2021995.818"/>
    <n v="224666.20200000002"/>
    <x v="4"/>
    <x v="2"/>
    <n v="5.9456000000000002E-2"/>
    <m/>
    <x v="40"/>
    <n v="112333.10100000001"/>
    <n v="0"/>
    <n v="120219.783355008"/>
    <n v="0"/>
    <n v="120219.783355008"/>
  </r>
  <r>
    <s v="General Expenses"/>
    <n v="2025"/>
    <s v="q2"/>
    <m/>
    <s v="0069010300"/>
    <s v="Dep-Furniture&amp;Fixtur"/>
    <s v="WHs Depreciation"/>
    <s v="Constant"/>
    <s v="Equipments &amp; Furniture Depr."/>
    <s v="WH CapEx (Building, MHEs, Tools Depreciation)"/>
    <s v="CapEx"/>
    <x v="2"/>
    <n v="0.9"/>
    <n v="0.1"/>
    <n v="0"/>
    <n v="0"/>
    <x v="0"/>
    <x v="2"/>
    <n v="0.09"/>
    <n v="0.1"/>
    <x v="2"/>
    <n v="0"/>
    <n v="0"/>
    <n v="0"/>
    <n v="0"/>
    <n v="0"/>
  </r>
  <r>
    <s v="General Expenses"/>
    <n v="2025"/>
    <s v="q2"/>
    <m/>
    <s v="0069019900"/>
    <s v="Dep-Law Value Assets"/>
    <s v="WHs Depreciation"/>
    <s v="Constant"/>
    <s v="Equipments &amp; Furniture Depr."/>
    <s v="WH CapEx (Building, MHEs, Tools Depreciation)"/>
    <s v="CapEx"/>
    <x v="2"/>
    <n v="0.95"/>
    <n v="0.05"/>
    <n v="0"/>
    <n v="0"/>
    <x v="0"/>
    <x v="2"/>
    <n v="0.15"/>
    <n v="0.25"/>
    <x v="2"/>
    <n v="0"/>
    <n v="0"/>
    <n v="0"/>
    <n v="0"/>
    <n v="0"/>
  </r>
  <r>
    <s v="General Expenses"/>
    <n v="2025"/>
    <s v="q2"/>
    <m/>
    <s v="0069010500"/>
    <s v="Dp-Lease Improvement"/>
    <s v="WHs Depreciation"/>
    <s v="Constant"/>
    <s v="Lease Improvement Depr."/>
    <s v="WH CapEx (Building, MHEs, Tools Depreciation)"/>
    <s v="CapEx"/>
    <x v="2"/>
    <n v="0.9"/>
    <n v="0.1"/>
    <n v="0"/>
    <n v="0"/>
    <x v="0"/>
    <x v="2"/>
    <n v="0.05"/>
    <n v="0.1"/>
    <x v="2"/>
    <n v="0"/>
    <n v="0"/>
    <n v="0"/>
    <n v="0"/>
    <n v="0"/>
  </r>
  <r>
    <s v="General Expenses"/>
    <n v="2025"/>
    <s v="q2"/>
    <m/>
    <s v="0069010200"/>
    <s v="Dep-Office Equipment"/>
    <s v="WHs Depreciation"/>
    <s v="Constant"/>
    <s v="Office Equipments Depr."/>
    <s v="WH CapEx (Building, MHEs, Tools Depreciation)"/>
    <s v="CapEx"/>
    <x v="2"/>
    <n v="0.8"/>
    <n v="0.2"/>
    <n v="0"/>
    <n v="0"/>
    <x v="0"/>
    <x v="2"/>
    <n v="0.09"/>
    <n v="0.1"/>
    <x v="2"/>
    <n v="0"/>
    <n v="0"/>
    <n v="0"/>
    <n v="0"/>
    <n v="0"/>
  </r>
  <r>
    <s v="General Expenses"/>
    <n v="2025"/>
    <s v="q2"/>
    <m/>
    <s v="0069010400"/>
    <s v="Dp-Tool&amp;AirCondition"/>
    <s v="WHs Depreciation"/>
    <s v="Constant"/>
    <s v="Tool &amp; Air-condition Depr."/>
    <s v="WH CapEx (Building, MHEs, Tools Depreciation)"/>
    <s v="CapEx"/>
    <x v="2"/>
    <n v="0.95"/>
    <n v="0.05"/>
    <n v="0"/>
    <n v="0"/>
    <x v="0"/>
    <x v="2"/>
    <n v="0.16"/>
    <n v="0.22"/>
    <x v="2"/>
    <n v="0"/>
    <n v="0"/>
    <n v="0"/>
    <n v="0"/>
    <n v="0"/>
  </r>
  <r>
    <m/>
    <m/>
    <m/>
    <m/>
    <m/>
    <m/>
    <m/>
    <m/>
    <m/>
    <m/>
    <m/>
    <x v="2"/>
    <m/>
    <m/>
    <m/>
    <m/>
    <x v="8"/>
    <x v="2"/>
    <m/>
    <m/>
    <x v="41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  <r>
    <m/>
    <m/>
    <m/>
    <m/>
    <m/>
    <m/>
    <m/>
    <m/>
    <m/>
    <m/>
    <m/>
    <x v="2"/>
    <m/>
    <m/>
    <m/>
    <m/>
    <x v="8"/>
    <x v="2"/>
    <m/>
    <m/>
    <x v="4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002B7-30BA-C64F-875D-E11A382BCD3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6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4">
        <item x="5"/>
        <item x="22"/>
        <item x="21"/>
        <item x="30"/>
        <item x="28"/>
        <item x="18"/>
        <item x="31"/>
        <item x="4"/>
        <item x="39"/>
        <item x="9"/>
        <item x="19"/>
        <item x="20"/>
        <item x="23"/>
        <item x="29"/>
        <item x="10"/>
        <item x="6"/>
        <item x="7"/>
        <item x="12"/>
        <item x="15"/>
        <item x="35"/>
        <item x="25"/>
        <item x="17"/>
        <item x="32"/>
        <item x="38"/>
        <item x="34"/>
        <item x="16"/>
        <item x="40"/>
        <item x="27"/>
        <item x="36"/>
        <item x="24"/>
        <item x="33"/>
        <item x="11"/>
        <item x="8"/>
        <item x="26"/>
        <item x="41"/>
        <item x="3"/>
        <item x="42"/>
        <item x="14"/>
        <item x="13"/>
        <item x="37"/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10">
        <item x="2"/>
        <item x="1"/>
        <item x="7"/>
        <item x="3"/>
        <item x="4"/>
        <item x="5"/>
        <item x="0"/>
        <item x="6"/>
        <item x="8"/>
        <item t="default"/>
      </items>
    </pivotField>
    <pivotField axis="axisRow" showAll="0">
      <items count="15">
        <item x="6"/>
        <item x="9"/>
        <item x="1"/>
        <item x="3"/>
        <item x="12"/>
        <item x="11"/>
        <item x="4"/>
        <item x="7"/>
        <item x="10"/>
        <item x="0"/>
        <item x="5"/>
        <item x="8"/>
        <item x="13"/>
        <item x="2"/>
        <item t="default"/>
      </items>
    </pivotField>
    <pivotField showAll="0"/>
    <pivotField showAll="0"/>
    <pivotField axis="axisRow" showAll="0">
      <items count="44">
        <item x="2"/>
        <item x="21"/>
        <item x="20"/>
        <item x="29"/>
        <item x="17"/>
        <item x="27"/>
        <item x="4"/>
        <item x="30"/>
        <item x="38"/>
        <item x="8"/>
        <item x="18"/>
        <item x="19"/>
        <item x="22"/>
        <item x="28"/>
        <item x="9"/>
        <item x="5"/>
        <item x="11"/>
        <item x="6"/>
        <item x="14"/>
        <item x="34"/>
        <item x="16"/>
        <item x="24"/>
        <item x="37"/>
        <item x="31"/>
        <item x="33"/>
        <item x="15"/>
        <item x="26"/>
        <item x="39"/>
        <item x="23"/>
        <item x="35"/>
        <item x="32"/>
        <item x="10"/>
        <item x="7"/>
        <item x="25"/>
        <item x="13"/>
        <item x="3"/>
        <item x="40"/>
        <item x="12"/>
        <item x="36"/>
        <item x="1"/>
        <item x="0"/>
        <item x="41"/>
        <item x="42"/>
        <item t="default"/>
      </items>
    </pivotField>
    <pivotField dataField="1" showAll="0"/>
    <pivotField showAll="0"/>
    <pivotField showAll="0"/>
    <pivotField showAll="0"/>
    <pivotField showAll="0"/>
  </pivotFields>
  <rowFields count="3">
    <field x="16"/>
    <field x="17"/>
    <field x="20"/>
  </rowFields>
  <rowItems count="83">
    <i>
      <x/>
    </i>
    <i r="1">
      <x v="12"/>
    </i>
    <i r="2">
      <x/>
    </i>
    <i r="1">
      <x v="13"/>
    </i>
    <i r="2">
      <x/>
    </i>
    <i>
      <x v="1"/>
    </i>
    <i r="1">
      <x v="2"/>
    </i>
    <i r="2">
      <x v="39"/>
    </i>
    <i>
      <x v="2"/>
    </i>
    <i r="1">
      <x v="13"/>
    </i>
    <i r="2">
      <x/>
    </i>
    <i>
      <x v="3"/>
    </i>
    <i r="1">
      <x v="3"/>
    </i>
    <i r="2">
      <x v="35"/>
    </i>
    <i>
      <x v="4"/>
    </i>
    <i r="1">
      <x v="13"/>
    </i>
    <i r="2">
      <x/>
    </i>
    <i r="2">
      <x v="6"/>
    </i>
    <i r="2">
      <x v="36"/>
    </i>
    <i>
      <x v="5"/>
    </i>
    <i r="1">
      <x v="4"/>
    </i>
    <i r="2">
      <x/>
    </i>
    <i r="1">
      <x v="9"/>
    </i>
    <i r="2">
      <x v="31"/>
    </i>
    <i r="1">
      <x v="13"/>
    </i>
    <i r="2">
      <x v="32"/>
    </i>
    <i>
      <x v="6"/>
    </i>
    <i r="1">
      <x/>
    </i>
    <i r="2">
      <x/>
    </i>
    <i r="2">
      <x v="25"/>
    </i>
    <i r="1">
      <x v="1"/>
    </i>
    <i r="2">
      <x v="33"/>
    </i>
    <i r="1">
      <x v="5"/>
    </i>
    <i r="2">
      <x v="38"/>
    </i>
    <i r="1">
      <x v="6"/>
    </i>
    <i r="2">
      <x v="27"/>
    </i>
    <i r="2">
      <x v="29"/>
    </i>
    <i r="2">
      <x v="37"/>
    </i>
    <i r="1">
      <x v="7"/>
    </i>
    <i r="2">
      <x/>
    </i>
    <i r="2">
      <x v="20"/>
    </i>
    <i r="2">
      <x v="24"/>
    </i>
    <i r="1">
      <x v="8"/>
    </i>
    <i r="2">
      <x v="30"/>
    </i>
    <i r="1">
      <x v="9"/>
    </i>
    <i r="2">
      <x/>
    </i>
    <i r="2">
      <x v="19"/>
    </i>
    <i r="2">
      <x v="26"/>
    </i>
    <i r="2">
      <x v="40"/>
    </i>
    <i r="1">
      <x v="10"/>
    </i>
    <i r="2">
      <x v="34"/>
    </i>
    <i r="1">
      <x v="11"/>
    </i>
    <i r="2">
      <x v="4"/>
    </i>
    <i r="1">
      <x v="13"/>
    </i>
    <i r="2">
      <x/>
    </i>
    <i r="2">
      <x v="1"/>
    </i>
    <i r="2">
      <x v="2"/>
    </i>
    <i r="2">
      <x v="3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8"/>
    </i>
    <i>
      <x v="7"/>
    </i>
    <i r="1">
      <x v="13"/>
    </i>
    <i r="2">
      <x/>
    </i>
    <i>
      <x v="8"/>
    </i>
    <i r="1">
      <x v="13"/>
    </i>
    <i r="2">
      <x v="41"/>
    </i>
    <i r="2">
      <x v="42"/>
    </i>
    <i t="grand">
      <x/>
    </i>
  </rowItems>
  <colItems count="1">
    <i/>
  </colItems>
  <dataFields count="1">
    <dataField name="Sum of Dist. COST VALUE " fld="21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02-26T14:11:48.32" personId="{E780D4DE-2E26-4678-A303-F673B9582D47}" id="{F5731366-8C46-4F9F-9DFC-8B269A820C04}">
    <text>TO BE UPDATED</text>
  </threadedComment>
  <threadedComment ref="S2" dT="2024-02-25T11:07:51.28" personId="{E780D4DE-2E26-4678-A303-F673B9582D47}" id="{A2A6FB1C-3448-43C3-9241-E97149604B21}">
    <text>7.5% SPIMACO + 3.5% NUPCO (2.5% in 2024) + 1% VAS-3pl</text>
  </threadedComment>
  <threadedComment ref="T2" dT="2024-09-15T09:25:10.95" personId="{E780D4DE-2E26-4678-A303-F673B9582D47}" id="{DC0B83FC-CF0F-4DA4-861E-B3D9FC70CEDD}">
    <text>18% end of 2024</text>
  </threadedComment>
  <threadedComment ref="S3" dT="2024-02-25T11:07:51.28" personId="{E780D4DE-2E26-4678-A303-F673B9582D47}" id="{0499DF3A-6C12-431B-9885-0E9A87384FAC}">
    <text>4% SPIMACO + 1.5% NUPCO (1% 2024) + 0.5% VAS-3pl</text>
  </threadedComment>
  <threadedComment ref="T3" dT="2025-07-20T13:04:15.49" personId="{EE5F9854-9370-400A-874C-C50929630982}" id="{E440FB27-3B1E-414A-B09A-D1F56FBDB828}">
    <text>To Be 75% later</text>
  </threadedComment>
  <threadedComment ref="S5" dT="2024-02-25T11:06:46.78" personId="{E780D4DE-2E26-4678-A303-F673B9582D47}" id="{9CC7D24E-B54D-42E9-8CB3-82BEACFC70AA}">
    <text>3% 3pl</text>
  </threadedComment>
  <threadedComment ref="S6" dT="2024-02-25T11:06:46.78" personId="{E780D4DE-2E26-4678-A303-F673B9582D47}" id="{FA06D36E-958F-49D6-A77B-BD0E3092E23A}">
    <text>17% Spimaco + 4% Nupco (3% 2024) + 0.5% Others+Vas</text>
  </threadedComment>
  <threadedComment ref="S7" dT="2024-02-25T11:06:46.78" personId="{E780D4DE-2E26-4678-A303-F673B9582D47}" id="{EC40C2E1-7282-414F-9581-1BD4490F4591}">
    <text>8% 3pl</text>
  </threadedComment>
  <threadedComment ref="S8" dT="2024-02-25T11:06:46.78" personId="{E780D4DE-2E26-4678-A303-F673B9582D47}" id="{16CBCD6F-5D93-4220-BB43-22C9ED7C7F3C}">
    <text>15% 3pl</text>
  </threadedComment>
  <threadedComment ref="S9" dT="2024-02-25T11:06:46.78" personId="{E780D4DE-2E26-4678-A303-F673B9582D47}" id="{29A3B7B0-97A8-4635-8C24-37EB9141046B}">
    <text>15% 3pl</text>
  </threadedComment>
  <threadedComment ref="S10" dT="2024-02-25T11:06:46.78" personId="{E780D4DE-2E26-4678-A303-F673B9582D47}" id="{B76AC269-133D-4600-A2BA-C1AF161638A4}">
    <text>15% 3pl</text>
  </threadedComment>
  <threadedComment ref="S11" dT="2024-02-25T11:06:46.78" personId="{E780D4DE-2E26-4678-A303-F673B9582D47}" id="{9EE84F09-F911-4CDE-8460-CE377DC5AC47}">
    <text>10% 3pl</text>
  </threadedComment>
  <threadedComment ref="S12" dT="2024-02-25T11:06:46.78" personId="{E780D4DE-2E26-4678-A303-F673B9582D47}" id="{E1FA77EE-CCC1-432F-A395-E28D9BB564D2}">
    <text>15% 3pl</text>
  </threadedComment>
  <threadedComment ref="S13" dT="2024-02-25T11:07:51.28" personId="{E780D4DE-2E26-4678-A303-F673B9582D47}" id="{A312D353-6335-4D33-B116-81256A131A72}">
    <text>7% SPIMACO + 4% NUPCO (2% Q3 only) + 1% VAS-3pl</text>
  </threadedComment>
  <threadedComment ref="T13" dT="2024-11-25T11:32:30.36" personId="{E780D4DE-2E26-4678-A303-F673B9582D47}" id="{5EF775EA-6639-42F9-93D1-A3ECA59F6D06}">
    <text>Update to 25% end of 2024</text>
  </threadedComment>
  <threadedComment ref="S14" dT="2024-02-25T11:06:46.78" personId="{E780D4DE-2E26-4678-A303-F673B9582D47}" id="{303D2D62-70BB-43EC-9C3F-004268318D0C}">
    <text>10% 3pl</text>
  </threadedComment>
  <threadedComment ref="S15" dT="2024-02-25T11:06:46.78" personId="{E780D4DE-2E26-4678-A303-F673B9582D47}" id="{084BD233-4439-4ED1-99E7-29C621816E2D}">
    <text>15% 3pl</text>
  </threadedComment>
  <threadedComment ref="S16" dT="2024-02-25T11:06:46.78" personId="{E780D4DE-2E26-4678-A303-F673B9582D47}" id="{015DE277-D7FF-4456-BBAC-79C77D2D419C}">
    <text>10% 3pl</text>
  </threadedComment>
  <threadedComment ref="S17" dT="2024-02-25T11:06:46.78" personId="{E780D4DE-2E26-4678-A303-F673B9582D47}" id="{3B72A9F5-2F48-438D-B7C6-1B7BA06F6A13}">
    <text>3% 3pl</text>
  </threadedComment>
  <threadedComment ref="S18" dT="2024-02-25T11:06:46.78" personId="{E780D4DE-2E26-4678-A303-F673B9582D47}" id="{A6F07A08-BB6C-408E-AE08-B6137548DE3B}">
    <text>2% 3pl</text>
  </threadedComment>
  <threadedComment ref="S19" dT="2024-02-25T11:06:46.78" personId="{E780D4DE-2E26-4678-A303-F673B9582D47}" id="{B2524B69-2FB0-44DB-A0C0-CDB78DE21C35}">
    <text>8% 3pl</text>
  </threadedComment>
  <threadedComment ref="S20" dT="2024-02-25T11:07:51.28" personId="{E780D4DE-2E26-4678-A303-F673B9582D47}" id="{7E9D6854-BE9D-43C1-A4D6-8E666EA4DFA8}">
    <text>7.5% SPIMACO + 3.5% NUPCO (2.5% in 2024) + 1% VAS-3pl</text>
  </threadedComment>
  <threadedComment ref="S21" dT="2024-02-25T11:06:46.78" personId="{E780D4DE-2E26-4678-A303-F673B9582D47}" id="{C53CB40F-204E-4AA4-907B-F315D346F428}">
    <text>10% 3pl</text>
  </threadedComment>
  <threadedComment ref="S22" dT="2024-02-25T11:06:46.78" personId="{E780D4DE-2E26-4678-A303-F673B9582D47}" id="{4108D08B-F648-4194-9C1B-833ABE5DB068}">
    <text>10% 3pl</text>
  </threadedComment>
  <threadedComment ref="S23" dT="2024-02-25T11:06:46.78" personId="{E780D4DE-2E26-4678-A303-F673B9582D47}" id="{B9FCAB18-598F-4D53-A0C0-525770AF1942}">
    <text>10% 3pl</text>
  </threadedComment>
  <threadedComment ref="S24" dT="2024-02-25T11:06:46.78" personId="{E780D4DE-2E26-4678-A303-F673B9582D47}" id="{0A6378BF-5F98-4A05-93F5-CFCFB0B3BDF6}">
    <text>10% 3pl</text>
  </threadedComment>
  <threadedComment ref="S25" dT="2024-02-25T11:07:51.28" personId="{E780D4DE-2E26-4678-A303-F673B9582D47}" id="{71D0A0AC-05CA-4091-95F2-D6C66B1D71F7}">
    <text>7.5% SPIMACO + 3.5% NUPCO (2.5% in 2024) + 1% VAS-3pl</text>
  </threadedComment>
  <threadedComment ref="S26" dT="2024-02-25T11:07:51.28" personId="{E780D4DE-2E26-4678-A303-F673B9582D47}" id="{6EFD4BD3-E961-4AA5-A08C-A8DDE9C0E504}">
    <text>7.5% SPIMACO + 3.5% NUPCO (2.5% in 2024) + 1% VAS-3pl</text>
  </threadedComment>
  <threadedComment ref="S27" dT="2024-02-25T11:07:51.28" personId="{E780D4DE-2E26-4678-A303-F673B9582D47}" id="{87E9B0FA-3845-4F6C-9A60-42C3E8D72104}">
    <text>7.5% SPIMACO + 3.5% NUPCO (2.5% in 2024) + 1% VAS-3pl</text>
  </threadedComment>
  <threadedComment ref="S28" dT="2024-02-25T11:06:46.78" personId="{E780D4DE-2E26-4678-A303-F673B9582D47}" id="{95636821-ABC5-481C-A72F-0CC1F6F0D71C}">
    <text>15% 3pl</text>
  </threadedComment>
  <threadedComment ref="S30" dT="2024-02-25T11:06:46.78" personId="{E780D4DE-2E26-4678-A303-F673B9582D47}" id="{B17EBABD-9D41-41A4-8B35-3D3179A5FA83}">
    <text>10% 3pl</text>
  </threadedComment>
  <threadedComment ref="T30" dT="2024-02-27T07:37:33.49" personId="{E780D4DE-2E26-4678-A303-F673B9582D47}" id="{0D3E5C4E-69FA-4686-B97A-3AD83CAEC6FF}">
    <text>To be 60% in 2024</text>
  </threadedComment>
  <threadedComment ref="S31" dT="2024-02-25T11:06:46.78" personId="{E780D4DE-2E26-4678-A303-F673B9582D47}" id="{010B5CEA-95A1-48AF-8A4F-10B326C171C3}">
    <text>10% 3pl</text>
  </threadedComment>
  <threadedComment ref="T31" dT="2024-02-27T07:37:33.49" personId="{E780D4DE-2E26-4678-A303-F673B9582D47}" id="{BE0D565F-8841-454C-9EC8-8E38B06BE153}">
    <text>To be 60% in 2024</text>
  </threadedComment>
  <threadedComment ref="S32" dT="2024-02-25T11:06:46.78" personId="{E780D4DE-2E26-4678-A303-F673B9582D47}" id="{057B56F5-B750-486D-BDD0-07E51CDACA44}">
    <text>10% 3pl</text>
  </threadedComment>
  <threadedComment ref="S33" dT="2024-02-25T11:06:46.78" personId="{E780D4DE-2E26-4678-A303-F673B9582D47}" id="{DB6488AE-A621-4FC9-BB62-FE5506969B88}">
    <text>10% 3pl</text>
  </threadedComment>
  <threadedComment ref="S34" dT="2024-02-25T11:06:46.78" personId="{E780D4DE-2E26-4678-A303-F673B9582D47}" id="{E99E6B6E-5D17-46C0-A103-3212E8ED3CF4}">
    <text>10% 3pl</text>
  </threadedComment>
  <threadedComment ref="T34" dT="2024-02-27T07:37:33.49" personId="{E780D4DE-2E26-4678-A303-F673B9582D47}" id="{274D3B19-B426-4CD3-8764-63C8694ECCEF}">
    <text>To be 60% in 2024</text>
  </threadedComment>
  <threadedComment ref="S35" dT="2024-02-25T11:06:46.78" personId="{E780D4DE-2E26-4678-A303-F673B9582D47}" id="{252ED4F7-1BF9-49BA-BE74-F465ECBD0081}">
    <text>10% 3pl</text>
  </threadedComment>
  <threadedComment ref="T35" dT="2024-02-27T07:37:33.49" personId="{E780D4DE-2E26-4678-A303-F673B9582D47}" id="{FE032500-885E-4AB7-94AC-90337ABB1168}">
    <text>To be 60% in 2024</text>
  </threadedComment>
  <threadedComment ref="S36" dT="2024-02-25T11:07:51.28" personId="{E780D4DE-2E26-4678-A303-F673B9582D47}" id="{79A4B30C-EC65-4321-9ABA-6771A7E9A63D}">
    <text>7.5% SPIMACO + 3.5% NUPCO (2.5% in 2024) + 1% VAS-3pl</text>
  </threadedComment>
  <threadedComment ref="S38" dT="2024-02-25T11:06:46.78" personId="{E780D4DE-2E26-4678-A303-F673B9582D47}" id="{4A048C39-E963-456A-86EF-69037B339E97}">
    <text>15% 3pl</text>
  </threadedComment>
  <threadedComment ref="S39" dT="2024-02-25T11:06:46.78" personId="{E780D4DE-2E26-4678-A303-F673B9582D47}" id="{9F2F1D81-40CA-4F82-BCF4-B3AB9A3B1607}">
    <text>15% 3pl</text>
  </threadedComment>
  <threadedComment ref="S40" dT="2024-02-25T11:06:46.78" personId="{E780D4DE-2E26-4678-A303-F673B9582D47}" id="{B3BDAE63-EC7B-4163-BA54-2B4207D0CB11}">
    <text>15% 3pl</text>
  </threadedComment>
  <threadedComment ref="S41" dT="2024-02-25T11:06:46.78" personId="{E780D4DE-2E26-4678-A303-F673B9582D47}" id="{17D72DD4-1561-4E43-BF1B-F9A6CC860412}">
    <text>15% 3pl</text>
  </threadedComment>
  <threadedComment ref="S42" dT="2024-02-25T11:06:46.78" personId="{E780D4DE-2E26-4678-A303-F673B9582D47}" id="{ADC9E591-EB64-497B-8B14-BF0DC0BC2126}">
    <text>15% 3pl</text>
  </threadedComment>
  <threadedComment ref="S43" dT="2024-02-25T11:06:46.78" personId="{E780D4DE-2E26-4678-A303-F673B9582D47}" id="{B6D06D62-C06C-4040-B4CC-0ED4C1A2382F}">
    <text>15% 3pl</text>
  </threadedComment>
  <threadedComment ref="S44" dT="2024-02-25T11:06:46.78" personId="{E780D4DE-2E26-4678-A303-F673B9582D47}" id="{23CC43CC-B556-488A-93FB-E3631570EBA8}">
    <text>15% 3pl</text>
  </threadedComment>
  <threadedComment ref="S45" dT="2024-02-25T11:06:46.78" personId="{E780D4DE-2E26-4678-A303-F673B9582D47}" id="{EA89404C-4B9F-4177-A4DA-2D57072BB48F}">
    <text>15% 3pl</text>
  </threadedComment>
  <threadedComment ref="S46" dT="2024-02-25T11:06:46.78" personId="{E780D4DE-2E26-4678-A303-F673B9582D47}" id="{DB991F74-A48D-40CF-8383-B763A05052E6}">
    <text>15% 3pl</text>
  </threadedComment>
  <threadedComment ref="S47" dT="2024-02-25T11:06:46.78" personId="{E780D4DE-2E26-4678-A303-F673B9582D47}" id="{9CDCE70A-46EF-4168-8A1F-3F6262416C8B}">
    <text>15% 3pl</text>
  </threadedComment>
  <threadedComment ref="S48" dT="2024-02-25T11:06:46.78" personId="{E780D4DE-2E26-4678-A303-F673B9582D47}" id="{CE452F3D-3105-42D2-9299-30E6CA2ED056}">
    <text>15% 3pl</text>
  </threadedComment>
  <threadedComment ref="S49" dT="2024-02-25T11:06:46.78" personId="{E780D4DE-2E26-4678-A303-F673B9582D47}" id="{5445F014-4960-4520-9027-4E2CE5B2AEE6}">
    <text>15% 3pl</text>
  </threadedComment>
  <threadedComment ref="S50" dT="2024-02-25T11:06:46.78" personId="{E780D4DE-2E26-4678-A303-F673B9582D47}" id="{91D5052A-1ED0-4CF1-A102-20666D4F7DC6}">
    <text>17% Spimaco + 4% Nupco (3% 2024) + 0.5% Others+Vas</text>
  </threadedComment>
  <threadedComment ref="S51" dT="2024-02-25T11:06:46.78" personId="{E780D4DE-2E26-4678-A303-F673B9582D47}" id="{BB3EC4E3-4617-4BBE-A39C-A33AC612810D}">
    <text>15% 3pl</text>
  </threadedComment>
  <threadedComment ref="S52" dT="2024-02-25T11:06:46.78" personId="{E780D4DE-2E26-4678-A303-F673B9582D47}" id="{B001A133-578C-4905-BA3A-81693455D4C8}">
    <text>15% 3pl</text>
  </threadedComment>
  <threadedComment ref="S53" dT="2024-02-25T11:06:46.78" personId="{E780D4DE-2E26-4678-A303-F673B9582D47}" id="{4A98C022-069B-4536-A7B2-2B33069EDF4D}">
    <text>15% 3pl</text>
  </threadedComment>
  <threadedComment ref="S54" dT="2024-02-25T11:06:46.78" personId="{E780D4DE-2E26-4678-A303-F673B9582D47}" id="{021FB82C-09E4-4992-9A21-3CAE73B51F98}">
    <text>8% 3pl</text>
  </threadedComment>
  <threadedComment ref="W55" dT="2024-10-28T09:03:23.09" personId="{E780D4DE-2E26-4678-A303-F673B9582D47}" id="{B758D000-E0F9-4E82-83E1-89D4FB3407CD}">
    <text>Cooling unit, gps, SIM, ice box, … = 400/Car/Month (245 cars Avg)</text>
  </threadedComment>
  <threadedComment ref="S56" dT="2024-02-25T11:07:51.28" personId="{E780D4DE-2E26-4678-A303-F673B9582D47}" id="{6890711C-5EBC-4ACD-9C30-F58F0896E5E4}">
    <text>7.5% SPIMACO + 3.5% NUPCO (2.5% in 2024) + 1% VAS-3pl</text>
  </threadedComment>
  <threadedComment ref="S57" dT="2024-02-25T11:06:46.78" personId="{E780D4DE-2E26-4678-A303-F673B9582D47}" id="{4138164F-51F3-43A5-9A7A-7672FCF4BDE6}">
    <text>15% 3pl</text>
  </threadedComment>
  <threadedComment ref="S58" dT="2024-02-25T11:06:46.78" personId="{E780D4DE-2E26-4678-A303-F673B9582D47}" id="{D10D540D-BC9E-444C-88BF-D3010861D681}">
    <text>3% Spimaco</text>
  </threadedComment>
  <threadedComment ref="S59" dT="2024-02-25T11:06:46.78" personId="{E780D4DE-2E26-4678-A303-F673B9582D47}" id="{DADBA3D6-1293-47B7-9B6E-7B436EDF107C}">
    <text>8% 3pl</text>
  </threadedComment>
  <threadedComment ref="S60" dT="2024-02-25T11:06:46.78" personId="{E780D4DE-2E26-4678-A303-F673B9582D47}" id="{6ECF31BA-FEC0-4A04-9E47-A353288A3EB8}">
    <text>8% 3pl</text>
  </threadedComment>
  <threadedComment ref="S61" dT="2024-02-25T11:06:46.78" personId="{E780D4DE-2E26-4678-A303-F673B9582D47}" id="{CEAA1AC1-B95F-4185-9A05-0370CC5F4C7F}">
    <text>15% 3pl</text>
  </threadedComment>
  <threadedComment ref="S62" dT="2024-02-25T11:06:46.78" personId="{E780D4DE-2E26-4678-A303-F673B9582D47}" id="{B074A9D1-BA99-4AD7-91CB-A825366B5198}">
    <text>15% 3pl</text>
  </threadedComment>
  <threadedComment ref="S63" dT="2024-02-25T11:06:46.78" personId="{E780D4DE-2E26-4678-A303-F673B9582D47}" id="{5EED38B9-9161-4A4E-BAF6-0C0AB6507E63}">
    <text>8% 3pl</text>
  </threadedComment>
  <threadedComment ref="S64" dT="2024-02-25T11:06:46.78" personId="{E780D4DE-2E26-4678-A303-F673B9582D47}" id="{33F40F25-9806-42F3-A9C1-568E975D15DD}">
    <text>15% 3pl</text>
  </threadedComment>
  <threadedComment ref="S66" dT="2024-02-25T11:06:46.78" personId="{E780D4DE-2E26-4678-A303-F673B9582D47}" id="{2F613FDA-7316-4929-BB95-7525AE009C34}">
    <text>15% 3pl</text>
  </threadedComment>
  <threadedComment ref="T66" dT="2024-02-25T11:06:46.78" personId="{E780D4DE-2E26-4678-A303-F673B9582D47}" id="{4B2950C3-7632-44BF-9D12-3203A7FBFD61}">
    <text>15% 3pl</text>
  </threadedComment>
  <threadedComment ref="S67" dT="2024-02-25T11:06:46.78" personId="{E780D4DE-2E26-4678-A303-F673B9582D47}" id="{130BC63F-0CE8-4407-A452-DA4B5DD0A9AD}">
    <text>15% 3pl</text>
  </threadedComment>
  <threadedComment ref="S68" dT="2024-02-25T11:06:46.78" personId="{E780D4DE-2E26-4678-A303-F673B9582D47}" id="{746A56C5-CDC0-43DD-9F50-ECCD3BDC7BCD}">
    <text>15% 3pl</text>
  </threadedComment>
  <threadedComment ref="S69" dT="2024-02-25T11:06:46.78" personId="{E780D4DE-2E26-4678-A303-F673B9582D47}" id="{54FAA46E-6A09-4BC6-A71B-7F5AC3283088}">
    <text>15% 3pl</text>
  </threadedComment>
  <threadedComment ref="T69" dT="2024-02-25T11:06:46.78" personId="{E780D4DE-2E26-4678-A303-F673B9582D47}" id="{2936FBB0-EC2C-4313-B832-71C4416E00A1}">
    <text>15% 3pl</text>
  </threadedComment>
  <threadedComment ref="S70" dT="2024-02-25T11:06:46.78" personId="{E780D4DE-2E26-4678-A303-F673B9582D47}" id="{8DF53746-27E5-4E3D-B3C4-4E9276BEAD1A}">
    <text>15% 3pl</text>
  </threadedComment>
  <threadedComment ref="S71" dT="2024-02-25T11:06:46.78" personId="{E780D4DE-2E26-4678-A303-F673B9582D47}" id="{CCC68319-FE2D-48DD-8FA4-B745F1A80C22}">
    <text>15% 3pl</text>
  </threadedComment>
  <threadedComment ref="T71" dT="2024-02-25T11:06:46.78" personId="{E780D4DE-2E26-4678-A303-F673B9582D47}" id="{2DF22439-94AA-420C-9D09-63EFBBB026FA}">
    <text>15% 3pl</text>
  </threadedComment>
  <threadedComment ref="S72" dT="2024-02-25T11:06:46.78" personId="{E780D4DE-2E26-4678-A303-F673B9582D47}" id="{AB5D89A4-2C07-4A03-8D1A-E6B54B728CDC}">
    <text>15% 3pl</text>
  </threadedComment>
  <threadedComment ref="S73" dT="2024-02-25T11:06:46.78" personId="{E780D4DE-2E26-4678-A303-F673B9582D47}" id="{18ECE959-03F5-464D-A75D-A4B4977A0934}">
    <text>15% 3pl</text>
  </threadedComment>
  <threadedComment ref="S74" dT="2024-02-25T11:06:46.78" personId="{E780D4DE-2E26-4678-A303-F673B9582D47}" id="{6B64F0AF-5E13-4B45-920B-DC48527168FD}">
    <text>15% 3pl</text>
  </threadedComment>
  <threadedComment ref="S75" dT="2024-02-25T11:06:46.78" personId="{E780D4DE-2E26-4678-A303-F673B9582D47}" id="{26FDC163-1E52-4AA1-B9EC-F11702163182}">
    <text>15% 3pl</text>
  </threadedComment>
  <threadedComment ref="S76" dT="2024-02-25T11:06:46.78" personId="{E780D4DE-2E26-4678-A303-F673B9582D47}" id="{7153BA97-7514-4148-9227-55208CEAA883}">
    <text>15% 3pl</text>
  </threadedComment>
  <threadedComment ref="S77" dT="2024-02-25T11:06:46.78" personId="{E780D4DE-2E26-4678-A303-F673B9582D47}" id="{A8D4498F-E274-4CA7-8540-62B7AB577D13}">
    <text>15% 3pl</text>
  </threadedComment>
  <threadedComment ref="S79" dT="2024-02-25T11:06:46.78" personId="{E780D4DE-2E26-4678-A303-F673B9582D47}" id="{3614C3ED-6B52-4D0B-B160-CB9D8A608D96}">
    <text>8% 3pl</text>
  </threadedComment>
  <threadedComment ref="S80" dT="2024-02-25T11:06:46.78" personId="{E780D4DE-2E26-4678-A303-F673B9582D47}" id="{8B616563-1BD8-4C13-86F4-BBD431226504}">
    <text>2% 3pl</text>
  </threadedComment>
  <threadedComment ref="S81" dT="2024-02-25T11:06:46.78" personId="{E780D4DE-2E26-4678-A303-F673B9582D47}" id="{1D88D1B9-B850-4A31-B58F-ACF0F0C444CA}">
    <text>15% 3pl</text>
  </threadedComment>
  <threadedComment ref="S82" dT="2024-02-25T11:06:46.78" personId="{E780D4DE-2E26-4678-A303-F673B9582D47}" id="{89470C66-BE9D-4A87-8BFF-482850316EE7}">
    <text>15% 3pl</text>
  </threadedComment>
  <threadedComment ref="S83" dT="2024-02-25T11:06:46.78" personId="{E780D4DE-2E26-4678-A303-F673B9582D47}" id="{AB495E02-D494-453F-B0F3-9F3F08934391}">
    <text>2% 3pl</text>
  </threadedComment>
  <threadedComment ref="S84" dT="2024-02-25T11:06:46.78" personId="{E780D4DE-2E26-4678-A303-F673B9582D47}" id="{11DE600A-B2D1-413A-B628-ABCDA2F03FBF}">
    <text>Regional</text>
  </threadedComment>
  <threadedComment ref="S85" dT="2024-02-25T11:06:46.78" personId="{E780D4DE-2E26-4678-A303-F673B9582D47}" id="{805723EB-D601-4585-9F29-DA5CAAE06801}">
    <text>Regional</text>
  </threadedComment>
  <threadedComment ref="S86" dT="2024-02-25T11:06:46.78" personId="{E780D4DE-2E26-4678-A303-F673B9582D47}" id="{5CF1DB06-F053-471E-8F23-55AEBC35CC64}">
    <text>Regional</text>
  </threadedComment>
  <threadedComment ref="S87" dT="2024-02-25T11:07:51.28" personId="{E780D4DE-2E26-4678-A303-F673B9582D47}" id="{35ABA1AE-74B4-4E7E-A148-CD61BC9E2719}">
    <text>7.5% SPIMACO + 3.5% NUPCO (2.5% in 2024) + 1% VAS-3pl</text>
  </threadedComment>
  <threadedComment ref="S88" dT="2024-02-25T11:07:51.28" personId="{E780D4DE-2E26-4678-A303-F673B9582D47}" id="{8A43863C-476D-4B58-862F-DCC732FC7E27}">
    <text>7.5% SPIMACO + 3.5% NUPCO (2.5% in 2024) + 1% VAS-3pl</text>
  </threadedComment>
  <threadedComment ref="S89" dT="2024-02-25T11:07:51.28" personId="{E780D4DE-2E26-4678-A303-F673B9582D47}" id="{93CE14D0-77F8-47E0-B3AB-664359AF08A4}">
    <text>7.5% SPIMACO + 3.5% NUPCO (2.5% in 2024) + 1% VAS-3pl</text>
  </threadedComment>
  <threadedComment ref="S90" dT="2024-02-25T11:07:51.28" personId="{E780D4DE-2E26-4678-A303-F673B9582D47}" id="{DADB1509-0180-42DA-B88D-A39A2A18834A}">
    <text>7.5% SPIMACO + 3.5% NUPCO (2.5% in 2024) + 1% VAS-3pl</text>
  </threadedComment>
  <threadedComment ref="S91" dT="2024-02-25T11:07:51.28" personId="{E780D4DE-2E26-4678-A303-F673B9582D47}" id="{24BE8E16-D543-47C3-B3AA-697EB85465FA}">
    <text>7.5% SPIMACO + 3.5% NUPCO (2.5% in 2024) + 1% VAS-3pl</text>
  </threadedComment>
  <threadedComment ref="S92" dT="2024-02-25T11:07:51.28" personId="{E780D4DE-2E26-4678-A303-F673B9582D47}" id="{D8C0A8D9-C82D-49B0-B8FD-043E1BAECD63}">
    <text>7.5% SPIMACO + 3.5% NUPCO (2.5% in 2024) + 1% VAS-3pl</text>
  </threadedComment>
  <threadedComment ref="T93" dT="2024-11-25T11:33:21.06" personId="{E780D4DE-2E26-4678-A303-F673B9582D47}" id="{7C99628F-C9FA-4CA9-B0A9-C44AC3F21CA5}">
    <text>Update to 28% end of 2024</text>
  </threadedComment>
  <threadedComment ref="W93" dT="2024-10-28T09:06:16.89" personId="{E780D4DE-2E26-4678-A303-F673B9582D47}" id="{2627D33B-8CA6-495F-B21E-0DEF7048E7E7}">
    <text>Includes Cooling unit, GPS, SIM,..</text>
  </threadedComment>
  <threadedComment ref="S94" dT="2024-02-25T11:06:46.78" personId="{E780D4DE-2E26-4678-A303-F673B9582D47}" id="{DDA20FF9-B868-4D8D-96CA-35EF7D2EDCC6}">
    <text>5% 3pl (SPIMACO)</text>
  </threadedComment>
  <threadedComment ref="S95" dT="2024-02-25T11:06:46.78" personId="{E780D4DE-2E26-4678-A303-F673B9582D47}" id="{C209B153-7E1F-4AEF-8D1D-C9CFA244EB17}">
    <text>Regional</text>
  </threadedComment>
  <threadedComment ref="S96" dT="2024-02-25T11:06:46.78" personId="{E780D4DE-2E26-4678-A303-F673B9582D47}" id="{EFD73B6C-32F9-4F0C-8DA4-952B667C9FD7}">
    <text>15% 3pl</text>
  </threadedComment>
  <threadedComment ref="S97" dT="2024-02-25T11:06:46.78" personId="{E780D4DE-2E26-4678-A303-F673B9582D47}" id="{CE565EA6-9866-46D2-80FD-15874F29A9AB}">
    <text>15% 3pl</text>
  </threadedComment>
  <threadedComment ref="S98" dT="2024-02-25T11:06:46.78" personId="{E780D4DE-2E26-4678-A303-F673B9582D47}" id="{F28B94C1-F901-4728-95F1-49FB3BC74C17}">
    <text>10% 3pl</text>
  </threadedComment>
  <threadedComment ref="S99" dT="2024-02-25T11:06:46.78" personId="{E780D4DE-2E26-4678-A303-F673B9582D47}" id="{D251B3DA-407C-46DA-97CB-0D648E56F400}">
    <text>15% 3pl</text>
  </threadedComment>
  <threadedComment ref="S100" dT="2024-02-25T11:06:46.78" personId="{E780D4DE-2E26-4678-A303-F673B9582D47}" id="{1CE1F52F-8C6A-4C0A-ACBC-168EFEEEC994}">
    <text>15% 3pl</text>
  </threadedComment>
  <threadedComment ref="S101" dT="2024-02-25T11:06:46.78" personId="{E780D4DE-2E26-4678-A303-F673B9582D47}" id="{9480602C-0EBF-488E-8684-C974BEDE00FF}">
    <text>15% 3pl</text>
  </threadedComment>
  <threadedComment ref="S102" dT="2024-02-25T11:06:46.78" personId="{E780D4DE-2E26-4678-A303-F673B9582D47}" id="{B89417C9-151D-4180-985E-72BA4D35FB99}">
    <text>10% 3pl</text>
  </threadedComment>
  <threadedComment ref="S103" dT="2024-02-25T11:06:46.78" personId="{E780D4DE-2E26-4678-A303-F673B9582D47}" id="{E5CB06FD-BFCE-498F-9101-471F03B7661B}">
    <text>2% 3pl</text>
  </threadedComment>
  <threadedComment ref="S104" dT="2024-02-25T11:07:51.28" personId="{E780D4DE-2E26-4678-A303-F673B9582D47}" id="{FE9693CA-DCE9-41F6-AA94-4F18CF3F01B2}">
    <text>7.5% SPIMACO + 3.5% NUPCO (2.5% in 2024) + 1% VAS-3pl</text>
  </threadedComment>
  <threadedComment ref="S105" dT="2024-02-25T11:07:51.28" personId="{E780D4DE-2E26-4678-A303-F673B9582D47}" id="{780A41EB-8618-4141-9B23-2B7BB4AFE8BC}">
    <text>7.5% SPIMACO + 3.5% NUPCO (2.5% in 2024) + 1% VAS-3pl</text>
  </threadedComment>
  <threadedComment ref="S108" dT="2024-02-25T11:06:46.78" personId="{E780D4DE-2E26-4678-A303-F673B9582D47}" id="{CE597BAA-D8EE-45DF-AA18-9FC217E62166}">
    <text>New WH 12% Spimaco + 4% Nupco (3% 2024) + 0.5% Others+Vas</text>
  </threadedComment>
  <threadedComment ref="S110" dT="2024-02-25T11:06:46.78" personId="{E780D4DE-2E26-4678-A303-F673B9582D47}" id="{0A6ECE4E-1C26-4815-8C7F-3C6C3D6A936A}">
    <text>Regional</text>
  </threadedComment>
  <threadedComment ref="S111" dT="2024-02-25T11:06:46.78" personId="{E780D4DE-2E26-4678-A303-F673B9582D47}" id="{69C042B0-D7C4-440A-AFB8-99AEB1E86B54}">
    <text>Regional</text>
  </threadedComment>
  <threadedComment ref="S112" dT="2024-02-25T11:06:46.78" personId="{E780D4DE-2E26-4678-A303-F673B9582D47}" id="{05FE741E-5978-4EBD-A580-6F510593850F}">
    <text>6% SPIMACO + 3% NUPCO (2% 2024)</text>
  </threadedComment>
  <threadedComment ref="S113" dT="2024-02-25T11:06:46.78" personId="{E780D4DE-2E26-4678-A303-F673B9582D47}" id="{821500DA-D644-4CFC-843D-58588B4AAEA4}">
    <text>15% 3pl</text>
  </threadedComment>
  <threadedComment ref="S114" dT="2024-02-25T11:06:46.78" personId="{E780D4DE-2E26-4678-A303-F673B9582D47}" id="{3F4DAC9F-AA22-48D0-95B4-304B72B5E6D6}">
    <text>Regional</text>
  </threadedComment>
  <threadedComment ref="S115" dT="2024-02-25T11:06:46.78" personId="{E780D4DE-2E26-4678-A303-F673B9582D47}" id="{727AF82F-A766-4EB4-82D0-F641C1D7ACFA}">
    <text>6% SPIMACO + 3% NUPCO (2% 2024)</text>
  </threadedComment>
  <threadedComment ref="S116" dT="2024-02-25T11:06:46.78" personId="{E780D4DE-2E26-4678-A303-F673B9582D47}" id="{9941CC73-AB20-4636-B7EE-386D78302FF2}">
    <text>New WH 12% Spimaco + 4% Nupco (3% 2024) + 0.5% Others+Vas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D9CE-4FA6-EA4A-B002-9EAD01494DD0}">
  <dimension ref="A3:B86"/>
  <sheetViews>
    <sheetView workbookViewId="0">
      <selection activeCell="A4" sqref="A4"/>
    </sheetView>
  </sheetViews>
  <sheetFormatPr baseColWidth="10" defaultRowHeight="15" x14ac:dyDescent="0.2"/>
  <cols>
    <col min="1" max="1" width="16.83203125" bestFit="1" customWidth="1"/>
    <col min="2" max="2" width="20.33203125" bestFit="1" customWidth="1"/>
    <col min="3" max="3" width="19.6640625" bestFit="1" customWidth="1"/>
    <col min="4" max="4" width="20.1640625" bestFit="1" customWidth="1"/>
  </cols>
  <sheetData>
    <row r="3" spans="1:2" x14ac:dyDescent="0.2">
      <c r="A3" s="57" t="s">
        <v>292</v>
      </c>
      <c r="B3" t="s">
        <v>295</v>
      </c>
    </row>
    <row r="4" spans="1:2" x14ac:dyDescent="0.2">
      <c r="A4" s="3">
        <v>0</v>
      </c>
      <c r="B4" s="56">
        <v>0</v>
      </c>
    </row>
    <row r="5" spans="1:2" x14ac:dyDescent="0.2">
      <c r="A5" s="58">
        <v>1</v>
      </c>
      <c r="B5" s="56">
        <v>0</v>
      </c>
    </row>
    <row r="6" spans="1:2" x14ac:dyDescent="0.2">
      <c r="A6" s="59">
        <v>0</v>
      </c>
      <c r="B6" s="56">
        <v>0</v>
      </c>
    </row>
    <row r="7" spans="1:2" x14ac:dyDescent="0.2">
      <c r="A7" s="58" t="s">
        <v>293</v>
      </c>
      <c r="B7" s="56">
        <v>0</v>
      </c>
    </row>
    <row r="8" spans="1:2" x14ac:dyDescent="0.2">
      <c r="A8" s="59">
        <v>0</v>
      </c>
      <c r="B8" s="56">
        <v>0</v>
      </c>
    </row>
    <row r="9" spans="1:2" x14ac:dyDescent="0.2">
      <c r="A9" s="3">
        <v>0.01</v>
      </c>
      <c r="B9" s="56">
        <v>61048.095199999996</v>
      </c>
    </row>
    <row r="10" spans="1:2" x14ac:dyDescent="0.2">
      <c r="A10" s="58">
        <v>2.5000000000000001E-2</v>
      </c>
      <c r="B10" s="56">
        <v>61048.095199999996</v>
      </c>
    </row>
    <row r="11" spans="1:2" x14ac:dyDescent="0.2">
      <c r="A11" s="59">
        <v>4120017.0721970266</v>
      </c>
      <c r="B11" s="56">
        <v>61048.095199999996</v>
      </c>
    </row>
    <row r="12" spans="1:2" x14ac:dyDescent="0.2">
      <c r="A12" s="3">
        <v>0.02</v>
      </c>
      <c r="B12" s="56">
        <v>0</v>
      </c>
    </row>
    <row r="13" spans="1:2" x14ac:dyDescent="0.2">
      <c r="A13" s="58" t="s">
        <v>293</v>
      </c>
      <c r="B13" s="56">
        <v>0</v>
      </c>
    </row>
    <row r="14" spans="1:2" x14ac:dyDescent="0.2">
      <c r="A14" s="59">
        <v>0</v>
      </c>
      <c r="B14" s="56">
        <v>0</v>
      </c>
    </row>
    <row r="15" spans="1:2" x14ac:dyDescent="0.2">
      <c r="A15" s="3">
        <v>2.5000000000000001E-2</v>
      </c>
      <c r="B15" s="56">
        <v>54171.608</v>
      </c>
    </row>
    <row r="16" spans="1:2" x14ac:dyDescent="0.2">
      <c r="A16" s="58">
        <v>0.05</v>
      </c>
      <c r="B16" s="56">
        <v>54171.608</v>
      </c>
    </row>
    <row r="17" spans="1:2" x14ac:dyDescent="0.2">
      <c r="A17" s="59">
        <v>1835767.4519039998</v>
      </c>
      <c r="B17" s="56">
        <v>54171.608</v>
      </c>
    </row>
    <row r="18" spans="1:2" x14ac:dyDescent="0.2">
      <c r="A18" s="3">
        <v>0.05</v>
      </c>
      <c r="B18" s="56">
        <v>113060.57150000001</v>
      </c>
    </row>
    <row r="19" spans="1:2" x14ac:dyDescent="0.2">
      <c r="A19" s="58" t="s">
        <v>293</v>
      </c>
      <c r="B19" s="56">
        <v>113060.57150000001</v>
      </c>
    </row>
    <row r="20" spans="1:2" x14ac:dyDescent="0.2">
      <c r="A20" s="59">
        <v>0</v>
      </c>
      <c r="B20" s="56">
        <v>0</v>
      </c>
    </row>
    <row r="21" spans="1:2" x14ac:dyDescent="0.2">
      <c r="A21" s="59">
        <v>11144.84806</v>
      </c>
      <c r="B21" s="56">
        <v>727.47050000000002</v>
      </c>
    </row>
    <row r="22" spans="1:2" x14ac:dyDescent="0.2">
      <c r="A22" s="59">
        <v>2014109.1356449919</v>
      </c>
      <c r="B22" s="56">
        <v>112333.10100000001</v>
      </c>
    </row>
    <row r="23" spans="1:2" x14ac:dyDescent="0.2">
      <c r="A23" s="3">
        <v>5.5E-2</v>
      </c>
      <c r="B23" s="56">
        <v>162762.44545</v>
      </c>
    </row>
    <row r="24" spans="1:2" x14ac:dyDescent="0.2">
      <c r="A24" s="58">
        <v>0.1105</v>
      </c>
      <c r="B24" s="56">
        <v>0</v>
      </c>
    </row>
    <row r="25" spans="1:2" x14ac:dyDescent="0.2">
      <c r="A25" s="59">
        <v>0</v>
      </c>
      <c r="B25" s="56">
        <v>0</v>
      </c>
    </row>
    <row r="26" spans="1:2" x14ac:dyDescent="0.2">
      <c r="A26" s="58">
        <v>0.3</v>
      </c>
      <c r="B26" s="56">
        <v>77313.582500000004</v>
      </c>
    </row>
    <row r="27" spans="1:2" x14ac:dyDescent="0.2">
      <c r="A27" s="59">
        <v>951659.9155</v>
      </c>
      <c r="B27" s="56">
        <v>77313.582500000004</v>
      </c>
    </row>
    <row r="28" spans="1:2" x14ac:dyDescent="0.2">
      <c r="A28" s="58" t="s">
        <v>293</v>
      </c>
      <c r="B28" s="56">
        <v>85448.862949999995</v>
      </c>
    </row>
    <row r="29" spans="1:2" x14ac:dyDescent="0.2">
      <c r="A29" s="59">
        <v>1263089.5559700001</v>
      </c>
      <c r="B29" s="56">
        <v>85448.862949999995</v>
      </c>
    </row>
    <row r="30" spans="1:2" x14ac:dyDescent="0.2">
      <c r="A30" s="3">
        <v>0.06</v>
      </c>
      <c r="B30" s="56">
        <v>1769700.2862</v>
      </c>
    </row>
    <row r="31" spans="1:2" x14ac:dyDescent="0.2">
      <c r="A31" s="58">
        <v>0</v>
      </c>
      <c r="B31" s="56">
        <v>29486.5206</v>
      </c>
    </row>
    <row r="32" spans="1:2" x14ac:dyDescent="0.2">
      <c r="A32" s="59">
        <v>0</v>
      </c>
      <c r="B32" s="56">
        <v>0</v>
      </c>
    </row>
    <row r="33" spans="1:2" x14ac:dyDescent="0.2">
      <c r="A33" s="59">
        <v>368581.50750000001</v>
      </c>
      <c r="B33" s="56">
        <v>29486.5206</v>
      </c>
    </row>
    <row r="34" spans="1:2" x14ac:dyDescent="0.2">
      <c r="A34" s="58">
        <v>0.02</v>
      </c>
      <c r="B34" s="56">
        <v>108657.9558</v>
      </c>
    </row>
    <row r="35" spans="1:2" x14ac:dyDescent="0.2">
      <c r="A35" s="59">
        <v>1340114.7881999998</v>
      </c>
      <c r="B35" s="56">
        <v>108657.9558</v>
      </c>
    </row>
    <row r="36" spans="1:2" x14ac:dyDescent="0.2">
      <c r="A36" s="58">
        <v>0.14000000000000001</v>
      </c>
      <c r="B36" s="56">
        <v>333632.9142</v>
      </c>
    </row>
    <row r="37" spans="1:2" x14ac:dyDescent="0.2">
      <c r="A37" s="59">
        <v>2780274.2850000001</v>
      </c>
      <c r="B37" s="56">
        <v>333632.9142</v>
      </c>
    </row>
    <row r="38" spans="1:2" x14ac:dyDescent="0.2">
      <c r="A38" s="58">
        <v>0.15</v>
      </c>
      <c r="B38" s="56">
        <v>301370.18940000003</v>
      </c>
    </row>
    <row r="39" spans="1:2" x14ac:dyDescent="0.2">
      <c r="A39" s="59">
        <v>547593.90517000004</v>
      </c>
      <c r="B39" s="56">
        <v>42836.550600000002</v>
      </c>
    </row>
    <row r="40" spans="1:2" x14ac:dyDescent="0.2">
      <c r="A40" s="59">
        <v>720715.43200000003</v>
      </c>
      <c r="B40" s="56">
        <v>55725.42</v>
      </c>
    </row>
    <row r="41" spans="1:2" x14ac:dyDescent="0.2">
      <c r="A41" s="59">
        <v>2545919.1733360002</v>
      </c>
      <c r="B41" s="56">
        <v>202808.2188</v>
      </c>
    </row>
    <row r="42" spans="1:2" x14ac:dyDescent="0.2">
      <c r="A42" s="58">
        <v>0.2</v>
      </c>
      <c r="B42" s="56">
        <v>43005.901799999992</v>
      </c>
    </row>
    <row r="43" spans="1:2" x14ac:dyDescent="0.2">
      <c r="A43" s="59">
        <v>0</v>
      </c>
      <c r="B43" s="56">
        <v>0</v>
      </c>
    </row>
    <row r="44" spans="1:2" x14ac:dyDescent="0.2">
      <c r="A44" s="59">
        <v>188725.5552</v>
      </c>
      <c r="B44" s="56">
        <v>17693.020799999998</v>
      </c>
    </row>
    <row r="45" spans="1:2" x14ac:dyDescent="0.2">
      <c r="A45" s="59">
        <v>317254.77519999997</v>
      </c>
      <c r="B45" s="56">
        <v>25312.880999999998</v>
      </c>
    </row>
    <row r="46" spans="1:2" x14ac:dyDescent="0.2">
      <c r="A46" s="58">
        <v>0.25</v>
      </c>
      <c r="B46" s="56">
        <v>69270.701399999991</v>
      </c>
    </row>
    <row r="47" spans="1:2" x14ac:dyDescent="0.2">
      <c r="A47" s="59">
        <v>771213.80891999998</v>
      </c>
      <c r="B47" s="56">
        <v>69270.701399999991</v>
      </c>
    </row>
    <row r="48" spans="1:2" x14ac:dyDescent="0.2">
      <c r="A48" s="58">
        <v>0.3</v>
      </c>
      <c r="B48" s="56">
        <v>567615.07499999995</v>
      </c>
    </row>
    <row r="49" spans="1:2" x14ac:dyDescent="0.2">
      <c r="A49" s="59">
        <v>0</v>
      </c>
      <c r="B49" s="56">
        <v>0</v>
      </c>
    </row>
    <row r="50" spans="1:2" x14ac:dyDescent="0.2">
      <c r="A50" s="59">
        <v>144931.78200000001</v>
      </c>
      <c r="B50" s="56">
        <v>12769.32</v>
      </c>
    </row>
    <row r="51" spans="1:2" x14ac:dyDescent="0.2">
      <c r="A51" s="59">
        <v>515439.505</v>
      </c>
      <c r="B51" s="56">
        <v>46505.82</v>
      </c>
    </row>
    <row r="52" spans="1:2" x14ac:dyDescent="0.2">
      <c r="A52" s="59">
        <v>5041037.6887500007</v>
      </c>
      <c r="B52" s="56">
        <v>508339.935</v>
      </c>
    </row>
    <row r="53" spans="1:2" x14ac:dyDescent="0.2">
      <c r="A53" s="58">
        <v>0.35</v>
      </c>
      <c r="B53" s="56">
        <v>150357.2928</v>
      </c>
    </row>
    <row r="54" spans="1:2" x14ac:dyDescent="0.2">
      <c r="A54" s="59">
        <v>1628870.6719999998</v>
      </c>
      <c r="B54" s="56">
        <v>150357.2928</v>
      </c>
    </row>
    <row r="55" spans="1:2" x14ac:dyDescent="0.2">
      <c r="A55" s="58">
        <v>0.4</v>
      </c>
      <c r="B55" s="56">
        <v>390.06</v>
      </c>
    </row>
    <row r="56" spans="1:2" x14ac:dyDescent="0.2">
      <c r="A56" s="59">
        <v>5005.7700000000004</v>
      </c>
      <c r="B56" s="56">
        <v>390.06</v>
      </c>
    </row>
    <row r="57" spans="1:2" x14ac:dyDescent="0.2">
      <c r="A57" s="58" t="s">
        <v>293</v>
      </c>
      <c r="B57" s="56">
        <v>165913.6752</v>
      </c>
    </row>
    <row r="58" spans="1:2" x14ac:dyDescent="0.2">
      <c r="A58" s="59">
        <v>0</v>
      </c>
      <c r="B58" s="56">
        <v>0</v>
      </c>
    </row>
    <row r="59" spans="1:2" x14ac:dyDescent="0.2">
      <c r="A59" s="59">
        <v>390</v>
      </c>
      <c r="B59" s="56">
        <v>30</v>
      </c>
    </row>
    <row r="60" spans="1:2" x14ac:dyDescent="0.2">
      <c r="A60" s="59">
        <v>2418</v>
      </c>
      <c r="B60" s="56">
        <v>186</v>
      </c>
    </row>
    <row r="61" spans="1:2" x14ac:dyDescent="0.2">
      <c r="A61" s="59">
        <v>2940.96</v>
      </c>
      <c r="B61" s="56">
        <v>200.51999999999998</v>
      </c>
    </row>
    <row r="62" spans="1:2" x14ac:dyDescent="0.2">
      <c r="A62" s="59">
        <v>5289</v>
      </c>
      <c r="B62" s="56">
        <v>369</v>
      </c>
    </row>
    <row r="63" spans="1:2" x14ac:dyDescent="0.2">
      <c r="A63" s="59">
        <v>12274.419</v>
      </c>
      <c r="B63" s="56">
        <v>791.89799999999991</v>
      </c>
    </row>
    <row r="64" spans="1:2" x14ac:dyDescent="0.2">
      <c r="A64" s="59">
        <v>13406.17196</v>
      </c>
      <c r="B64" s="56">
        <v>953.04539999999997</v>
      </c>
    </row>
    <row r="65" spans="1:2" x14ac:dyDescent="0.2">
      <c r="A65" s="59">
        <v>17323.944</v>
      </c>
      <c r="B65" s="56">
        <v>1231.56</v>
      </c>
    </row>
    <row r="66" spans="1:2" x14ac:dyDescent="0.2">
      <c r="A66" s="59">
        <v>22089.599999999999</v>
      </c>
      <c r="B66" s="56">
        <v>1699.2</v>
      </c>
    </row>
    <row r="67" spans="1:2" x14ac:dyDescent="0.2">
      <c r="A67" s="59">
        <v>24129.300000000003</v>
      </c>
      <c r="B67" s="56">
        <v>1856.1</v>
      </c>
    </row>
    <row r="68" spans="1:2" x14ac:dyDescent="0.2">
      <c r="A68" s="59">
        <v>26208</v>
      </c>
      <c r="B68" s="56">
        <v>2016</v>
      </c>
    </row>
    <row r="69" spans="1:2" x14ac:dyDescent="0.2">
      <c r="A69" s="59">
        <v>31758</v>
      </c>
      <c r="B69" s="56">
        <v>2412</v>
      </c>
    </row>
    <row r="70" spans="1:2" x14ac:dyDescent="0.2">
      <c r="A70" s="59">
        <v>39539.754200000003</v>
      </c>
      <c r="B70" s="56">
        <v>2810.8830000000003</v>
      </c>
    </row>
    <row r="71" spans="1:2" x14ac:dyDescent="0.2">
      <c r="A71" s="59">
        <v>95652.703999999998</v>
      </c>
      <c r="B71" s="56">
        <v>7320.36</v>
      </c>
    </row>
    <row r="72" spans="1:2" x14ac:dyDescent="0.2">
      <c r="A72" s="59">
        <v>118981.91010000001</v>
      </c>
      <c r="B72" s="56">
        <v>8979.7667999999994</v>
      </c>
    </row>
    <row r="73" spans="1:2" x14ac:dyDescent="0.2">
      <c r="A73" s="59">
        <v>122545.77719999998</v>
      </c>
      <c r="B73" s="56">
        <v>8753.2697999999982</v>
      </c>
    </row>
    <row r="74" spans="1:2" x14ac:dyDescent="0.2">
      <c r="A74" s="59">
        <v>141675.40912</v>
      </c>
      <c r="B74" s="56">
        <v>10842.505799999999</v>
      </c>
    </row>
    <row r="75" spans="1:2" x14ac:dyDescent="0.2">
      <c r="A75" s="59">
        <v>200621.44975</v>
      </c>
      <c r="B75" s="56">
        <v>15295.154999999999</v>
      </c>
    </row>
    <row r="76" spans="1:2" x14ac:dyDescent="0.2">
      <c r="A76" s="59">
        <v>299068.77295999997</v>
      </c>
      <c r="B76" s="56">
        <v>21776.852399999996</v>
      </c>
    </row>
    <row r="77" spans="1:2" x14ac:dyDescent="0.2">
      <c r="A77" s="59">
        <v>304191.75630000001</v>
      </c>
      <c r="B77" s="56">
        <v>19625.274599999997</v>
      </c>
    </row>
    <row r="78" spans="1:2" x14ac:dyDescent="0.2">
      <c r="A78" s="59">
        <v>713006.65072000003</v>
      </c>
      <c r="B78" s="56">
        <v>58764.284399999997</v>
      </c>
    </row>
    <row r="79" spans="1:2" x14ac:dyDescent="0.2">
      <c r="A79" s="3">
        <v>0.2</v>
      </c>
      <c r="B79" s="56">
        <v>0</v>
      </c>
    </row>
    <row r="80" spans="1:2" x14ac:dyDescent="0.2">
      <c r="A80" s="58" t="s">
        <v>293</v>
      </c>
      <c r="B80" s="56">
        <v>0</v>
      </c>
    </row>
    <row r="81" spans="1:2" x14ac:dyDescent="0.2">
      <c r="A81" s="59">
        <v>0</v>
      </c>
      <c r="B81" s="56">
        <v>0</v>
      </c>
    </row>
    <row r="82" spans="1:2" x14ac:dyDescent="0.2">
      <c r="A82" s="3" t="s">
        <v>293</v>
      </c>
      <c r="B82" s="56"/>
    </row>
    <row r="83" spans="1:2" x14ac:dyDescent="0.2">
      <c r="A83" s="58" t="s">
        <v>293</v>
      </c>
      <c r="B83" s="56"/>
    </row>
    <row r="84" spans="1:2" x14ac:dyDescent="0.2">
      <c r="A84" s="59">
        <v>37999289.706412025</v>
      </c>
      <c r="B84" s="56"/>
    </row>
    <row r="85" spans="1:2" x14ac:dyDescent="0.2">
      <c r="A85" s="59" t="s">
        <v>293</v>
      </c>
      <c r="B85" s="56"/>
    </row>
    <row r="86" spans="1:2" x14ac:dyDescent="0.2">
      <c r="A86" s="3" t="s">
        <v>294</v>
      </c>
      <c r="B86" s="56">
        <v>2160743.0063499999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D37-E748-434C-8006-059E7251C6A6}">
  <sheetPr>
    <tabColor rgb="FF40ED33"/>
  </sheetPr>
  <dimension ref="A1:Z141"/>
  <sheetViews>
    <sheetView tabSelected="1" workbookViewId="0">
      <pane xSplit="6" ySplit="1" topLeftCell="O2" activePane="bottomRight" state="frozen"/>
      <selection activeCell="E20" sqref="E20"/>
      <selection pane="topRight" activeCell="E20" sqref="E20"/>
      <selection pane="bottomLeft" activeCell="E20" sqref="E20"/>
      <selection pane="bottomRight" activeCell="C4" sqref="C4"/>
    </sheetView>
  </sheetViews>
  <sheetFormatPr baseColWidth="10" defaultColWidth="8.83203125" defaultRowHeight="15" x14ac:dyDescent="0.2"/>
  <cols>
    <col min="1" max="1" width="17.5" bestFit="1" customWidth="1"/>
    <col min="2" max="2" width="8.1640625" bestFit="1" customWidth="1"/>
    <col min="3" max="3" width="8.83203125" bestFit="1" customWidth="1"/>
    <col min="4" max="4" width="12" bestFit="1" customWidth="1"/>
    <col min="5" max="5" width="15.33203125" bestFit="1" customWidth="1"/>
    <col min="6" max="6" width="28.5" bestFit="1" customWidth="1"/>
    <col min="7" max="7" width="21.5" bestFit="1" customWidth="1"/>
    <col min="8" max="8" width="11" bestFit="1" customWidth="1"/>
    <col min="9" max="9" width="24.6640625" bestFit="1" customWidth="1"/>
    <col min="10" max="10" width="25" customWidth="1"/>
    <col min="11" max="11" width="13" bestFit="1" customWidth="1"/>
    <col min="12" max="12" width="32" style="1" bestFit="1" customWidth="1"/>
    <col min="13" max="13" width="5.6640625" bestFit="1" customWidth="1"/>
    <col min="14" max="14" width="6.5" bestFit="1" customWidth="1"/>
    <col min="15" max="16" width="11.1640625" bestFit="1" customWidth="1"/>
    <col min="17" max="17" width="10" bestFit="1" customWidth="1"/>
    <col min="18" max="18" width="15.1640625" bestFit="1" customWidth="1"/>
    <col min="19" max="19" width="17.5" bestFit="1" customWidth="1"/>
    <col min="20" max="20" width="18.1640625" bestFit="1" customWidth="1"/>
    <col min="21" max="21" width="17.5" bestFit="1" customWidth="1"/>
    <col min="22" max="22" width="19.6640625" bestFit="1" customWidth="1"/>
    <col min="23" max="23" width="21.6640625" bestFit="1" customWidth="1"/>
    <col min="24" max="24" width="28.1640625" bestFit="1" customWidth="1"/>
    <col min="25" max="25" width="28.6640625" bestFit="1" customWidth="1"/>
    <col min="26" max="26" width="29.1640625" bestFit="1" customWidth="1"/>
  </cols>
  <sheetData>
    <row r="1" spans="1:26" s="3" customFormat="1" ht="18" x14ac:dyDescent="0.2">
      <c r="A1" s="52" t="s">
        <v>152</v>
      </c>
      <c r="B1" s="52" t="s">
        <v>273</v>
      </c>
      <c r="C1" s="52" t="s">
        <v>274</v>
      </c>
      <c r="D1" s="52" t="s">
        <v>276</v>
      </c>
      <c r="E1" s="52" t="s">
        <v>267</v>
      </c>
      <c r="F1" s="52" t="s">
        <v>268</v>
      </c>
      <c r="G1" s="52" t="s">
        <v>269</v>
      </c>
      <c r="H1" s="52" t="s">
        <v>153</v>
      </c>
      <c r="I1" s="52" t="s">
        <v>265</v>
      </c>
      <c r="J1" s="52" t="s">
        <v>266</v>
      </c>
      <c r="K1" s="52" t="s">
        <v>270</v>
      </c>
      <c r="L1" s="53" t="s">
        <v>286</v>
      </c>
      <c r="M1" s="4" t="s">
        <v>277</v>
      </c>
      <c r="N1" s="4" t="s">
        <v>278</v>
      </c>
      <c r="O1" s="51" t="s">
        <v>279</v>
      </c>
      <c r="P1" s="51" t="s">
        <v>280</v>
      </c>
      <c r="Q1" s="5" t="s">
        <v>281</v>
      </c>
      <c r="R1" s="5" t="s">
        <v>282</v>
      </c>
      <c r="S1" s="5" t="s">
        <v>283</v>
      </c>
      <c r="T1" s="5" t="s">
        <v>284</v>
      </c>
      <c r="U1" s="54" t="s">
        <v>285</v>
      </c>
      <c r="V1" s="54" t="s">
        <v>287</v>
      </c>
      <c r="W1" s="54" t="s">
        <v>288</v>
      </c>
      <c r="X1" s="54" t="s">
        <v>289</v>
      </c>
      <c r="Y1" s="54" t="s">
        <v>290</v>
      </c>
      <c r="Z1" s="55" t="s">
        <v>291</v>
      </c>
    </row>
    <row r="2" spans="1:26" x14ac:dyDescent="0.2">
      <c r="A2" s="9" t="s">
        <v>154</v>
      </c>
      <c r="B2" s="9">
        <v>2025</v>
      </c>
      <c r="C2" s="9" t="s">
        <v>275</v>
      </c>
      <c r="D2" s="9"/>
      <c r="E2" s="7" t="s">
        <v>0</v>
      </c>
      <c r="F2" s="7" t="s">
        <v>1</v>
      </c>
      <c r="G2" s="6" t="s">
        <v>1</v>
      </c>
      <c r="H2" s="6" t="s">
        <v>156</v>
      </c>
      <c r="I2" s="6" t="s">
        <v>155</v>
      </c>
      <c r="J2" s="6" t="s">
        <v>155</v>
      </c>
      <c r="K2" s="7" t="s">
        <v>272</v>
      </c>
      <c r="L2" s="10">
        <v>8472332.25</v>
      </c>
      <c r="M2" s="11">
        <v>0.3</v>
      </c>
      <c r="N2" s="11">
        <v>0.7</v>
      </c>
      <c r="O2" s="8">
        <f t="shared" ref="O2:O33" si="0">M2*L2</f>
        <v>2541699.6749999998</v>
      </c>
      <c r="P2" s="8">
        <f t="shared" ref="P2:P33" si="1">N2*L2</f>
        <v>5930632.5749999993</v>
      </c>
      <c r="Q2" s="12">
        <v>0.06</v>
      </c>
      <c r="R2" s="13">
        <v>0.3</v>
      </c>
      <c r="S2" s="14">
        <v>0.1</v>
      </c>
      <c r="T2" s="15">
        <v>0.15</v>
      </c>
      <c r="U2" s="8">
        <f>L2-(V2+W2+X2+Y2)</f>
        <v>5041037.6887500007</v>
      </c>
      <c r="V2" s="8">
        <f>Q2*L2</f>
        <v>508339.935</v>
      </c>
      <c r="W2" s="8">
        <f t="shared" ref="W2:W33" si="2">R2*P2</f>
        <v>1779189.7724999997</v>
      </c>
      <c r="X2" s="8">
        <f t="shared" ref="X2:X33" si="3">S2*O2</f>
        <v>254169.9675</v>
      </c>
      <c r="Y2" s="8">
        <f t="shared" ref="Y2:Y33" si="4">T2*P2</f>
        <v>889594.88624999986</v>
      </c>
      <c r="Z2" s="16">
        <f t="shared" ref="Z2:Z33" si="5">X2+Y2</f>
        <v>1143764.8537499998</v>
      </c>
    </row>
    <row r="3" spans="1:26" x14ac:dyDescent="0.2">
      <c r="A3" s="9" t="s">
        <v>154</v>
      </c>
      <c r="B3" s="9">
        <v>2025</v>
      </c>
      <c r="C3" s="9" t="s">
        <v>275</v>
      </c>
      <c r="D3" s="9"/>
      <c r="E3" s="7" t="s">
        <v>2</v>
      </c>
      <c r="F3" s="49" t="s">
        <v>163</v>
      </c>
      <c r="G3" s="6" t="s">
        <v>1</v>
      </c>
      <c r="H3" s="6" t="s">
        <v>156</v>
      </c>
      <c r="I3" s="6" t="s">
        <v>155</v>
      </c>
      <c r="J3" s="6" t="s">
        <v>155</v>
      </c>
      <c r="K3" s="7" t="s">
        <v>272</v>
      </c>
      <c r="L3" s="10">
        <v>6104809.5199999996</v>
      </c>
      <c r="M3" s="48">
        <v>0.57999999999999996</v>
      </c>
      <c r="N3" s="48">
        <v>0.42</v>
      </c>
      <c r="O3" s="8">
        <f t="shared" si="0"/>
        <v>3540789.5215999996</v>
      </c>
      <c r="P3" s="8">
        <f t="shared" si="1"/>
        <v>2564019.9983999999</v>
      </c>
      <c r="Q3" s="19">
        <v>0.01</v>
      </c>
      <c r="R3" s="12">
        <v>2.5000000000000001E-2</v>
      </c>
      <c r="S3" s="14">
        <v>0.1008621</v>
      </c>
      <c r="T3" s="12">
        <v>0.58599869999999998</v>
      </c>
      <c r="U3" s="8">
        <f t="shared" ref="U3:U33" si="6">L3-(V3+W3+X3+Y3)</f>
        <v>4120017.0721970266</v>
      </c>
      <c r="V3" s="8">
        <f t="shared" ref="V3:V33" si="7">Q3*L3</f>
        <v>61048.095199999996</v>
      </c>
      <c r="W3" s="18">
        <f t="shared" si="2"/>
        <v>64100.499960000001</v>
      </c>
      <c r="X3" s="50">
        <f t="shared" si="3"/>
        <v>357131.46680657129</v>
      </c>
      <c r="Y3" s="50">
        <f t="shared" si="4"/>
        <v>1502512.385836402</v>
      </c>
      <c r="Z3" s="16">
        <f t="shared" si="5"/>
        <v>1859643.8526429732</v>
      </c>
    </row>
    <row r="4" spans="1:26" x14ac:dyDescent="0.2">
      <c r="A4" s="9" t="s">
        <v>166</v>
      </c>
      <c r="B4" s="9">
        <v>2025</v>
      </c>
      <c r="C4" s="9" t="s">
        <v>275</v>
      </c>
      <c r="D4" s="9"/>
      <c r="E4" s="7" t="s">
        <v>137</v>
      </c>
      <c r="F4" s="7" t="s">
        <v>138</v>
      </c>
      <c r="G4" s="6" t="s">
        <v>138</v>
      </c>
      <c r="H4" s="6" t="s">
        <v>157</v>
      </c>
      <c r="I4" s="6" t="s">
        <v>138</v>
      </c>
      <c r="J4" s="6" t="s">
        <v>263</v>
      </c>
      <c r="K4" s="7" t="s">
        <v>272</v>
      </c>
      <c r="L4" s="10"/>
      <c r="M4" s="11">
        <v>0</v>
      </c>
      <c r="N4" s="11">
        <v>1</v>
      </c>
      <c r="O4" s="8">
        <f t="shared" si="0"/>
        <v>0</v>
      </c>
      <c r="P4" s="8">
        <f t="shared" si="1"/>
        <v>0</v>
      </c>
      <c r="Q4" s="12">
        <v>0</v>
      </c>
      <c r="R4" s="12"/>
      <c r="S4" s="12"/>
      <c r="T4" s="12"/>
      <c r="U4" s="8">
        <f t="shared" si="6"/>
        <v>0</v>
      </c>
      <c r="V4" s="8">
        <f t="shared" si="7"/>
        <v>0</v>
      </c>
      <c r="W4" s="8">
        <f t="shared" si="2"/>
        <v>0</v>
      </c>
      <c r="X4" s="8">
        <f t="shared" si="3"/>
        <v>0</v>
      </c>
      <c r="Y4" s="8">
        <f t="shared" si="4"/>
        <v>0</v>
      </c>
      <c r="Z4" s="16">
        <f t="shared" si="5"/>
        <v>0</v>
      </c>
    </row>
    <row r="5" spans="1:26" x14ac:dyDescent="0.2">
      <c r="A5" s="9" t="s">
        <v>154</v>
      </c>
      <c r="B5" s="9">
        <v>2025</v>
      </c>
      <c r="C5" s="9" t="s">
        <v>275</v>
      </c>
      <c r="D5" s="9"/>
      <c r="E5" s="7" t="s">
        <v>9</v>
      </c>
      <c r="F5" s="7" t="s">
        <v>10</v>
      </c>
      <c r="G5" s="17" t="s">
        <v>10</v>
      </c>
      <c r="H5" s="6" t="s">
        <v>157</v>
      </c>
      <c r="I5" s="6" t="s">
        <v>155</v>
      </c>
      <c r="J5" s="6" t="s">
        <v>155</v>
      </c>
      <c r="K5" s="7" t="s">
        <v>272</v>
      </c>
      <c r="L5" s="10">
        <v>2166864.3199999998</v>
      </c>
      <c r="M5" s="11">
        <v>0.02</v>
      </c>
      <c r="N5" s="11">
        <v>0.98</v>
      </c>
      <c r="O5" s="8">
        <f t="shared" si="0"/>
        <v>43337.286399999997</v>
      </c>
      <c r="P5" s="8">
        <f t="shared" si="1"/>
        <v>2123527.0335999997</v>
      </c>
      <c r="Q5" s="19">
        <v>2.5000000000000001E-2</v>
      </c>
      <c r="R5" s="13">
        <v>0.05</v>
      </c>
      <c r="S5" s="15">
        <v>0.02</v>
      </c>
      <c r="T5" s="15">
        <v>0.08</v>
      </c>
      <c r="U5" s="8">
        <f t="shared" si="6"/>
        <v>1835767.4519039998</v>
      </c>
      <c r="V5" s="8">
        <f t="shared" si="7"/>
        <v>54171.608</v>
      </c>
      <c r="W5" s="8">
        <f t="shared" si="2"/>
        <v>106176.35167999999</v>
      </c>
      <c r="X5" s="8">
        <f t="shared" si="3"/>
        <v>866.74572799999999</v>
      </c>
      <c r="Y5" s="8">
        <f t="shared" si="4"/>
        <v>169882.16268799998</v>
      </c>
      <c r="Z5" s="16">
        <f t="shared" si="5"/>
        <v>170748.90841599999</v>
      </c>
    </row>
    <row r="6" spans="1:26" x14ac:dyDescent="0.2">
      <c r="A6" s="9" t="s">
        <v>166</v>
      </c>
      <c r="B6" s="9">
        <v>2025</v>
      </c>
      <c r="C6" s="9" t="s">
        <v>275</v>
      </c>
      <c r="D6" s="9"/>
      <c r="E6" s="7" t="s">
        <v>30</v>
      </c>
      <c r="F6" s="7" t="s">
        <v>31</v>
      </c>
      <c r="G6" s="17" t="s">
        <v>31</v>
      </c>
      <c r="H6" s="6" t="s">
        <v>157</v>
      </c>
      <c r="I6" s="6" t="s">
        <v>172</v>
      </c>
      <c r="J6" s="6" t="s">
        <v>259</v>
      </c>
      <c r="K6" s="7" t="s">
        <v>272</v>
      </c>
      <c r="L6" s="10">
        <v>14549.41</v>
      </c>
      <c r="M6" s="23">
        <v>0.9</v>
      </c>
      <c r="N6" s="23">
        <v>0.1</v>
      </c>
      <c r="O6" s="8">
        <f t="shared" si="0"/>
        <v>13094.469000000001</v>
      </c>
      <c r="P6" s="8">
        <f t="shared" si="1"/>
        <v>1454.941</v>
      </c>
      <c r="Q6" s="19">
        <v>0.05</v>
      </c>
      <c r="R6" s="12"/>
      <c r="S6" s="15">
        <v>0.18</v>
      </c>
      <c r="T6" s="15">
        <v>0.22</v>
      </c>
      <c r="U6" s="8">
        <f t="shared" si="6"/>
        <v>11144.84806</v>
      </c>
      <c r="V6" s="8">
        <f t="shared" si="7"/>
        <v>727.47050000000002</v>
      </c>
      <c r="W6" s="8">
        <f t="shared" si="2"/>
        <v>0</v>
      </c>
      <c r="X6" s="18">
        <f t="shared" si="3"/>
        <v>2357.0044200000002</v>
      </c>
      <c r="Y6" s="8">
        <f t="shared" si="4"/>
        <v>320.08702</v>
      </c>
      <c r="Z6" s="16">
        <f t="shared" si="5"/>
        <v>2677.0914400000001</v>
      </c>
    </row>
    <row r="7" spans="1:26" x14ac:dyDescent="0.2">
      <c r="A7" s="9" t="s">
        <v>166</v>
      </c>
      <c r="B7" s="9">
        <v>2025</v>
      </c>
      <c r="C7" s="9" t="s">
        <v>275</v>
      </c>
      <c r="D7" s="9"/>
      <c r="E7" s="7" t="s">
        <v>203</v>
      </c>
      <c r="F7" s="7" t="s">
        <v>204</v>
      </c>
      <c r="G7" s="6" t="s">
        <v>204</v>
      </c>
      <c r="H7" s="6" t="s">
        <v>156</v>
      </c>
      <c r="I7" s="6" t="s">
        <v>204</v>
      </c>
      <c r="J7" s="6" t="s">
        <v>259</v>
      </c>
      <c r="K7" s="7" t="s">
        <v>272</v>
      </c>
      <c r="L7" s="10"/>
      <c r="M7" s="11">
        <v>1</v>
      </c>
      <c r="N7" s="11">
        <v>0</v>
      </c>
      <c r="O7" s="8">
        <f t="shared" si="0"/>
        <v>0</v>
      </c>
      <c r="P7" s="8">
        <f t="shared" si="1"/>
        <v>0</v>
      </c>
      <c r="Q7" s="12">
        <v>0.06</v>
      </c>
      <c r="R7" s="12"/>
      <c r="S7" s="19">
        <v>0.08</v>
      </c>
      <c r="T7" s="12"/>
      <c r="U7" s="8">
        <f t="shared" si="6"/>
        <v>0</v>
      </c>
      <c r="V7" s="8">
        <f t="shared" si="7"/>
        <v>0</v>
      </c>
      <c r="W7" s="8">
        <f t="shared" si="2"/>
        <v>0</v>
      </c>
      <c r="X7" s="8">
        <f t="shared" si="3"/>
        <v>0</v>
      </c>
      <c r="Y7" s="8">
        <f t="shared" si="4"/>
        <v>0</v>
      </c>
      <c r="Z7" s="16">
        <f t="shared" si="5"/>
        <v>0</v>
      </c>
    </row>
    <row r="8" spans="1:26" x14ac:dyDescent="0.2">
      <c r="A8" s="9" t="s">
        <v>166</v>
      </c>
      <c r="B8" s="9">
        <v>2025</v>
      </c>
      <c r="C8" s="9" t="s">
        <v>275</v>
      </c>
      <c r="D8" s="9"/>
      <c r="E8" s="7" t="s">
        <v>181</v>
      </c>
      <c r="F8" s="7" t="s">
        <v>182</v>
      </c>
      <c r="G8" s="20" t="s">
        <v>183</v>
      </c>
      <c r="H8" s="6" t="s">
        <v>157</v>
      </c>
      <c r="I8" s="6" t="s">
        <v>183</v>
      </c>
      <c r="J8" s="6" t="s">
        <v>259</v>
      </c>
      <c r="K8" s="7" t="s">
        <v>272</v>
      </c>
      <c r="L8" s="10">
        <v>0</v>
      </c>
      <c r="M8" s="23">
        <v>0.8</v>
      </c>
      <c r="N8" s="23">
        <v>0.2</v>
      </c>
      <c r="O8" s="8">
        <f t="shared" si="0"/>
        <v>0</v>
      </c>
      <c r="P8" s="8">
        <f t="shared" si="1"/>
        <v>0</v>
      </c>
      <c r="Q8" s="12">
        <v>0.06</v>
      </c>
      <c r="R8" s="12"/>
      <c r="S8" s="19">
        <v>0.15</v>
      </c>
      <c r="T8" s="12">
        <v>0.25</v>
      </c>
      <c r="U8" s="8">
        <f t="shared" si="6"/>
        <v>0</v>
      </c>
      <c r="V8" s="8">
        <f t="shared" si="7"/>
        <v>0</v>
      </c>
      <c r="W8" s="8">
        <f t="shared" si="2"/>
        <v>0</v>
      </c>
      <c r="X8" s="8">
        <f t="shared" si="3"/>
        <v>0</v>
      </c>
      <c r="Y8" s="8">
        <f t="shared" si="4"/>
        <v>0</v>
      </c>
      <c r="Z8" s="16">
        <f t="shared" si="5"/>
        <v>0</v>
      </c>
    </row>
    <row r="9" spans="1:26" x14ac:dyDescent="0.2">
      <c r="A9" s="9" t="s">
        <v>166</v>
      </c>
      <c r="B9" s="9">
        <v>2025</v>
      </c>
      <c r="C9" s="9" t="s">
        <v>275</v>
      </c>
      <c r="D9" s="9"/>
      <c r="E9" s="21" t="s">
        <v>60</v>
      </c>
      <c r="F9" s="21" t="s">
        <v>61</v>
      </c>
      <c r="G9" s="20" t="s">
        <v>183</v>
      </c>
      <c r="H9" s="6" t="s">
        <v>157</v>
      </c>
      <c r="I9" s="6" t="s">
        <v>183</v>
      </c>
      <c r="J9" s="6" t="s">
        <v>259</v>
      </c>
      <c r="K9" s="7" t="s">
        <v>272</v>
      </c>
      <c r="L9" s="10">
        <v>122006</v>
      </c>
      <c r="M9" s="23">
        <v>0.8</v>
      </c>
      <c r="N9" s="23">
        <v>0.2</v>
      </c>
      <c r="O9" s="8">
        <f t="shared" si="0"/>
        <v>97604.800000000003</v>
      </c>
      <c r="P9" s="8">
        <f t="shared" si="1"/>
        <v>24401.200000000001</v>
      </c>
      <c r="Q9" s="12">
        <v>0.06</v>
      </c>
      <c r="R9" s="12"/>
      <c r="S9" s="15">
        <v>0.15</v>
      </c>
      <c r="T9" s="15">
        <v>0.18</v>
      </c>
      <c r="U9" s="8">
        <f t="shared" si="6"/>
        <v>95652.703999999998</v>
      </c>
      <c r="V9" s="8">
        <f t="shared" si="7"/>
        <v>7320.36</v>
      </c>
      <c r="W9" s="8">
        <f t="shared" si="2"/>
        <v>0</v>
      </c>
      <c r="X9" s="8">
        <f t="shared" si="3"/>
        <v>14640.72</v>
      </c>
      <c r="Y9" s="8">
        <f t="shared" si="4"/>
        <v>4392.2160000000003</v>
      </c>
      <c r="Z9" s="27">
        <f t="shared" si="5"/>
        <v>19032.936000000002</v>
      </c>
    </row>
    <row r="10" spans="1:26" x14ac:dyDescent="0.2">
      <c r="A10" s="9" t="s">
        <v>166</v>
      </c>
      <c r="B10" s="9">
        <v>2025</v>
      </c>
      <c r="C10" s="9" t="s">
        <v>275</v>
      </c>
      <c r="D10" s="9"/>
      <c r="E10" s="21" t="s">
        <v>184</v>
      </c>
      <c r="F10" s="21" t="s">
        <v>185</v>
      </c>
      <c r="G10" s="20" t="s">
        <v>183</v>
      </c>
      <c r="H10" s="6" t="s">
        <v>157</v>
      </c>
      <c r="I10" s="6" t="s">
        <v>183</v>
      </c>
      <c r="J10" s="6" t="s">
        <v>259</v>
      </c>
      <c r="K10" s="7" t="s">
        <v>272</v>
      </c>
      <c r="L10" s="10"/>
      <c r="M10" s="23">
        <v>0.8</v>
      </c>
      <c r="N10" s="23">
        <v>0.2</v>
      </c>
      <c r="O10" s="8">
        <f t="shared" si="0"/>
        <v>0</v>
      </c>
      <c r="P10" s="8">
        <f t="shared" si="1"/>
        <v>0</v>
      </c>
      <c r="Q10" s="12">
        <v>0.06</v>
      </c>
      <c r="R10" s="12"/>
      <c r="S10" s="19">
        <v>0.15</v>
      </c>
      <c r="T10" s="12">
        <v>0.25</v>
      </c>
      <c r="U10" s="8">
        <f t="shared" si="6"/>
        <v>0</v>
      </c>
      <c r="V10" s="8">
        <f t="shared" si="7"/>
        <v>0</v>
      </c>
      <c r="W10" s="8">
        <f t="shared" si="2"/>
        <v>0</v>
      </c>
      <c r="X10" s="8">
        <f t="shared" si="3"/>
        <v>0</v>
      </c>
      <c r="Y10" s="8">
        <f t="shared" si="4"/>
        <v>0</v>
      </c>
      <c r="Z10" s="27">
        <f t="shared" si="5"/>
        <v>0</v>
      </c>
    </row>
    <row r="11" spans="1:26" x14ac:dyDescent="0.2">
      <c r="A11" s="9" t="s">
        <v>166</v>
      </c>
      <c r="B11" s="9">
        <v>2025</v>
      </c>
      <c r="C11" s="9" t="s">
        <v>275</v>
      </c>
      <c r="D11" s="9"/>
      <c r="E11" s="21" t="s">
        <v>58</v>
      </c>
      <c r="F11" s="21" t="s">
        <v>59</v>
      </c>
      <c r="G11" s="20" t="s">
        <v>183</v>
      </c>
      <c r="H11" s="6" t="s">
        <v>157</v>
      </c>
      <c r="I11" s="6" t="s">
        <v>183</v>
      </c>
      <c r="J11" s="6" t="s">
        <v>259</v>
      </c>
      <c r="K11" s="7" t="s">
        <v>272</v>
      </c>
      <c r="L11" s="10">
        <v>145887.82999999999</v>
      </c>
      <c r="M11" s="23">
        <v>0.9</v>
      </c>
      <c r="N11" s="23">
        <v>0.1</v>
      </c>
      <c r="O11" s="8">
        <f t="shared" si="0"/>
        <v>131299.04699999999</v>
      </c>
      <c r="P11" s="8">
        <f t="shared" si="1"/>
        <v>14588.782999999999</v>
      </c>
      <c r="Q11" s="12">
        <v>0.06</v>
      </c>
      <c r="R11" s="12"/>
      <c r="S11" s="19">
        <v>0.1</v>
      </c>
      <c r="T11" s="12">
        <v>0.1</v>
      </c>
      <c r="U11" s="8">
        <f t="shared" si="6"/>
        <v>122545.77719999998</v>
      </c>
      <c r="V11" s="8">
        <f t="shared" si="7"/>
        <v>8753.2697999999982</v>
      </c>
      <c r="W11" s="8">
        <f t="shared" si="2"/>
        <v>0</v>
      </c>
      <c r="X11" s="8">
        <f t="shared" si="3"/>
        <v>13129.904699999999</v>
      </c>
      <c r="Y11" s="8">
        <f t="shared" si="4"/>
        <v>1458.8783000000001</v>
      </c>
      <c r="Z11" s="27">
        <f t="shared" si="5"/>
        <v>14588.782999999999</v>
      </c>
    </row>
    <row r="12" spans="1:26" x14ac:dyDescent="0.2">
      <c r="A12" s="9" t="s">
        <v>166</v>
      </c>
      <c r="B12" s="9">
        <v>2025</v>
      </c>
      <c r="C12" s="9" t="s">
        <v>275</v>
      </c>
      <c r="D12" s="9"/>
      <c r="E12" s="21" t="s">
        <v>186</v>
      </c>
      <c r="F12" s="21" t="s">
        <v>187</v>
      </c>
      <c r="G12" s="20" t="s">
        <v>183</v>
      </c>
      <c r="H12" s="6" t="s">
        <v>157</v>
      </c>
      <c r="I12" s="6" t="s">
        <v>183</v>
      </c>
      <c r="J12" s="6" t="s">
        <v>259</v>
      </c>
      <c r="K12" s="7" t="s">
        <v>272</v>
      </c>
      <c r="L12" s="10"/>
      <c r="M12" s="23">
        <v>0.8</v>
      </c>
      <c r="N12" s="23">
        <v>0.2</v>
      </c>
      <c r="O12" s="8">
        <f t="shared" si="0"/>
        <v>0</v>
      </c>
      <c r="P12" s="8">
        <f t="shared" si="1"/>
        <v>0</v>
      </c>
      <c r="Q12" s="12">
        <v>0.06</v>
      </c>
      <c r="R12" s="12"/>
      <c r="S12" s="19">
        <v>0.15</v>
      </c>
      <c r="T12" s="12">
        <v>0.25</v>
      </c>
      <c r="U12" s="8">
        <f t="shared" si="6"/>
        <v>0</v>
      </c>
      <c r="V12" s="8">
        <f t="shared" si="7"/>
        <v>0</v>
      </c>
      <c r="W12" s="8">
        <f t="shared" si="2"/>
        <v>0</v>
      </c>
      <c r="X12" s="8">
        <f t="shared" si="3"/>
        <v>0</v>
      </c>
      <c r="Y12" s="8">
        <f t="shared" si="4"/>
        <v>0</v>
      </c>
      <c r="Z12" s="27">
        <f t="shared" si="5"/>
        <v>0</v>
      </c>
    </row>
    <row r="13" spans="1:26" x14ac:dyDescent="0.2">
      <c r="A13" s="9" t="s">
        <v>166</v>
      </c>
      <c r="B13" s="9">
        <v>2025</v>
      </c>
      <c r="C13" s="9" t="s">
        <v>275</v>
      </c>
      <c r="D13" s="9"/>
      <c r="E13" s="21" t="s">
        <v>20</v>
      </c>
      <c r="F13" s="21" t="s">
        <v>146</v>
      </c>
      <c r="G13" s="20" t="s">
        <v>183</v>
      </c>
      <c r="H13" s="6" t="s">
        <v>157</v>
      </c>
      <c r="I13" s="6" t="s">
        <v>183</v>
      </c>
      <c r="J13" s="6" t="s">
        <v>259</v>
      </c>
      <c r="K13" s="7" t="s">
        <v>272</v>
      </c>
      <c r="L13" s="10">
        <v>1553615.69</v>
      </c>
      <c r="M13" s="23">
        <v>0.8</v>
      </c>
      <c r="N13" s="23">
        <v>0.2</v>
      </c>
      <c r="O13" s="8">
        <f t="shared" si="0"/>
        <v>1242892.5519999999</v>
      </c>
      <c r="P13" s="8">
        <f t="shared" si="1"/>
        <v>310723.13799999998</v>
      </c>
      <c r="Q13" s="19">
        <v>5.5E-2</v>
      </c>
      <c r="R13" s="12"/>
      <c r="S13" s="15">
        <v>0.12</v>
      </c>
      <c r="T13" s="15">
        <v>0.18</v>
      </c>
      <c r="U13" s="8">
        <f t="shared" si="6"/>
        <v>1263089.5559700001</v>
      </c>
      <c r="V13" s="8">
        <f t="shared" si="7"/>
        <v>85448.862949999995</v>
      </c>
      <c r="W13" s="8">
        <f t="shared" si="2"/>
        <v>0</v>
      </c>
      <c r="X13" s="8">
        <f t="shared" si="3"/>
        <v>149147.10623999999</v>
      </c>
      <c r="Y13" s="8">
        <f t="shared" si="4"/>
        <v>55930.16483999999</v>
      </c>
      <c r="Z13" s="16">
        <f t="shared" si="5"/>
        <v>205077.27107999998</v>
      </c>
    </row>
    <row r="14" spans="1:26" x14ac:dyDescent="0.2">
      <c r="A14" s="9" t="s">
        <v>166</v>
      </c>
      <c r="B14" s="9">
        <v>2025</v>
      </c>
      <c r="C14" s="9" t="s">
        <v>275</v>
      </c>
      <c r="D14" s="9"/>
      <c r="E14" s="21" t="s">
        <v>135</v>
      </c>
      <c r="F14" s="21" t="s">
        <v>188</v>
      </c>
      <c r="G14" s="20" t="s">
        <v>183</v>
      </c>
      <c r="H14" s="6" t="s">
        <v>157</v>
      </c>
      <c r="I14" s="6" t="s">
        <v>183</v>
      </c>
      <c r="J14" s="6" t="s">
        <v>259</v>
      </c>
      <c r="K14" s="7" t="s">
        <v>272</v>
      </c>
      <c r="L14" s="10"/>
      <c r="M14" s="23">
        <v>0.8</v>
      </c>
      <c r="N14" s="23">
        <v>0.2</v>
      </c>
      <c r="O14" s="8">
        <f t="shared" si="0"/>
        <v>0</v>
      </c>
      <c r="P14" s="8">
        <f t="shared" si="1"/>
        <v>0</v>
      </c>
      <c r="Q14" s="12">
        <v>0.06</v>
      </c>
      <c r="R14" s="12"/>
      <c r="S14" s="19">
        <v>0.1</v>
      </c>
      <c r="T14" s="12">
        <v>0.25</v>
      </c>
      <c r="U14" s="8">
        <f t="shared" si="6"/>
        <v>0</v>
      </c>
      <c r="V14" s="8">
        <f t="shared" si="7"/>
        <v>0</v>
      </c>
      <c r="W14" s="8">
        <f t="shared" si="2"/>
        <v>0</v>
      </c>
      <c r="X14" s="8">
        <f t="shared" si="3"/>
        <v>0</v>
      </c>
      <c r="Y14" s="8">
        <f t="shared" si="4"/>
        <v>0</v>
      </c>
      <c r="Z14" s="27">
        <f t="shared" si="5"/>
        <v>0</v>
      </c>
    </row>
    <row r="15" spans="1:26" x14ac:dyDescent="0.2">
      <c r="A15" s="9" t="s">
        <v>166</v>
      </c>
      <c r="B15" s="9">
        <v>2025</v>
      </c>
      <c r="C15" s="9" t="s">
        <v>275</v>
      </c>
      <c r="D15" s="9"/>
      <c r="E15" s="26" t="s">
        <v>189</v>
      </c>
      <c r="F15" s="26" t="s">
        <v>190</v>
      </c>
      <c r="G15" s="20" t="s">
        <v>183</v>
      </c>
      <c r="H15" s="6" t="s">
        <v>157</v>
      </c>
      <c r="I15" s="6" t="s">
        <v>183</v>
      </c>
      <c r="J15" s="6" t="s">
        <v>259</v>
      </c>
      <c r="K15" s="7" t="s">
        <v>272</v>
      </c>
      <c r="L15" s="10"/>
      <c r="M15" s="23">
        <v>0.8</v>
      </c>
      <c r="N15" s="23">
        <v>0.2</v>
      </c>
      <c r="O15" s="8">
        <f t="shared" si="0"/>
        <v>0</v>
      </c>
      <c r="P15" s="8">
        <f t="shared" si="1"/>
        <v>0</v>
      </c>
      <c r="Q15" s="12">
        <v>0.06</v>
      </c>
      <c r="R15" s="12"/>
      <c r="S15" s="19">
        <v>0.15</v>
      </c>
      <c r="T15" s="12">
        <v>0.25</v>
      </c>
      <c r="U15" s="8">
        <f t="shared" si="6"/>
        <v>0</v>
      </c>
      <c r="V15" s="8">
        <f t="shared" si="7"/>
        <v>0</v>
      </c>
      <c r="W15" s="8">
        <f t="shared" si="2"/>
        <v>0</v>
      </c>
      <c r="X15" s="8">
        <f t="shared" si="3"/>
        <v>0</v>
      </c>
      <c r="Y15" s="8">
        <f t="shared" si="4"/>
        <v>0</v>
      </c>
      <c r="Z15" s="27">
        <f t="shared" si="5"/>
        <v>0</v>
      </c>
    </row>
    <row r="16" spans="1:26" x14ac:dyDescent="0.2">
      <c r="A16" s="9" t="s">
        <v>166</v>
      </c>
      <c r="B16" s="9">
        <v>2025</v>
      </c>
      <c r="C16" s="9" t="s">
        <v>275</v>
      </c>
      <c r="D16" s="9"/>
      <c r="E16" s="21" t="s">
        <v>86</v>
      </c>
      <c r="F16" s="21" t="s">
        <v>87</v>
      </c>
      <c r="G16" s="20" t="s">
        <v>183</v>
      </c>
      <c r="H16" s="6" t="s">
        <v>157</v>
      </c>
      <c r="I16" s="6" t="s">
        <v>183</v>
      </c>
      <c r="J16" s="6" t="s">
        <v>259</v>
      </c>
      <c r="K16" s="7" t="s">
        <v>272</v>
      </c>
      <c r="L16" s="10"/>
      <c r="M16" s="23">
        <v>0.8</v>
      </c>
      <c r="N16" s="23">
        <v>0.2</v>
      </c>
      <c r="O16" s="8">
        <f t="shared" si="0"/>
        <v>0</v>
      </c>
      <c r="P16" s="8">
        <f t="shared" si="1"/>
        <v>0</v>
      </c>
      <c r="Q16" s="12">
        <v>0.06</v>
      </c>
      <c r="R16" s="12"/>
      <c r="S16" s="19">
        <v>0.1</v>
      </c>
      <c r="T16" s="12">
        <v>0.25</v>
      </c>
      <c r="U16" s="8">
        <f t="shared" si="6"/>
        <v>0</v>
      </c>
      <c r="V16" s="8">
        <f t="shared" si="7"/>
        <v>0</v>
      </c>
      <c r="W16" s="8">
        <f t="shared" si="2"/>
        <v>0</v>
      </c>
      <c r="X16" s="8">
        <f t="shared" si="3"/>
        <v>0</v>
      </c>
      <c r="Y16" s="8">
        <f t="shared" si="4"/>
        <v>0</v>
      </c>
      <c r="Z16" s="27">
        <f t="shared" si="5"/>
        <v>0</v>
      </c>
    </row>
    <row r="17" spans="1:26" x14ac:dyDescent="0.2">
      <c r="A17" s="9" t="s">
        <v>166</v>
      </c>
      <c r="B17" s="9">
        <v>2025</v>
      </c>
      <c r="C17" s="9" t="s">
        <v>275</v>
      </c>
      <c r="D17" s="9"/>
      <c r="E17" s="7" t="s">
        <v>62</v>
      </c>
      <c r="F17" s="7" t="s">
        <v>143</v>
      </c>
      <c r="G17" s="6" t="s">
        <v>171</v>
      </c>
      <c r="H17" s="6" t="s">
        <v>157</v>
      </c>
      <c r="I17" s="6" t="s">
        <v>171</v>
      </c>
      <c r="J17" s="6" t="s">
        <v>259</v>
      </c>
      <c r="K17" s="7" t="s">
        <v>272</v>
      </c>
      <c r="L17" s="10">
        <v>20526</v>
      </c>
      <c r="M17" s="11">
        <v>0.7</v>
      </c>
      <c r="N17" s="11">
        <v>0.3</v>
      </c>
      <c r="O17" s="8">
        <f t="shared" si="0"/>
        <v>14368.199999999999</v>
      </c>
      <c r="P17" s="8">
        <f t="shared" si="1"/>
        <v>6157.8</v>
      </c>
      <c r="Q17" s="12">
        <v>0.06</v>
      </c>
      <c r="R17" s="12"/>
      <c r="S17" s="19">
        <v>0.03</v>
      </c>
      <c r="T17" s="12">
        <v>0.25</v>
      </c>
      <c r="U17" s="8">
        <f t="shared" si="6"/>
        <v>17323.944</v>
      </c>
      <c r="V17" s="8">
        <f t="shared" si="7"/>
        <v>1231.56</v>
      </c>
      <c r="W17" s="8">
        <f t="shared" si="2"/>
        <v>0</v>
      </c>
      <c r="X17" s="8">
        <f t="shared" si="3"/>
        <v>431.04599999999994</v>
      </c>
      <c r="Y17" s="8">
        <f t="shared" si="4"/>
        <v>1539.45</v>
      </c>
      <c r="Z17" s="16">
        <f t="shared" si="5"/>
        <v>1970.4960000000001</v>
      </c>
    </row>
    <row r="18" spans="1:26" x14ac:dyDescent="0.2">
      <c r="A18" s="9" t="s">
        <v>166</v>
      </c>
      <c r="B18" s="9">
        <v>2025</v>
      </c>
      <c r="C18" s="9" t="s">
        <v>275</v>
      </c>
      <c r="D18" s="9"/>
      <c r="E18" s="7" t="s">
        <v>53</v>
      </c>
      <c r="F18" s="7" t="s">
        <v>144</v>
      </c>
      <c r="G18" s="6" t="s">
        <v>171</v>
      </c>
      <c r="H18" s="6" t="s">
        <v>157</v>
      </c>
      <c r="I18" s="6" t="s">
        <v>171</v>
      </c>
      <c r="J18" s="6" t="s">
        <v>259</v>
      </c>
      <c r="K18" s="7" t="s">
        <v>272</v>
      </c>
      <c r="L18" s="10">
        <v>46848.05</v>
      </c>
      <c r="M18" s="11">
        <v>0.7</v>
      </c>
      <c r="N18" s="11">
        <v>0.3</v>
      </c>
      <c r="O18" s="8">
        <f t="shared" si="0"/>
        <v>32793.635000000002</v>
      </c>
      <c r="P18" s="8">
        <f t="shared" si="1"/>
        <v>14054.415000000001</v>
      </c>
      <c r="Q18" s="12">
        <v>0.06</v>
      </c>
      <c r="R18" s="12"/>
      <c r="S18" s="19">
        <v>0.03</v>
      </c>
      <c r="T18" s="12">
        <v>0.25</v>
      </c>
      <c r="U18" s="8">
        <f t="shared" si="6"/>
        <v>39539.754200000003</v>
      </c>
      <c r="V18" s="8">
        <f t="shared" si="7"/>
        <v>2810.8830000000003</v>
      </c>
      <c r="W18" s="8">
        <f t="shared" si="2"/>
        <v>0</v>
      </c>
      <c r="X18" s="8">
        <f t="shared" si="3"/>
        <v>983.80905000000007</v>
      </c>
      <c r="Y18" s="8">
        <f t="shared" si="4"/>
        <v>3513.6037500000002</v>
      </c>
      <c r="Z18" s="16">
        <f t="shared" si="5"/>
        <v>4497.4128000000001</v>
      </c>
    </row>
    <row r="19" spans="1:26" x14ac:dyDescent="0.2">
      <c r="A19" s="9" t="s">
        <v>166</v>
      </c>
      <c r="B19" s="9">
        <v>2025</v>
      </c>
      <c r="C19" s="9" t="s">
        <v>275</v>
      </c>
      <c r="D19" s="9"/>
      <c r="E19" s="7" t="s">
        <v>207</v>
      </c>
      <c r="F19" s="7" t="s">
        <v>208</v>
      </c>
      <c r="G19" s="17" t="s">
        <v>208</v>
      </c>
      <c r="H19" s="6" t="s">
        <v>157</v>
      </c>
      <c r="I19" s="6" t="s">
        <v>165</v>
      </c>
      <c r="J19" s="6" t="s">
        <v>259</v>
      </c>
      <c r="K19" s="7" t="s">
        <v>272</v>
      </c>
      <c r="L19" s="10"/>
      <c r="M19" s="11">
        <v>1</v>
      </c>
      <c r="N19" s="11">
        <v>0</v>
      </c>
      <c r="O19" s="8">
        <f t="shared" si="0"/>
        <v>0</v>
      </c>
      <c r="P19" s="8">
        <f t="shared" si="1"/>
        <v>0</v>
      </c>
      <c r="Q19" s="12">
        <v>0.06</v>
      </c>
      <c r="R19" s="12"/>
      <c r="S19" s="19">
        <v>0.08</v>
      </c>
      <c r="T19" s="12"/>
      <c r="U19" s="8">
        <f t="shared" si="6"/>
        <v>0</v>
      </c>
      <c r="V19" s="8">
        <f t="shared" si="7"/>
        <v>0</v>
      </c>
      <c r="W19" s="8">
        <f t="shared" si="2"/>
        <v>0</v>
      </c>
      <c r="X19" s="8">
        <f t="shared" si="3"/>
        <v>0</v>
      </c>
      <c r="Y19" s="8">
        <f t="shared" si="4"/>
        <v>0</v>
      </c>
      <c r="Z19" s="16">
        <f t="shared" si="5"/>
        <v>0</v>
      </c>
    </row>
    <row r="20" spans="1:26" x14ac:dyDescent="0.2">
      <c r="A20" s="9" t="s">
        <v>154</v>
      </c>
      <c r="B20" s="9">
        <v>2025</v>
      </c>
      <c r="C20" s="9" t="s">
        <v>275</v>
      </c>
      <c r="D20" s="9"/>
      <c r="E20" s="7" t="s">
        <v>13</v>
      </c>
      <c r="F20" s="7" t="s">
        <v>14</v>
      </c>
      <c r="G20" s="17" t="s">
        <v>14</v>
      </c>
      <c r="H20" s="6" t="s">
        <v>157</v>
      </c>
      <c r="I20" s="6" t="s">
        <v>155</v>
      </c>
      <c r="J20" s="6" t="s">
        <v>155</v>
      </c>
      <c r="K20" s="7" t="s">
        <v>272</v>
      </c>
      <c r="L20" s="10">
        <v>1405701.5</v>
      </c>
      <c r="M20" s="11">
        <v>0.4</v>
      </c>
      <c r="N20" s="11">
        <v>0.6</v>
      </c>
      <c r="O20" s="8">
        <f t="shared" si="0"/>
        <v>562280.6</v>
      </c>
      <c r="P20" s="8">
        <f t="shared" si="1"/>
        <v>843420.9</v>
      </c>
      <c r="Q20" s="19">
        <v>5.5E-2</v>
      </c>
      <c r="R20" s="13">
        <v>0.3</v>
      </c>
      <c r="S20" s="15">
        <v>0.1</v>
      </c>
      <c r="T20" s="15">
        <v>0.08</v>
      </c>
      <c r="U20" s="8">
        <f t="shared" si="6"/>
        <v>951659.9155</v>
      </c>
      <c r="V20" s="8">
        <f t="shared" si="7"/>
        <v>77313.582500000004</v>
      </c>
      <c r="W20" s="8">
        <f t="shared" si="2"/>
        <v>253026.27</v>
      </c>
      <c r="X20" s="8">
        <f t="shared" si="3"/>
        <v>56228.06</v>
      </c>
      <c r="Y20" s="8">
        <f t="shared" si="4"/>
        <v>67473.672000000006</v>
      </c>
      <c r="Z20" s="16">
        <f t="shared" si="5"/>
        <v>123701.732</v>
      </c>
    </row>
    <row r="21" spans="1:26" x14ac:dyDescent="0.2">
      <c r="A21" s="9" t="s">
        <v>166</v>
      </c>
      <c r="B21" s="9">
        <v>2025</v>
      </c>
      <c r="C21" s="9" t="s">
        <v>275</v>
      </c>
      <c r="D21" s="9"/>
      <c r="E21" s="7" t="s">
        <v>94</v>
      </c>
      <c r="F21" s="7" t="s">
        <v>95</v>
      </c>
      <c r="G21" s="6" t="s">
        <v>168</v>
      </c>
      <c r="H21" s="6" t="s">
        <v>156</v>
      </c>
      <c r="I21" s="6" t="s">
        <v>168</v>
      </c>
      <c r="J21" s="6" t="s">
        <v>260</v>
      </c>
      <c r="K21" s="7" t="s">
        <v>272</v>
      </c>
      <c r="L21" s="10"/>
      <c r="M21" s="11">
        <v>0.7</v>
      </c>
      <c r="N21" s="11">
        <v>0.3</v>
      </c>
      <c r="O21" s="8">
        <f t="shared" si="0"/>
        <v>0</v>
      </c>
      <c r="P21" s="8">
        <f t="shared" si="1"/>
        <v>0</v>
      </c>
      <c r="Q21" s="12">
        <v>0.06</v>
      </c>
      <c r="R21" s="12"/>
      <c r="S21" s="19">
        <v>0.1</v>
      </c>
      <c r="T21" s="12">
        <v>0.25</v>
      </c>
      <c r="U21" s="8">
        <f t="shared" si="6"/>
        <v>0</v>
      </c>
      <c r="V21" s="8">
        <f t="shared" si="7"/>
        <v>0</v>
      </c>
      <c r="W21" s="8">
        <f t="shared" si="2"/>
        <v>0</v>
      </c>
      <c r="X21" s="8">
        <f t="shared" si="3"/>
        <v>0</v>
      </c>
      <c r="Y21" s="8">
        <f t="shared" si="4"/>
        <v>0</v>
      </c>
      <c r="Z21" s="16">
        <f t="shared" si="5"/>
        <v>0</v>
      </c>
    </row>
    <row r="22" spans="1:26" x14ac:dyDescent="0.2">
      <c r="A22" s="9" t="s">
        <v>166</v>
      </c>
      <c r="B22" s="9">
        <v>2025</v>
      </c>
      <c r="C22" s="9" t="s">
        <v>275</v>
      </c>
      <c r="D22" s="9"/>
      <c r="E22" s="7" t="s">
        <v>109</v>
      </c>
      <c r="F22" s="7" t="s">
        <v>110</v>
      </c>
      <c r="G22" s="6" t="s">
        <v>168</v>
      </c>
      <c r="H22" s="6" t="s">
        <v>156</v>
      </c>
      <c r="I22" s="6" t="s">
        <v>168</v>
      </c>
      <c r="J22" s="6" t="s">
        <v>260</v>
      </c>
      <c r="K22" s="7" t="s">
        <v>272</v>
      </c>
      <c r="L22" s="10"/>
      <c r="M22" s="11">
        <v>0.7</v>
      </c>
      <c r="N22" s="11">
        <v>0.3</v>
      </c>
      <c r="O22" s="8">
        <f t="shared" si="0"/>
        <v>0</v>
      </c>
      <c r="P22" s="8">
        <f t="shared" si="1"/>
        <v>0</v>
      </c>
      <c r="Q22" s="12">
        <v>0.06</v>
      </c>
      <c r="R22" s="12"/>
      <c r="S22" s="19">
        <v>0.1</v>
      </c>
      <c r="T22" s="12">
        <v>0.25</v>
      </c>
      <c r="U22" s="8">
        <f t="shared" si="6"/>
        <v>0</v>
      </c>
      <c r="V22" s="8">
        <f t="shared" si="7"/>
        <v>0</v>
      </c>
      <c r="W22" s="8">
        <f t="shared" si="2"/>
        <v>0</v>
      </c>
      <c r="X22" s="8">
        <f t="shared" si="3"/>
        <v>0</v>
      </c>
      <c r="Y22" s="8">
        <f t="shared" si="4"/>
        <v>0</v>
      </c>
      <c r="Z22" s="16">
        <f t="shared" si="5"/>
        <v>0</v>
      </c>
    </row>
    <row r="23" spans="1:26" x14ac:dyDescent="0.2">
      <c r="A23" s="9" t="s">
        <v>166</v>
      </c>
      <c r="B23" s="9">
        <v>2025</v>
      </c>
      <c r="C23" s="9" t="s">
        <v>275</v>
      </c>
      <c r="D23" s="9"/>
      <c r="E23" s="7" t="s">
        <v>169</v>
      </c>
      <c r="F23" s="7" t="s">
        <v>170</v>
      </c>
      <c r="G23" s="6" t="s">
        <v>168</v>
      </c>
      <c r="H23" s="6" t="s">
        <v>156</v>
      </c>
      <c r="I23" s="6" t="s">
        <v>168</v>
      </c>
      <c r="J23" s="6" t="s">
        <v>260</v>
      </c>
      <c r="K23" s="7" t="s">
        <v>272</v>
      </c>
      <c r="L23" s="10"/>
      <c r="M23" s="11">
        <v>0.7</v>
      </c>
      <c r="N23" s="11">
        <v>0.3</v>
      </c>
      <c r="O23" s="8">
        <f t="shared" si="0"/>
        <v>0</v>
      </c>
      <c r="P23" s="8">
        <f t="shared" si="1"/>
        <v>0</v>
      </c>
      <c r="Q23" s="12">
        <v>0.06</v>
      </c>
      <c r="R23" s="12"/>
      <c r="S23" s="19">
        <v>0.1</v>
      </c>
      <c r="T23" s="12">
        <v>0.25</v>
      </c>
      <c r="U23" s="8">
        <f t="shared" si="6"/>
        <v>0</v>
      </c>
      <c r="V23" s="8">
        <f t="shared" si="7"/>
        <v>0</v>
      </c>
      <c r="W23" s="8">
        <f t="shared" si="2"/>
        <v>0</v>
      </c>
      <c r="X23" s="8">
        <f t="shared" si="3"/>
        <v>0</v>
      </c>
      <c r="Y23" s="8">
        <f t="shared" si="4"/>
        <v>0</v>
      </c>
      <c r="Z23" s="16">
        <f t="shared" si="5"/>
        <v>0</v>
      </c>
    </row>
    <row r="24" spans="1:26" x14ac:dyDescent="0.2">
      <c r="A24" s="9" t="s">
        <v>166</v>
      </c>
      <c r="B24" s="9">
        <v>2025</v>
      </c>
      <c r="C24" s="9" t="s">
        <v>275</v>
      </c>
      <c r="D24" s="9"/>
      <c r="E24" s="7" t="s">
        <v>69</v>
      </c>
      <c r="F24" s="7" t="s">
        <v>70</v>
      </c>
      <c r="G24" s="6" t="s">
        <v>168</v>
      </c>
      <c r="H24" s="6" t="s">
        <v>156</v>
      </c>
      <c r="I24" s="6" t="s">
        <v>168</v>
      </c>
      <c r="J24" s="6" t="s">
        <v>260</v>
      </c>
      <c r="K24" s="7" t="s">
        <v>272</v>
      </c>
      <c r="L24" s="10">
        <v>149662.78</v>
      </c>
      <c r="M24" s="11">
        <v>0.7</v>
      </c>
      <c r="N24" s="11">
        <v>0.3</v>
      </c>
      <c r="O24" s="8">
        <f t="shared" si="0"/>
        <v>104763.946</v>
      </c>
      <c r="P24" s="8">
        <f t="shared" si="1"/>
        <v>44898.833999999995</v>
      </c>
      <c r="Q24" s="12">
        <v>0.06</v>
      </c>
      <c r="R24" s="12"/>
      <c r="S24" s="19">
        <v>0.1</v>
      </c>
      <c r="T24" s="12">
        <v>0.25</v>
      </c>
      <c r="U24" s="8">
        <f t="shared" si="6"/>
        <v>118981.91010000001</v>
      </c>
      <c r="V24" s="8">
        <f t="shared" si="7"/>
        <v>8979.7667999999994</v>
      </c>
      <c r="W24" s="8">
        <f t="shared" si="2"/>
        <v>0</v>
      </c>
      <c r="X24" s="8">
        <f t="shared" si="3"/>
        <v>10476.3946</v>
      </c>
      <c r="Y24" s="8">
        <f t="shared" si="4"/>
        <v>11224.708499999999</v>
      </c>
      <c r="Z24" s="16">
        <f t="shared" si="5"/>
        <v>21701.1031</v>
      </c>
    </row>
    <row r="25" spans="1:26" x14ac:dyDescent="0.2">
      <c r="A25" s="9" t="s">
        <v>154</v>
      </c>
      <c r="B25" s="9">
        <v>2025</v>
      </c>
      <c r="C25" s="9" t="s">
        <v>275</v>
      </c>
      <c r="D25" s="9"/>
      <c r="E25" s="7" t="s">
        <v>5</v>
      </c>
      <c r="F25" s="7" t="s">
        <v>6</v>
      </c>
      <c r="G25" s="17" t="s">
        <v>6</v>
      </c>
      <c r="H25" s="6" t="s">
        <v>156</v>
      </c>
      <c r="I25" s="6" t="s">
        <v>155</v>
      </c>
      <c r="J25" s="6" t="s">
        <v>155</v>
      </c>
      <c r="K25" s="7" t="s">
        <v>272</v>
      </c>
      <c r="L25" s="10">
        <v>3380136.98</v>
      </c>
      <c r="M25" s="11">
        <v>0.27</v>
      </c>
      <c r="N25" s="11">
        <v>0.73</v>
      </c>
      <c r="O25" s="8">
        <f t="shared" si="0"/>
        <v>912636.98460000008</v>
      </c>
      <c r="P25" s="8">
        <f t="shared" si="1"/>
        <v>2467499.9953999999</v>
      </c>
      <c r="Q25" s="12">
        <v>0.06</v>
      </c>
      <c r="R25" s="13">
        <v>0.15</v>
      </c>
      <c r="S25" s="15">
        <v>7.0000000000000007E-2</v>
      </c>
      <c r="T25" s="15">
        <v>0.08</v>
      </c>
      <c r="U25" s="8">
        <f t="shared" si="6"/>
        <v>2545919.1733360002</v>
      </c>
      <c r="V25" s="8">
        <f t="shared" si="7"/>
        <v>202808.2188</v>
      </c>
      <c r="W25" s="8">
        <f t="shared" si="2"/>
        <v>370124.99930999998</v>
      </c>
      <c r="X25" s="8">
        <f t="shared" si="3"/>
        <v>63884.58892200001</v>
      </c>
      <c r="Y25" s="8">
        <f t="shared" si="4"/>
        <v>197399.99963199999</v>
      </c>
      <c r="Z25" s="16">
        <f t="shared" si="5"/>
        <v>261284.58855400002</v>
      </c>
    </row>
    <row r="26" spans="1:26" x14ac:dyDescent="0.2">
      <c r="A26" s="9" t="s">
        <v>154</v>
      </c>
      <c r="B26" s="9">
        <v>2025</v>
      </c>
      <c r="C26" s="9" t="s">
        <v>275</v>
      </c>
      <c r="D26" s="9"/>
      <c r="E26" s="7" t="s">
        <v>15</v>
      </c>
      <c r="F26" s="7" t="s">
        <v>141</v>
      </c>
      <c r="G26" s="20" t="s">
        <v>160</v>
      </c>
      <c r="H26" s="6" t="s">
        <v>157</v>
      </c>
      <c r="I26" s="6" t="s">
        <v>155</v>
      </c>
      <c r="J26" s="6" t="s">
        <v>155</v>
      </c>
      <c r="K26" s="7" t="s">
        <v>272</v>
      </c>
      <c r="L26" s="10">
        <v>2505954.88</v>
      </c>
      <c r="M26" s="11">
        <v>0.4</v>
      </c>
      <c r="N26" s="11">
        <v>0.6</v>
      </c>
      <c r="O26" s="8">
        <f t="shared" si="0"/>
        <v>1002381.952</v>
      </c>
      <c r="P26" s="8">
        <f t="shared" si="1"/>
        <v>1503572.9279999998</v>
      </c>
      <c r="Q26" s="12">
        <v>0.06</v>
      </c>
      <c r="R26" s="13">
        <v>0.35</v>
      </c>
      <c r="S26" s="15">
        <v>0.08</v>
      </c>
      <c r="T26" s="15">
        <v>0.08</v>
      </c>
      <c r="U26" s="8">
        <f t="shared" si="6"/>
        <v>1628870.6719999998</v>
      </c>
      <c r="V26" s="8">
        <f t="shared" si="7"/>
        <v>150357.2928</v>
      </c>
      <c r="W26" s="8">
        <f t="shared" si="2"/>
        <v>526250.5247999999</v>
      </c>
      <c r="X26" s="8">
        <f t="shared" si="3"/>
        <v>80190.556160000007</v>
      </c>
      <c r="Y26" s="8">
        <f t="shared" si="4"/>
        <v>120285.83424</v>
      </c>
      <c r="Z26" s="16">
        <f t="shared" si="5"/>
        <v>200476.3904</v>
      </c>
    </row>
    <row r="27" spans="1:26" x14ac:dyDescent="0.2">
      <c r="A27" s="9" t="s">
        <v>154</v>
      </c>
      <c r="B27" s="9">
        <v>2025</v>
      </c>
      <c r="C27" s="9" t="s">
        <v>275</v>
      </c>
      <c r="D27" s="9"/>
      <c r="E27" s="7" t="s">
        <v>161</v>
      </c>
      <c r="F27" s="7" t="s">
        <v>162</v>
      </c>
      <c r="G27" s="20" t="s">
        <v>160</v>
      </c>
      <c r="H27" s="6" t="s">
        <v>157</v>
      </c>
      <c r="I27" s="6" t="s">
        <v>155</v>
      </c>
      <c r="J27" s="6" t="s">
        <v>155</v>
      </c>
      <c r="K27" s="7" t="s">
        <v>272</v>
      </c>
      <c r="L27" s="10"/>
      <c r="M27" s="11">
        <v>0.5</v>
      </c>
      <c r="N27" s="11">
        <v>0.5</v>
      </c>
      <c r="O27" s="8">
        <f t="shared" si="0"/>
        <v>0</v>
      </c>
      <c r="P27" s="8">
        <f t="shared" si="1"/>
        <v>0</v>
      </c>
      <c r="Q27" s="12">
        <v>0.06</v>
      </c>
      <c r="R27" s="13">
        <v>0.3</v>
      </c>
      <c r="S27" s="12">
        <v>0.08</v>
      </c>
      <c r="T27" s="12">
        <v>0.08</v>
      </c>
      <c r="U27" s="8">
        <f t="shared" si="6"/>
        <v>0</v>
      </c>
      <c r="V27" s="8">
        <f t="shared" si="7"/>
        <v>0</v>
      </c>
      <c r="W27" s="8">
        <f t="shared" si="2"/>
        <v>0</v>
      </c>
      <c r="X27" s="8">
        <f t="shared" si="3"/>
        <v>0</v>
      </c>
      <c r="Y27" s="8">
        <f t="shared" si="4"/>
        <v>0</v>
      </c>
      <c r="Z27" s="16">
        <f t="shared" si="5"/>
        <v>0</v>
      </c>
    </row>
    <row r="28" spans="1:26" x14ac:dyDescent="0.2">
      <c r="A28" s="9" t="s">
        <v>166</v>
      </c>
      <c r="B28" s="9">
        <v>2025</v>
      </c>
      <c r="C28" s="9" t="s">
        <v>275</v>
      </c>
      <c r="D28" s="9"/>
      <c r="E28" s="7" t="s">
        <v>42</v>
      </c>
      <c r="F28" s="7" t="s">
        <v>148</v>
      </c>
      <c r="G28" s="6" t="s">
        <v>202</v>
      </c>
      <c r="H28" s="6" t="s">
        <v>156</v>
      </c>
      <c r="I28" s="6" t="s">
        <v>202</v>
      </c>
      <c r="J28" s="6" t="s">
        <v>260</v>
      </c>
      <c r="K28" s="7" t="s">
        <v>272</v>
      </c>
      <c r="L28" s="10">
        <v>180708.43</v>
      </c>
      <c r="M28" s="11">
        <v>0.8</v>
      </c>
      <c r="N28" s="11">
        <v>0.2</v>
      </c>
      <c r="O28" s="8">
        <f t="shared" si="0"/>
        <v>144566.74400000001</v>
      </c>
      <c r="P28" s="8">
        <f t="shared" si="1"/>
        <v>36141.686000000002</v>
      </c>
      <c r="Q28" s="12">
        <v>0.06</v>
      </c>
      <c r="R28" s="12"/>
      <c r="S28" s="15">
        <v>0.15</v>
      </c>
      <c r="T28" s="15">
        <v>0.18</v>
      </c>
      <c r="U28" s="8">
        <f t="shared" si="6"/>
        <v>141675.40912</v>
      </c>
      <c r="V28" s="8">
        <f t="shared" si="7"/>
        <v>10842.505799999999</v>
      </c>
      <c r="W28" s="8">
        <f t="shared" si="2"/>
        <v>0</v>
      </c>
      <c r="X28" s="18">
        <f t="shared" si="3"/>
        <v>21685.011600000002</v>
      </c>
      <c r="Y28" s="8">
        <f t="shared" si="4"/>
        <v>6505.5034800000003</v>
      </c>
      <c r="Z28" s="16">
        <f t="shared" si="5"/>
        <v>28190.515080000001</v>
      </c>
    </row>
    <row r="29" spans="1:26" x14ac:dyDescent="0.2">
      <c r="A29" s="9" t="s">
        <v>166</v>
      </c>
      <c r="B29" s="9">
        <v>2025</v>
      </c>
      <c r="C29" s="9" t="s">
        <v>275</v>
      </c>
      <c r="D29" s="9"/>
      <c r="E29" s="7" t="s">
        <v>37</v>
      </c>
      <c r="F29" s="7" t="s">
        <v>38</v>
      </c>
      <c r="G29" s="6" t="s">
        <v>202</v>
      </c>
      <c r="H29" s="6" t="s">
        <v>156</v>
      </c>
      <c r="I29" s="6" t="s">
        <v>202</v>
      </c>
      <c r="J29" s="6" t="s">
        <v>260</v>
      </c>
      <c r="K29" s="7" t="s">
        <v>272</v>
      </c>
      <c r="L29" s="10">
        <v>491442.01</v>
      </c>
      <c r="M29" s="11">
        <v>0</v>
      </c>
      <c r="N29" s="11">
        <v>1</v>
      </c>
      <c r="O29" s="8">
        <f t="shared" si="0"/>
        <v>0</v>
      </c>
      <c r="P29" s="8">
        <f t="shared" si="1"/>
        <v>491442.01</v>
      </c>
      <c r="Q29" s="19">
        <v>0.06</v>
      </c>
      <c r="R29" s="12">
        <v>0</v>
      </c>
      <c r="S29" s="12"/>
      <c r="T29" s="15">
        <v>0.19</v>
      </c>
      <c r="U29" s="8">
        <f t="shared" si="6"/>
        <v>368581.50750000001</v>
      </c>
      <c r="V29" s="8">
        <f t="shared" si="7"/>
        <v>29486.5206</v>
      </c>
      <c r="W29" s="8">
        <f t="shared" si="2"/>
        <v>0</v>
      </c>
      <c r="X29" s="8">
        <f t="shared" si="3"/>
        <v>0</v>
      </c>
      <c r="Y29" s="8">
        <f t="shared" si="4"/>
        <v>93373.981899999999</v>
      </c>
      <c r="Z29" s="16">
        <f t="shared" si="5"/>
        <v>93373.981899999999</v>
      </c>
    </row>
    <row r="30" spans="1:26" x14ac:dyDescent="0.2">
      <c r="A30" s="9" t="s">
        <v>166</v>
      </c>
      <c r="B30" s="9">
        <v>2025</v>
      </c>
      <c r="C30" s="9" t="s">
        <v>275</v>
      </c>
      <c r="D30" s="9"/>
      <c r="E30" s="7" t="s">
        <v>173</v>
      </c>
      <c r="F30" s="7" t="s">
        <v>174</v>
      </c>
      <c r="G30" s="17" t="s">
        <v>174</v>
      </c>
      <c r="H30" s="6" t="s">
        <v>157</v>
      </c>
      <c r="I30" s="6" t="s">
        <v>165</v>
      </c>
      <c r="J30" s="6" t="s">
        <v>259</v>
      </c>
      <c r="K30" s="7" t="s">
        <v>272</v>
      </c>
      <c r="L30" s="10"/>
      <c r="M30" s="11">
        <v>0.8</v>
      </c>
      <c r="N30" s="11">
        <v>0.2</v>
      </c>
      <c r="O30" s="8">
        <f t="shared" si="0"/>
        <v>0</v>
      </c>
      <c r="P30" s="8">
        <f t="shared" si="1"/>
        <v>0</v>
      </c>
      <c r="Q30" s="12">
        <v>0.06</v>
      </c>
      <c r="R30" s="12">
        <v>0.2</v>
      </c>
      <c r="S30" s="19">
        <v>0.1</v>
      </c>
      <c r="T30" s="12">
        <v>0.6</v>
      </c>
      <c r="U30" s="8">
        <f t="shared" si="6"/>
        <v>0</v>
      </c>
      <c r="V30" s="8">
        <f t="shared" si="7"/>
        <v>0</v>
      </c>
      <c r="W30" s="8">
        <f t="shared" si="2"/>
        <v>0</v>
      </c>
      <c r="X30" s="8">
        <f t="shared" si="3"/>
        <v>0</v>
      </c>
      <c r="Y30" s="8">
        <f t="shared" si="4"/>
        <v>0</v>
      </c>
      <c r="Z30" s="16">
        <f t="shared" si="5"/>
        <v>0</v>
      </c>
    </row>
    <row r="31" spans="1:26" x14ac:dyDescent="0.2">
      <c r="A31" s="9" t="s">
        <v>166</v>
      </c>
      <c r="B31" s="9">
        <v>2025</v>
      </c>
      <c r="C31" s="9" t="s">
        <v>275</v>
      </c>
      <c r="D31" s="9"/>
      <c r="E31" s="21" t="s">
        <v>40</v>
      </c>
      <c r="F31" s="21" t="s">
        <v>41</v>
      </c>
      <c r="G31" s="17" t="s">
        <v>174</v>
      </c>
      <c r="H31" s="6" t="s">
        <v>157</v>
      </c>
      <c r="I31" s="6" t="s">
        <v>165</v>
      </c>
      <c r="J31" s="6" t="s">
        <v>259</v>
      </c>
      <c r="K31" s="7" t="s">
        <v>272</v>
      </c>
      <c r="L31" s="10"/>
      <c r="M31" s="24">
        <v>0.5</v>
      </c>
      <c r="N31" s="24">
        <v>0.5</v>
      </c>
      <c r="O31" s="8">
        <f t="shared" si="0"/>
        <v>0</v>
      </c>
      <c r="P31" s="8">
        <f t="shared" si="1"/>
        <v>0</v>
      </c>
      <c r="Q31" s="12">
        <v>0.06</v>
      </c>
      <c r="R31" s="12">
        <v>0.2</v>
      </c>
      <c r="S31" s="15">
        <v>0.1</v>
      </c>
      <c r="T31" s="15">
        <v>0.4</v>
      </c>
      <c r="U31" s="8">
        <f t="shared" si="6"/>
        <v>0</v>
      </c>
      <c r="V31" s="8">
        <f t="shared" si="7"/>
        <v>0</v>
      </c>
      <c r="W31" s="8">
        <f t="shared" si="2"/>
        <v>0</v>
      </c>
      <c r="X31" s="8">
        <f t="shared" si="3"/>
        <v>0</v>
      </c>
      <c r="Y31" s="8">
        <f t="shared" si="4"/>
        <v>0</v>
      </c>
      <c r="Z31" s="16">
        <f t="shared" si="5"/>
        <v>0</v>
      </c>
    </row>
    <row r="32" spans="1:26" x14ac:dyDescent="0.2">
      <c r="A32" s="9" t="s">
        <v>166</v>
      </c>
      <c r="B32" s="9">
        <v>2025</v>
      </c>
      <c r="C32" s="9" t="s">
        <v>275</v>
      </c>
      <c r="D32" s="9"/>
      <c r="E32" s="21" t="s">
        <v>77</v>
      </c>
      <c r="F32" s="21" t="s">
        <v>145</v>
      </c>
      <c r="G32" s="17" t="s">
        <v>174</v>
      </c>
      <c r="H32" s="6" t="s">
        <v>157</v>
      </c>
      <c r="I32" s="6" t="s">
        <v>165</v>
      </c>
      <c r="J32" s="6" t="s">
        <v>259</v>
      </c>
      <c r="K32" s="7" t="s">
        <v>272</v>
      </c>
      <c r="L32" s="10"/>
      <c r="M32" s="11">
        <v>0.8</v>
      </c>
      <c r="N32" s="11">
        <v>0.2</v>
      </c>
      <c r="O32" s="8">
        <f t="shared" si="0"/>
        <v>0</v>
      </c>
      <c r="P32" s="8">
        <f t="shared" si="1"/>
        <v>0</v>
      </c>
      <c r="Q32" s="12">
        <v>0.06</v>
      </c>
      <c r="R32" s="12"/>
      <c r="S32" s="19">
        <v>0.1</v>
      </c>
      <c r="T32" s="12">
        <v>0.1</v>
      </c>
      <c r="U32" s="8">
        <f t="shared" si="6"/>
        <v>0</v>
      </c>
      <c r="V32" s="8">
        <f t="shared" si="7"/>
        <v>0</v>
      </c>
      <c r="W32" s="8">
        <f t="shared" si="2"/>
        <v>0</v>
      </c>
      <c r="X32" s="8">
        <f t="shared" si="3"/>
        <v>0</v>
      </c>
      <c r="Y32" s="8">
        <f t="shared" si="4"/>
        <v>0</v>
      </c>
      <c r="Z32" s="16">
        <f t="shared" si="5"/>
        <v>0</v>
      </c>
    </row>
    <row r="33" spans="1:26" x14ac:dyDescent="0.2">
      <c r="A33" s="25" t="s">
        <v>166</v>
      </c>
      <c r="B33" s="9">
        <v>2025</v>
      </c>
      <c r="C33" s="9" t="s">
        <v>275</v>
      </c>
      <c r="D33" s="9"/>
      <c r="E33" s="21" t="s">
        <v>78</v>
      </c>
      <c r="F33" s="26" t="s">
        <v>79</v>
      </c>
      <c r="G33" s="17" t="s">
        <v>174</v>
      </c>
      <c r="H33" s="6" t="s">
        <v>157</v>
      </c>
      <c r="I33" s="6" t="s">
        <v>165</v>
      </c>
      <c r="J33" s="6" t="s">
        <v>259</v>
      </c>
      <c r="K33" s="7" t="s">
        <v>272</v>
      </c>
      <c r="L33" s="10"/>
      <c r="M33" s="24">
        <v>0.5</v>
      </c>
      <c r="N33" s="24">
        <v>0.5</v>
      </c>
      <c r="O33" s="8">
        <f t="shared" si="0"/>
        <v>0</v>
      </c>
      <c r="P33" s="8">
        <f t="shared" si="1"/>
        <v>0</v>
      </c>
      <c r="Q33" s="12">
        <v>0.06</v>
      </c>
      <c r="R33" s="12"/>
      <c r="S33" s="19">
        <v>0.1</v>
      </c>
      <c r="T33" s="12">
        <v>0.1</v>
      </c>
      <c r="U33" s="8">
        <f t="shared" si="6"/>
        <v>0</v>
      </c>
      <c r="V33" s="8">
        <f t="shared" si="7"/>
        <v>0</v>
      </c>
      <c r="W33" s="8">
        <f t="shared" si="2"/>
        <v>0</v>
      </c>
      <c r="X33" s="8">
        <f t="shared" si="3"/>
        <v>0</v>
      </c>
      <c r="Y33" s="8">
        <f t="shared" si="4"/>
        <v>0</v>
      </c>
      <c r="Z33" s="16">
        <f t="shared" si="5"/>
        <v>0</v>
      </c>
    </row>
    <row r="34" spans="1:26" x14ac:dyDescent="0.2">
      <c r="A34" s="9" t="s">
        <v>166</v>
      </c>
      <c r="B34" s="9">
        <v>2025</v>
      </c>
      <c r="C34" s="9" t="s">
        <v>275</v>
      </c>
      <c r="D34" s="9"/>
      <c r="E34" s="21" t="s">
        <v>56</v>
      </c>
      <c r="F34" s="21" t="s">
        <v>57</v>
      </c>
      <c r="G34" s="17" t="s">
        <v>174</v>
      </c>
      <c r="H34" s="6" t="s">
        <v>157</v>
      </c>
      <c r="I34" s="6" t="s">
        <v>165</v>
      </c>
      <c r="J34" s="6" t="s">
        <v>259</v>
      </c>
      <c r="K34" s="7" t="s">
        <v>272</v>
      </c>
      <c r="L34" s="10">
        <v>294883.68</v>
      </c>
      <c r="M34" s="11">
        <v>0.5</v>
      </c>
      <c r="N34" s="11">
        <v>0.5</v>
      </c>
      <c r="O34" s="8">
        <f t="shared" ref="O34:O65" si="8">M34*L34</f>
        <v>147441.84</v>
      </c>
      <c r="P34" s="8">
        <f t="shared" ref="P34:P65" si="9">N34*L34</f>
        <v>147441.84</v>
      </c>
      <c r="Q34" s="12">
        <v>0.06</v>
      </c>
      <c r="R34" s="12">
        <v>0.2</v>
      </c>
      <c r="S34" s="15">
        <v>0.1</v>
      </c>
      <c r="T34" s="15">
        <v>0.3</v>
      </c>
      <c r="U34" s="8">
        <f t="shared" ref="U34:U65" si="10">L34-(V34+W34+X34+Y34)</f>
        <v>188725.5552</v>
      </c>
      <c r="V34" s="8">
        <f t="shared" ref="V34:V65" si="11">Q34*L34</f>
        <v>17693.020799999998</v>
      </c>
      <c r="W34" s="8">
        <f t="shared" ref="W34:W65" si="12">R34*P34</f>
        <v>29488.368000000002</v>
      </c>
      <c r="X34" s="8">
        <f t="shared" ref="X34:X65" si="13">S34*O34</f>
        <v>14744.184000000001</v>
      </c>
      <c r="Y34" s="8">
        <f t="shared" ref="Y34:Y65" si="14">T34*P34</f>
        <v>44232.551999999996</v>
      </c>
      <c r="Z34" s="16">
        <f t="shared" ref="Z34:Z65" si="15">X34+Y34</f>
        <v>58976.735999999997</v>
      </c>
    </row>
    <row r="35" spans="1:26" x14ac:dyDescent="0.2">
      <c r="A35" s="9" t="s">
        <v>166</v>
      </c>
      <c r="B35" s="9">
        <v>2025</v>
      </c>
      <c r="C35" s="9" t="s">
        <v>275</v>
      </c>
      <c r="D35" s="9"/>
      <c r="E35" s="21" t="s">
        <v>175</v>
      </c>
      <c r="F35" s="21" t="s">
        <v>176</v>
      </c>
      <c r="G35" s="17" t="s">
        <v>174</v>
      </c>
      <c r="H35" s="6" t="s">
        <v>157</v>
      </c>
      <c r="I35" s="6" t="s">
        <v>165</v>
      </c>
      <c r="J35" s="6" t="s">
        <v>259</v>
      </c>
      <c r="K35" s="7" t="s">
        <v>272</v>
      </c>
      <c r="L35" s="10"/>
      <c r="M35" s="11">
        <v>0.8</v>
      </c>
      <c r="N35" s="11">
        <v>0.2</v>
      </c>
      <c r="O35" s="8">
        <f t="shared" si="8"/>
        <v>0</v>
      </c>
      <c r="P35" s="8">
        <f t="shared" si="9"/>
        <v>0</v>
      </c>
      <c r="Q35" s="12">
        <v>0.06</v>
      </c>
      <c r="R35" s="12">
        <v>0.2</v>
      </c>
      <c r="S35" s="19">
        <v>0.1</v>
      </c>
      <c r="T35" s="12">
        <v>0.6</v>
      </c>
      <c r="U35" s="8">
        <f t="shared" si="10"/>
        <v>0</v>
      </c>
      <c r="V35" s="8">
        <f t="shared" si="11"/>
        <v>0</v>
      </c>
      <c r="W35" s="8">
        <f t="shared" si="12"/>
        <v>0</v>
      </c>
      <c r="X35" s="8">
        <f t="shared" si="13"/>
        <v>0</v>
      </c>
      <c r="Y35" s="8">
        <f t="shared" si="14"/>
        <v>0</v>
      </c>
      <c r="Z35" s="16">
        <f t="shared" si="15"/>
        <v>0</v>
      </c>
    </row>
    <row r="36" spans="1:26" x14ac:dyDescent="0.2">
      <c r="A36" s="9" t="s">
        <v>154</v>
      </c>
      <c r="B36" s="9">
        <v>2025</v>
      </c>
      <c r="C36" s="9" t="s">
        <v>275</v>
      </c>
      <c r="D36" s="9"/>
      <c r="E36" s="7" t="s">
        <v>102</v>
      </c>
      <c r="F36" s="7" t="s">
        <v>103</v>
      </c>
      <c r="G36" s="17" t="s">
        <v>103</v>
      </c>
      <c r="H36" s="6" t="s">
        <v>156</v>
      </c>
      <c r="I36" s="6" t="s">
        <v>155</v>
      </c>
      <c r="J36" s="6" t="s">
        <v>155</v>
      </c>
      <c r="K36" s="7" t="s">
        <v>272</v>
      </c>
      <c r="L36" s="10">
        <v>6501</v>
      </c>
      <c r="M36" s="11">
        <v>0.7</v>
      </c>
      <c r="N36" s="11">
        <v>0.3</v>
      </c>
      <c r="O36" s="8">
        <f t="shared" si="8"/>
        <v>4550.7</v>
      </c>
      <c r="P36" s="8">
        <f t="shared" si="9"/>
        <v>1950.3</v>
      </c>
      <c r="Q36" s="12">
        <v>0.06</v>
      </c>
      <c r="R36" s="13">
        <v>0.4</v>
      </c>
      <c r="S36" s="12">
        <v>0.02</v>
      </c>
      <c r="T36" s="12">
        <v>0.12</v>
      </c>
      <c r="U36" s="8">
        <f t="shared" si="10"/>
        <v>5005.7700000000004</v>
      </c>
      <c r="V36" s="8">
        <f t="shared" si="11"/>
        <v>390.06</v>
      </c>
      <c r="W36" s="8">
        <f t="shared" si="12"/>
        <v>780.12</v>
      </c>
      <c r="X36" s="8">
        <f t="shared" si="13"/>
        <v>91.013999999999996</v>
      </c>
      <c r="Y36" s="8">
        <f t="shared" si="14"/>
        <v>234.03599999999997</v>
      </c>
      <c r="Z36" s="16">
        <f t="shared" si="15"/>
        <v>325.04999999999995</v>
      </c>
    </row>
    <row r="37" spans="1:26" x14ac:dyDescent="0.2">
      <c r="A37" s="9" t="s">
        <v>166</v>
      </c>
      <c r="B37" s="9">
        <v>2025</v>
      </c>
      <c r="C37" s="9" t="s">
        <v>275</v>
      </c>
      <c r="D37" s="9"/>
      <c r="E37" s="7" t="s">
        <v>71</v>
      </c>
      <c r="F37" s="7" t="s">
        <v>72</v>
      </c>
      <c r="G37" s="6" t="s">
        <v>201</v>
      </c>
      <c r="H37" s="6" t="s">
        <v>156</v>
      </c>
      <c r="I37" s="6" t="s">
        <v>201</v>
      </c>
      <c r="J37" s="6" t="s">
        <v>260</v>
      </c>
      <c r="K37" s="7" t="s">
        <v>272</v>
      </c>
      <c r="L37" s="10"/>
      <c r="M37" s="11">
        <v>0</v>
      </c>
      <c r="N37" s="11">
        <v>1</v>
      </c>
      <c r="O37" s="8">
        <f t="shared" si="8"/>
        <v>0</v>
      </c>
      <c r="P37" s="8">
        <f t="shared" si="9"/>
        <v>0</v>
      </c>
      <c r="Q37" s="19">
        <v>0.06</v>
      </c>
      <c r="R37" s="12">
        <v>0</v>
      </c>
      <c r="S37" s="12"/>
      <c r="T37" s="12">
        <v>0.25</v>
      </c>
      <c r="U37" s="8">
        <f t="shared" si="10"/>
        <v>0</v>
      </c>
      <c r="V37" s="8">
        <f t="shared" si="11"/>
        <v>0</v>
      </c>
      <c r="W37" s="8">
        <f t="shared" si="12"/>
        <v>0</v>
      </c>
      <c r="X37" s="8">
        <f t="shared" si="13"/>
        <v>0</v>
      </c>
      <c r="Y37" s="8">
        <f t="shared" si="14"/>
        <v>0</v>
      </c>
      <c r="Z37" s="16">
        <f t="shared" si="15"/>
        <v>0</v>
      </c>
    </row>
    <row r="38" spans="1:26" x14ac:dyDescent="0.2">
      <c r="A38" s="9" t="s">
        <v>166</v>
      </c>
      <c r="B38" s="9">
        <v>2025</v>
      </c>
      <c r="C38" s="9" t="s">
        <v>275</v>
      </c>
      <c r="D38" s="9"/>
      <c r="E38" s="7" t="s">
        <v>191</v>
      </c>
      <c r="F38" s="7" t="s">
        <v>192</v>
      </c>
      <c r="G38" s="6" t="s">
        <v>193</v>
      </c>
      <c r="H38" s="6" t="s">
        <v>157</v>
      </c>
      <c r="I38" s="6" t="s">
        <v>193</v>
      </c>
      <c r="J38" s="6" t="s">
        <v>259</v>
      </c>
      <c r="K38" s="7" t="s">
        <v>272</v>
      </c>
      <c r="L38" s="10">
        <v>0</v>
      </c>
      <c r="M38" s="23">
        <v>0.9</v>
      </c>
      <c r="N38" s="23">
        <v>0.1</v>
      </c>
      <c r="O38" s="8">
        <f t="shared" si="8"/>
        <v>0</v>
      </c>
      <c r="P38" s="8">
        <f t="shared" si="9"/>
        <v>0</v>
      </c>
      <c r="Q38" s="12">
        <v>0.06</v>
      </c>
      <c r="R38" s="12"/>
      <c r="S38" s="19">
        <v>0.15</v>
      </c>
      <c r="T38" s="12">
        <v>0.25</v>
      </c>
      <c r="U38" s="8">
        <f t="shared" si="10"/>
        <v>0</v>
      </c>
      <c r="V38" s="8">
        <f t="shared" si="11"/>
        <v>0</v>
      </c>
      <c r="W38" s="8">
        <f t="shared" si="12"/>
        <v>0</v>
      </c>
      <c r="X38" s="8">
        <f t="shared" si="13"/>
        <v>0</v>
      </c>
      <c r="Y38" s="8">
        <f t="shared" si="14"/>
        <v>0</v>
      </c>
      <c r="Z38" s="27">
        <f t="shared" si="15"/>
        <v>0</v>
      </c>
    </row>
    <row r="39" spans="1:26" x14ac:dyDescent="0.2">
      <c r="A39" s="9" t="s">
        <v>166</v>
      </c>
      <c r="B39" s="9">
        <v>2025</v>
      </c>
      <c r="C39" s="9" t="s">
        <v>275</v>
      </c>
      <c r="D39" s="9"/>
      <c r="E39" s="21" t="s">
        <v>108</v>
      </c>
      <c r="F39" s="21" t="s">
        <v>194</v>
      </c>
      <c r="G39" s="6" t="s">
        <v>193</v>
      </c>
      <c r="H39" s="6" t="s">
        <v>157</v>
      </c>
      <c r="I39" s="6" t="s">
        <v>193</v>
      </c>
      <c r="J39" s="6" t="s">
        <v>259</v>
      </c>
      <c r="K39" s="7" t="s">
        <v>272</v>
      </c>
      <c r="L39" s="10"/>
      <c r="M39" s="23">
        <v>0.9</v>
      </c>
      <c r="N39" s="23">
        <v>0.1</v>
      </c>
      <c r="O39" s="8">
        <f t="shared" si="8"/>
        <v>0</v>
      </c>
      <c r="P39" s="8">
        <f t="shared" si="9"/>
        <v>0</v>
      </c>
      <c r="Q39" s="12">
        <v>0.06</v>
      </c>
      <c r="R39" s="12"/>
      <c r="S39" s="19">
        <v>0.15</v>
      </c>
      <c r="T39" s="12">
        <v>0.25</v>
      </c>
      <c r="U39" s="8">
        <f t="shared" si="10"/>
        <v>0</v>
      </c>
      <c r="V39" s="8">
        <f t="shared" si="11"/>
        <v>0</v>
      </c>
      <c r="W39" s="8">
        <f t="shared" si="12"/>
        <v>0</v>
      </c>
      <c r="X39" s="8">
        <f t="shared" si="13"/>
        <v>0</v>
      </c>
      <c r="Y39" s="8">
        <f t="shared" si="14"/>
        <v>0</v>
      </c>
      <c r="Z39" s="27">
        <f t="shared" si="15"/>
        <v>0</v>
      </c>
    </row>
    <row r="40" spans="1:26" x14ac:dyDescent="0.2">
      <c r="A40" s="9" t="s">
        <v>166</v>
      </c>
      <c r="B40" s="9">
        <v>2025</v>
      </c>
      <c r="C40" s="9" t="s">
        <v>275</v>
      </c>
      <c r="D40" s="9"/>
      <c r="E40" s="21" t="s">
        <v>111</v>
      </c>
      <c r="F40" s="21" t="s">
        <v>195</v>
      </c>
      <c r="G40" s="6" t="s">
        <v>193</v>
      </c>
      <c r="H40" s="6" t="s">
        <v>157</v>
      </c>
      <c r="I40" s="6" t="s">
        <v>193</v>
      </c>
      <c r="J40" s="6" t="s">
        <v>259</v>
      </c>
      <c r="K40" s="7" t="s">
        <v>272</v>
      </c>
      <c r="L40" s="10"/>
      <c r="M40" s="23">
        <v>0.9</v>
      </c>
      <c r="N40" s="23">
        <v>0.1</v>
      </c>
      <c r="O40" s="8">
        <f t="shared" si="8"/>
        <v>0</v>
      </c>
      <c r="P40" s="8">
        <f t="shared" si="9"/>
        <v>0</v>
      </c>
      <c r="Q40" s="12">
        <v>0.06</v>
      </c>
      <c r="R40" s="12"/>
      <c r="S40" s="19">
        <v>0.15</v>
      </c>
      <c r="T40" s="12">
        <v>0.25</v>
      </c>
      <c r="U40" s="8">
        <f t="shared" si="10"/>
        <v>0</v>
      </c>
      <c r="V40" s="8">
        <f t="shared" si="11"/>
        <v>0</v>
      </c>
      <c r="W40" s="8">
        <f t="shared" si="12"/>
        <v>0</v>
      </c>
      <c r="X40" s="8">
        <f t="shared" si="13"/>
        <v>0</v>
      </c>
      <c r="Y40" s="8">
        <f t="shared" si="14"/>
        <v>0</v>
      </c>
      <c r="Z40" s="27">
        <f t="shared" si="15"/>
        <v>0</v>
      </c>
    </row>
    <row r="41" spans="1:26" x14ac:dyDescent="0.2">
      <c r="A41" s="9" t="s">
        <v>166</v>
      </c>
      <c r="B41" s="9">
        <v>2025</v>
      </c>
      <c r="C41" s="9" t="s">
        <v>275</v>
      </c>
      <c r="D41" s="9"/>
      <c r="E41" s="21" t="s">
        <v>131</v>
      </c>
      <c r="F41" s="21" t="s">
        <v>132</v>
      </c>
      <c r="G41" s="6" t="s">
        <v>193</v>
      </c>
      <c r="H41" s="6" t="s">
        <v>157</v>
      </c>
      <c r="I41" s="6" t="s">
        <v>193</v>
      </c>
      <c r="J41" s="6" t="s">
        <v>259</v>
      </c>
      <c r="K41" s="7" t="s">
        <v>272</v>
      </c>
      <c r="L41" s="10"/>
      <c r="M41" s="23">
        <v>0.9</v>
      </c>
      <c r="N41" s="23">
        <v>0.1</v>
      </c>
      <c r="O41" s="8">
        <f t="shared" si="8"/>
        <v>0</v>
      </c>
      <c r="P41" s="8">
        <f t="shared" si="9"/>
        <v>0</v>
      </c>
      <c r="Q41" s="12">
        <v>0.06</v>
      </c>
      <c r="R41" s="12"/>
      <c r="S41" s="19">
        <v>0.15</v>
      </c>
      <c r="T41" s="12">
        <v>0.25</v>
      </c>
      <c r="U41" s="8">
        <f t="shared" si="10"/>
        <v>0</v>
      </c>
      <c r="V41" s="8">
        <f t="shared" si="11"/>
        <v>0</v>
      </c>
      <c r="W41" s="8">
        <f t="shared" si="12"/>
        <v>0</v>
      </c>
      <c r="X41" s="8">
        <f t="shared" si="13"/>
        <v>0</v>
      </c>
      <c r="Y41" s="8">
        <f t="shared" si="14"/>
        <v>0</v>
      </c>
      <c r="Z41" s="27">
        <f t="shared" si="15"/>
        <v>0</v>
      </c>
    </row>
    <row r="42" spans="1:26" x14ac:dyDescent="0.2">
      <c r="A42" s="9" t="s">
        <v>166</v>
      </c>
      <c r="B42" s="9">
        <v>2025</v>
      </c>
      <c r="C42" s="9" t="s">
        <v>275</v>
      </c>
      <c r="D42" s="9"/>
      <c r="E42" s="21" t="s">
        <v>96</v>
      </c>
      <c r="F42" s="21" t="s">
        <v>147</v>
      </c>
      <c r="G42" s="6" t="s">
        <v>193</v>
      </c>
      <c r="H42" s="6" t="s">
        <v>157</v>
      </c>
      <c r="I42" s="6" t="s">
        <v>193</v>
      </c>
      <c r="J42" s="6" t="s">
        <v>259</v>
      </c>
      <c r="K42" s="7" t="s">
        <v>272</v>
      </c>
      <c r="L42" s="10"/>
      <c r="M42" s="23">
        <v>0.9</v>
      </c>
      <c r="N42" s="23">
        <v>0.1</v>
      </c>
      <c r="O42" s="8">
        <f t="shared" si="8"/>
        <v>0</v>
      </c>
      <c r="P42" s="8">
        <f t="shared" si="9"/>
        <v>0</v>
      </c>
      <c r="Q42" s="12">
        <v>0.06</v>
      </c>
      <c r="R42" s="12"/>
      <c r="S42" s="19">
        <v>0.15</v>
      </c>
      <c r="T42" s="12">
        <v>0.25</v>
      </c>
      <c r="U42" s="8">
        <f t="shared" si="10"/>
        <v>0</v>
      </c>
      <c r="V42" s="8">
        <f t="shared" si="11"/>
        <v>0</v>
      </c>
      <c r="W42" s="8">
        <f t="shared" si="12"/>
        <v>0</v>
      </c>
      <c r="X42" s="8">
        <f t="shared" si="13"/>
        <v>0</v>
      </c>
      <c r="Y42" s="8">
        <f t="shared" si="14"/>
        <v>0</v>
      </c>
      <c r="Z42" s="27">
        <f t="shared" si="15"/>
        <v>0</v>
      </c>
    </row>
    <row r="43" spans="1:26" x14ac:dyDescent="0.2">
      <c r="A43" s="9" t="s">
        <v>166</v>
      </c>
      <c r="B43" s="9">
        <v>2025</v>
      </c>
      <c r="C43" s="9" t="s">
        <v>275</v>
      </c>
      <c r="D43" s="9"/>
      <c r="E43" s="26" t="s">
        <v>196</v>
      </c>
      <c r="F43" s="26" t="s">
        <v>197</v>
      </c>
      <c r="G43" s="6" t="s">
        <v>193</v>
      </c>
      <c r="H43" s="6" t="s">
        <v>157</v>
      </c>
      <c r="I43" s="6" t="s">
        <v>193</v>
      </c>
      <c r="J43" s="6" t="s">
        <v>259</v>
      </c>
      <c r="K43" s="7" t="s">
        <v>272</v>
      </c>
      <c r="L43" s="10"/>
      <c r="M43" s="23">
        <v>0.9</v>
      </c>
      <c r="N43" s="23">
        <v>0.1</v>
      </c>
      <c r="O43" s="8">
        <f t="shared" si="8"/>
        <v>0</v>
      </c>
      <c r="P43" s="8">
        <f t="shared" si="9"/>
        <v>0</v>
      </c>
      <c r="Q43" s="12">
        <v>0.06</v>
      </c>
      <c r="R43" s="12"/>
      <c r="S43" s="19">
        <v>0.15</v>
      </c>
      <c r="T43" s="12">
        <v>0.25</v>
      </c>
      <c r="U43" s="8">
        <f t="shared" si="10"/>
        <v>0</v>
      </c>
      <c r="V43" s="8">
        <f t="shared" si="11"/>
        <v>0</v>
      </c>
      <c r="W43" s="8">
        <f t="shared" si="12"/>
        <v>0</v>
      </c>
      <c r="X43" s="8">
        <f t="shared" si="13"/>
        <v>0</v>
      </c>
      <c r="Y43" s="8">
        <f t="shared" si="14"/>
        <v>0</v>
      </c>
      <c r="Z43" s="27">
        <f t="shared" si="15"/>
        <v>0</v>
      </c>
    </row>
    <row r="44" spans="1:26" x14ac:dyDescent="0.2">
      <c r="A44" s="9" t="s">
        <v>166</v>
      </c>
      <c r="B44" s="9">
        <v>2025</v>
      </c>
      <c r="C44" s="9" t="s">
        <v>275</v>
      </c>
      <c r="D44" s="9"/>
      <c r="E44" s="21" t="s">
        <v>99</v>
      </c>
      <c r="F44" s="21" t="s">
        <v>198</v>
      </c>
      <c r="G44" s="6" t="s">
        <v>193</v>
      </c>
      <c r="H44" s="6" t="s">
        <v>157</v>
      </c>
      <c r="I44" s="6" t="s">
        <v>193</v>
      </c>
      <c r="J44" s="6" t="s">
        <v>259</v>
      </c>
      <c r="K44" s="7" t="s">
        <v>272</v>
      </c>
      <c r="L44" s="10"/>
      <c r="M44" s="23">
        <v>0.9</v>
      </c>
      <c r="N44" s="23">
        <v>0.1</v>
      </c>
      <c r="O44" s="8">
        <f t="shared" si="8"/>
        <v>0</v>
      </c>
      <c r="P44" s="8">
        <f t="shared" si="9"/>
        <v>0</v>
      </c>
      <c r="Q44" s="12">
        <v>0.06</v>
      </c>
      <c r="R44" s="12"/>
      <c r="S44" s="19">
        <v>0.15</v>
      </c>
      <c r="T44" s="12">
        <v>0.25</v>
      </c>
      <c r="U44" s="8">
        <f t="shared" si="10"/>
        <v>0</v>
      </c>
      <c r="V44" s="8">
        <f t="shared" si="11"/>
        <v>0</v>
      </c>
      <c r="W44" s="8">
        <f t="shared" si="12"/>
        <v>0</v>
      </c>
      <c r="X44" s="8">
        <f t="shared" si="13"/>
        <v>0</v>
      </c>
      <c r="Y44" s="8">
        <f t="shared" si="14"/>
        <v>0</v>
      </c>
      <c r="Z44" s="27">
        <f t="shared" si="15"/>
        <v>0</v>
      </c>
    </row>
    <row r="45" spans="1:26" x14ac:dyDescent="0.2">
      <c r="A45" s="9" t="s">
        <v>166</v>
      </c>
      <c r="B45" s="9">
        <v>2025</v>
      </c>
      <c r="C45" s="9" t="s">
        <v>275</v>
      </c>
      <c r="D45" s="9"/>
      <c r="E45" s="21" t="s">
        <v>100</v>
      </c>
      <c r="F45" s="21" t="s">
        <v>101</v>
      </c>
      <c r="G45" s="6" t="s">
        <v>193</v>
      </c>
      <c r="H45" s="6" t="s">
        <v>157</v>
      </c>
      <c r="I45" s="6" t="s">
        <v>193</v>
      </c>
      <c r="J45" s="6" t="s">
        <v>259</v>
      </c>
      <c r="K45" s="7" t="s">
        <v>272</v>
      </c>
      <c r="L45" s="10">
        <v>28320</v>
      </c>
      <c r="M45" s="23">
        <v>0.9</v>
      </c>
      <c r="N45" s="23">
        <v>0.1</v>
      </c>
      <c r="O45" s="8">
        <f t="shared" si="8"/>
        <v>25488</v>
      </c>
      <c r="P45" s="8">
        <f t="shared" si="9"/>
        <v>2832</v>
      </c>
      <c r="Q45" s="12">
        <v>0.06</v>
      </c>
      <c r="R45" s="12"/>
      <c r="S45" s="19">
        <v>0.15</v>
      </c>
      <c r="T45" s="12">
        <v>0.25</v>
      </c>
      <c r="U45" s="8">
        <f t="shared" si="10"/>
        <v>22089.599999999999</v>
      </c>
      <c r="V45" s="8">
        <f t="shared" si="11"/>
        <v>1699.2</v>
      </c>
      <c r="W45" s="8">
        <f t="shared" si="12"/>
        <v>0</v>
      </c>
      <c r="X45" s="8">
        <f t="shared" si="13"/>
        <v>3823.2</v>
      </c>
      <c r="Y45" s="8">
        <f t="shared" si="14"/>
        <v>708</v>
      </c>
      <c r="Z45" s="27">
        <f t="shared" si="15"/>
        <v>4531.2</v>
      </c>
    </row>
    <row r="46" spans="1:26" x14ac:dyDescent="0.2">
      <c r="A46" s="9" t="s">
        <v>166</v>
      </c>
      <c r="B46" s="9">
        <v>2025</v>
      </c>
      <c r="C46" s="9" t="s">
        <v>275</v>
      </c>
      <c r="D46" s="9"/>
      <c r="E46" s="21" t="s">
        <v>82</v>
      </c>
      <c r="F46" s="21" t="s">
        <v>83</v>
      </c>
      <c r="G46" s="6" t="s">
        <v>193</v>
      </c>
      <c r="H46" s="6" t="s">
        <v>157</v>
      </c>
      <c r="I46" s="6" t="s">
        <v>193</v>
      </c>
      <c r="J46" s="6" t="s">
        <v>259</v>
      </c>
      <c r="K46" s="7" t="s">
        <v>272</v>
      </c>
      <c r="L46" s="10">
        <v>30935</v>
      </c>
      <c r="M46" s="23">
        <v>0.9</v>
      </c>
      <c r="N46" s="23">
        <v>0.1</v>
      </c>
      <c r="O46" s="8">
        <f t="shared" si="8"/>
        <v>27841.5</v>
      </c>
      <c r="P46" s="8">
        <f t="shared" si="9"/>
        <v>3093.5</v>
      </c>
      <c r="Q46" s="12">
        <v>0.06</v>
      </c>
      <c r="R46" s="12"/>
      <c r="S46" s="19">
        <v>0.15</v>
      </c>
      <c r="T46" s="12">
        <v>0.25</v>
      </c>
      <c r="U46" s="8">
        <f t="shared" si="10"/>
        <v>24129.300000000003</v>
      </c>
      <c r="V46" s="8">
        <f t="shared" si="11"/>
        <v>1856.1</v>
      </c>
      <c r="W46" s="8">
        <f t="shared" si="12"/>
        <v>0</v>
      </c>
      <c r="X46" s="8">
        <f t="shared" si="13"/>
        <v>4176.2249999999995</v>
      </c>
      <c r="Y46" s="8">
        <f t="shared" si="14"/>
        <v>773.375</v>
      </c>
      <c r="Z46" s="27">
        <f t="shared" si="15"/>
        <v>4949.5999999999995</v>
      </c>
    </row>
    <row r="47" spans="1:26" x14ac:dyDescent="0.2">
      <c r="A47" s="9" t="s">
        <v>166</v>
      </c>
      <c r="B47" s="9">
        <v>2025</v>
      </c>
      <c r="C47" s="9" t="s">
        <v>275</v>
      </c>
      <c r="D47" s="9"/>
      <c r="E47" s="21" t="s">
        <v>122</v>
      </c>
      <c r="F47" s="21" t="s">
        <v>123</v>
      </c>
      <c r="G47" s="6" t="s">
        <v>193</v>
      </c>
      <c r="H47" s="6" t="s">
        <v>157</v>
      </c>
      <c r="I47" s="6" t="s">
        <v>193</v>
      </c>
      <c r="J47" s="6" t="s">
        <v>259</v>
      </c>
      <c r="K47" s="7" t="s">
        <v>272</v>
      </c>
      <c r="L47" s="10">
        <v>3100</v>
      </c>
      <c r="M47" s="23">
        <v>0.9</v>
      </c>
      <c r="N47" s="23">
        <v>0.1</v>
      </c>
      <c r="O47" s="8">
        <f t="shared" si="8"/>
        <v>2790</v>
      </c>
      <c r="P47" s="8">
        <f t="shared" si="9"/>
        <v>310</v>
      </c>
      <c r="Q47" s="12">
        <v>0.06</v>
      </c>
      <c r="R47" s="12"/>
      <c r="S47" s="19">
        <v>0.15</v>
      </c>
      <c r="T47" s="12">
        <v>0.25</v>
      </c>
      <c r="U47" s="8">
        <f t="shared" si="10"/>
        <v>2418</v>
      </c>
      <c r="V47" s="8">
        <f t="shared" si="11"/>
        <v>186</v>
      </c>
      <c r="W47" s="8">
        <f t="shared" si="12"/>
        <v>0</v>
      </c>
      <c r="X47" s="8">
        <f t="shared" si="13"/>
        <v>418.5</v>
      </c>
      <c r="Y47" s="8">
        <f t="shared" si="14"/>
        <v>77.5</v>
      </c>
      <c r="Z47" s="27">
        <f t="shared" si="15"/>
        <v>496</v>
      </c>
    </row>
    <row r="48" spans="1:26" x14ac:dyDescent="0.2">
      <c r="A48" s="9" t="s">
        <v>166</v>
      </c>
      <c r="B48" s="9">
        <v>2025</v>
      </c>
      <c r="C48" s="9" t="s">
        <v>275</v>
      </c>
      <c r="D48" s="9"/>
      <c r="E48" s="21" t="s">
        <v>116</v>
      </c>
      <c r="F48" s="21" t="s">
        <v>117</v>
      </c>
      <c r="G48" s="6" t="s">
        <v>193</v>
      </c>
      <c r="H48" s="6" t="s">
        <v>157</v>
      </c>
      <c r="I48" s="6" t="s">
        <v>193</v>
      </c>
      <c r="J48" s="6" t="s">
        <v>259</v>
      </c>
      <c r="K48" s="7" t="s">
        <v>272</v>
      </c>
      <c r="L48" s="10">
        <v>500</v>
      </c>
      <c r="M48" s="23">
        <v>0.9</v>
      </c>
      <c r="N48" s="23">
        <v>0.1</v>
      </c>
      <c r="O48" s="8">
        <f t="shared" si="8"/>
        <v>450</v>
      </c>
      <c r="P48" s="8">
        <f t="shared" si="9"/>
        <v>50</v>
      </c>
      <c r="Q48" s="12">
        <v>0.06</v>
      </c>
      <c r="R48" s="12"/>
      <c r="S48" s="19">
        <v>0.15</v>
      </c>
      <c r="T48" s="12">
        <v>0.25</v>
      </c>
      <c r="U48" s="8">
        <f t="shared" si="10"/>
        <v>390</v>
      </c>
      <c r="V48" s="8">
        <f t="shared" si="11"/>
        <v>30</v>
      </c>
      <c r="W48" s="8">
        <f t="shared" si="12"/>
        <v>0</v>
      </c>
      <c r="X48" s="8">
        <f t="shared" si="13"/>
        <v>67.5</v>
      </c>
      <c r="Y48" s="8">
        <f t="shared" si="14"/>
        <v>12.5</v>
      </c>
      <c r="Z48" s="27">
        <f t="shared" si="15"/>
        <v>80</v>
      </c>
    </row>
    <row r="49" spans="1:26" x14ac:dyDescent="0.2">
      <c r="A49" s="9" t="s">
        <v>166</v>
      </c>
      <c r="B49" s="9">
        <v>2025</v>
      </c>
      <c r="C49" s="9" t="s">
        <v>275</v>
      </c>
      <c r="D49" s="9"/>
      <c r="E49" s="21" t="s">
        <v>88</v>
      </c>
      <c r="F49" s="21" t="s">
        <v>89</v>
      </c>
      <c r="G49" s="6" t="s">
        <v>193</v>
      </c>
      <c r="H49" s="6" t="s">
        <v>157</v>
      </c>
      <c r="I49" s="6" t="s">
        <v>193</v>
      </c>
      <c r="J49" s="6" t="s">
        <v>259</v>
      </c>
      <c r="K49" s="7" t="s">
        <v>272</v>
      </c>
      <c r="L49" s="10">
        <v>33600</v>
      </c>
      <c r="M49" s="23">
        <v>0.9</v>
      </c>
      <c r="N49" s="23">
        <v>0.1</v>
      </c>
      <c r="O49" s="8">
        <f t="shared" si="8"/>
        <v>30240</v>
      </c>
      <c r="P49" s="8">
        <f t="shared" si="9"/>
        <v>3360</v>
      </c>
      <c r="Q49" s="12">
        <v>0.06</v>
      </c>
      <c r="R49" s="12"/>
      <c r="S49" s="19">
        <v>0.15</v>
      </c>
      <c r="T49" s="12">
        <v>0.25</v>
      </c>
      <c r="U49" s="8">
        <f t="shared" si="10"/>
        <v>26208</v>
      </c>
      <c r="V49" s="8">
        <f t="shared" si="11"/>
        <v>2016</v>
      </c>
      <c r="W49" s="8">
        <f t="shared" si="12"/>
        <v>0</v>
      </c>
      <c r="X49" s="8">
        <f t="shared" si="13"/>
        <v>4536</v>
      </c>
      <c r="Y49" s="8">
        <f t="shared" si="14"/>
        <v>840</v>
      </c>
      <c r="Z49" s="27">
        <f t="shared" si="15"/>
        <v>5376</v>
      </c>
    </row>
    <row r="50" spans="1:26" x14ac:dyDescent="0.2">
      <c r="A50" s="9" t="s">
        <v>166</v>
      </c>
      <c r="B50" s="9">
        <v>2025</v>
      </c>
      <c r="C50" s="9" t="s">
        <v>275</v>
      </c>
      <c r="D50" s="9"/>
      <c r="E50" s="21" t="s">
        <v>23</v>
      </c>
      <c r="F50" s="21" t="s">
        <v>199</v>
      </c>
      <c r="G50" s="6" t="s">
        <v>193</v>
      </c>
      <c r="H50" s="6" t="s">
        <v>157</v>
      </c>
      <c r="I50" s="6" t="s">
        <v>193</v>
      </c>
      <c r="J50" s="6" t="s">
        <v>259</v>
      </c>
      <c r="K50" s="7" t="s">
        <v>272</v>
      </c>
      <c r="L50" s="10">
        <v>979404.74</v>
      </c>
      <c r="M50" s="23">
        <v>0.9</v>
      </c>
      <c r="N50" s="23">
        <v>0.1</v>
      </c>
      <c r="O50" s="8">
        <f t="shared" si="8"/>
        <v>881464.26600000006</v>
      </c>
      <c r="P50" s="8">
        <f t="shared" si="9"/>
        <v>97940.474000000002</v>
      </c>
      <c r="Q50" s="12">
        <v>0.06</v>
      </c>
      <c r="R50" s="12"/>
      <c r="S50" s="15">
        <v>0.21</v>
      </c>
      <c r="T50" s="15">
        <v>0.23</v>
      </c>
      <c r="U50" s="8">
        <f t="shared" si="10"/>
        <v>713006.65072000003</v>
      </c>
      <c r="V50" s="8">
        <f t="shared" si="11"/>
        <v>58764.284399999997</v>
      </c>
      <c r="W50" s="8">
        <f t="shared" si="12"/>
        <v>0</v>
      </c>
      <c r="X50" s="18">
        <f t="shared" si="13"/>
        <v>185107.49586</v>
      </c>
      <c r="Y50" s="8">
        <f t="shared" si="14"/>
        <v>22526.309020000001</v>
      </c>
      <c r="Z50" s="16">
        <f t="shared" si="15"/>
        <v>207633.80488000001</v>
      </c>
    </row>
    <row r="51" spans="1:26" x14ac:dyDescent="0.2">
      <c r="A51" s="9" t="s">
        <v>166</v>
      </c>
      <c r="B51" s="9">
        <v>2025</v>
      </c>
      <c r="C51" s="9" t="s">
        <v>275</v>
      </c>
      <c r="D51" s="9"/>
      <c r="E51" s="21" t="s">
        <v>124</v>
      </c>
      <c r="F51" s="21" t="s">
        <v>125</v>
      </c>
      <c r="G51" s="6" t="s">
        <v>193</v>
      </c>
      <c r="H51" s="6" t="s">
        <v>157</v>
      </c>
      <c r="I51" s="6" t="s">
        <v>193</v>
      </c>
      <c r="J51" s="6" t="s">
        <v>259</v>
      </c>
      <c r="K51" s="7" t="s">
        <v>272</v>
      </c>
      <c r="L51" s="10"/>
      <c r="M51" s="23">
        <v>0.9</v>
      </c>
      <c r="N51" s="23">
        <v>0.1</v>
      </c>
      <c r="O51" s="8">
        <f t="shared" si="8"/>
        <v>0</v>
      </c>
      <c r="P51" s="8">
        <f t="shared" si="9"/>
        <v>0</v>
      </c>
      <c r="Q51" s="12">
        <v>0.06</v>
      </c>
      <c r="R51" s="12"/>
      <c r="S51" s="19">
        <v>0.15</v>
      </c>
      <c r="T51" s="12">
        <v>0.25</v>
      </c>
      <c r="U51" s="8">
        <f t="shared" si="10"/>
        <v>0</v>
      </c>
      <c r="V51" s="8">
        <f t="shared" si="11"/>
        <v>0</v>
      </c>
      <c r="W51" s="8">
        <f t="shared" si="12"/>
        <v>0</v>
      </c>
      <c r="X51" s="8">
        <f t="shared" si="13"/>
        <v>0</v>
      </c>
      <c r="Y51" s="8">
        <f t="shared" si="14"/>
        <v>0</v>
      </c>
      <c r="Z51" s="27">
        <f t="shared" si="15"/>
        <v>0</v>
      </c>
    </row>
    <row r="52" spans="1:26" x14ac:dyDescent="0.2">
      <c r="A52" s="9" t="s">
        <v>166</v>
      </c>
      <c r="B52" s="9">
        <v>2025</v>
      </c>
      <c r="C52" s="9" t="s">
        <v>275</v>
      </c>
      <c r="D52" s="9"/>
      <c r="E52" s="21" t="s">
        <v>45</v>
      </c>
      <c r="F52" s="21" t="s">
        <v>46</v>
      </c>
      <c r="G52" s="6" t="s">
        <v>193</v>
      </c>
      <c r="H52" s="6" t="s">
        <v>157</v>
      </c>
      <c r="I52" s="6" t="s">
        <v>193</v>
      </c>
      <c r="J52" s="6" t="s">
        <v>259</v>
      </c>
      <c r="K52" s="7" t="s">
        <v>272</v>
      </c>
      <c r="L52" s="10">
        <v>254919.25</v>
      </c>
      <c r="M52" s="23">
        <v>0.9</v>
      </c>
      <c r="N52" s="23">
        <v>0.1</v>
      </c>
      <c r="O52" s="8">
        <f t="shared" si="8"/>
        <v>229427.32500000001</v>
      </c>
      <c r="P52" s="8">
        <f t="shared" si="9"/>
        <v>25491.925000000003</v>
      </c>
      <c r="Q52" s="12">
        <v>0.06</v>
      </c>
      <c r="R52" s="12"/>
      <c r="S52" s="15">
        <v>0.15</v>
      </c>
      <c r="T52" s="15">
        <v>0.18</v>
      </c>
      <c r="U52" s="8">
        <f t="shared" si="10"/>
        <v>200621.44975</v>
      </c>
      <c r="V52" s="8">
        <f t="shared" si="11"/>
        <v>15295.154999999999</v>
      </c>
      <c r="W52" s="8">
        <f t="shared" si="12"/>
        <v>0</v>
      </c>
      <c r="X52" s="18">
        <f t="shared" si="13"/>
        <v>34414.098749999997</v>
      </c>
      <c r="Y52" s="8">
        <f t="shared" si="14"/>
        <v>4588.5465000000004</v>
      </c>
      <c r="Z52" s="27">
        <f t="shared" si="15"/>
        <v>39002.645250000001</v>
      </c>
    </row>
    <row r="53" spans="1:26" x14ac:dyDescent="0.2">
      <c r="A53" s="9" t="s">
        <v>166</v>
      </c>
      <c r="B53" s="9">
        <v>2025</v>
      </c>
      <c r="C53" s="9" t="s">
        <v>275</v>
      </c>
      <c r="D53" s="9"/>
      <c r="E53" s="21" t="s">
        <v>97</v>
      </c>
      <c r="F53" s="21" t="s">
        <v>98</v>
      </c>
      <c r="G53" s="6" t="s">
        <v>193</v>
      </c>
      <c r="H53" s="6" t="s">
        <v>157</v>
      </c>
      <c r="I53" s="6" t="s">
        <v>193</v>
      </c>
      <c r="J53" s="6" t="s">
        <v>259</v>
      </c>
      <c r="K53" s="7" t="s">
        <v>272</v>
      </c>
      <c r="L53" s="10"/>
      <c r="M53" s="23">
        <v>0.9</v>
      </c>
      <c r="N53" s="23">
        <v>0.1</v>
      </c>
      <c r="O53" s="8">
        <f t="shared" si="8"/>
        <v>0</v>
      </c>
      <c r="P53" s="8">
        <f t="shared" si="9"/>
        <v>0</v>
      </c>
      <c r="Q53" s="12">
        <v>0.06</v>
      </c>
      <c r="R53" s="12"/>
      <c r="S53" s="19">
        <v>0.15</v>
      </c>
      <c r="T53" s="12">
        <v>0.25</v>
      </c>
      <c r="U53" s="8">
        <f t="shared" si="10"/>
        <v>0</v>
      </c>
      <c r="V53" s="8">
        <f t="shared" si="11"/>
        <v>0</v>
      </c>
      <c r="W53" s="8">
        <f t="shared" si="12"/>
        <v>0</v>
      </c>
      <c r="X53" s="8">
        <f t="shared" si="13"/>
        <v>0</v>
      </c>
      <c r="Y53" s="8">
        <f t="shared" si="14"/>
        <v>0</v>
      </c>
      <c r="Z53" s="27">
        <f t="shared" si="15"/>
        <v>0</v>
      </c>
    </row>
    <row r="54" spans="1:26" x14ac:dyDescent="0.2">
      <c r="A54" s="9" t="s">
        <v>166</v>
      </c>
      <c r="B54" s="9">
        <v>2025</v>
      </c>
      <c r="C54" s="9" t="s">
        <v>275</v>
      </c>
      <c r="D54" s="9"/>
      <c r="E54" s="26" t="s">
        <v>118</v>
      </c>
      <c r="F54" s="26" t="s">
        <v>119</v>
      </c>
      <c r="G54" s="6" t="s">
        <v>193</v>
      </c>
      <c r="H54" s="6" t="s">
        <v>157</v>
      </c>
      <c r="I54" s="6" t="s">
        <v>193</v>
      </c>
      <c r="J54" s="6" t="s">
        <v>259</v>
      </c>
      <c r="K54" s="7" t="s">
        <v>272</v>
      </c>
      <c r="L54" s="10"/>
      <c r="M54" s="23">
        <v>0.9</v>
      </c>
      <c r="N54" s="23">
        <v>0.1</v>
      </c>
      <c r="O54" s="8">
        <f t="shared" si="8"/>
        <v>0</v>
      </c>
      <c r="P54" s="8">
        <f t="shared" si="9"/>
        <v>0</v>
      </c>
      <c r="Q54" s="12">
        <v>0.06</v>
      </c>
      <c r="R54" s="12"/>
      <c r="S54" s="19">
        <v>0.08</v>
      </c>
      <c r="T54" s="12">
        <v>0.25</v>
      </c>
      <c r="U54" s="8">
        <f t="shared" si="10"/>
        <v>0</v>
      </c>
      <c r="V54" s="8">
        <f t="shared" si="11"/>
        <v>0</v>
      </c>
      <c r="W54" s="8">
        <f t="shared" si="12"/>
        <v>0</v>
      </c>
      <c r="X54" s="8">
        <f t="shared" si="13"/>
        <v>0</v>
      </c>
      <c r="Y54" s="8">
        <f t="shared" si="14"/>
        <v>0</v>
      </c>
      <c r="Z54" s="27">
        <f t="shared" si="15"/>
        <v>0</v>
      </c>
    </row>
    <row r="55" spans="1:26" x14ac:dyDescent="0.2">
      <c r="A55" s="9" t="s">
        <v>166</v>
      </c>
      <c r="B55" s="9">
        <v>2025</v>
      </c>
      <c r="C55" s="9" t="s">
        <v>275</v>
      </c>
      <c r="D55" s="9"/>
      <c r="E55" s="7" t="s">
        <v>16</v>
      </c>
      <c r="F55" s="7" t="s">
        <v>17</v>
      </c>
      <c r="G55" s="6" t="s">
        <v>193</v>
      </c>
      <c r="H55" s="6" t="s">
        <v>157</v>
      </c>
      <c r="I55" s="6" t="s">
        <v>193</v>
      </c>
      <c r="J55" s="6" t="s">
        <v>259</v>
      </c>
      <c r="K55" s="7" t="s">
        <v>272</v>
      </c>
      <c r="L55" s="10">
        <v>1810965.93</v>
      </c>
      <c r="M55" s="11">
        <v>0</v>
      </c>
      <c r="N55" s="11">
        <v>1</v>
      </c>
      <c r="O55" s="8">
        <f t="shared" si="8"/>
        <v>0</v>
      </c>
      <c r="P55" s="8">
        <f t="shared" si="9"/>
        <v>1810965.93</v>
      </c>
      <c r="Q55" s="19">
        <v>0.06</v>
      </c>
      <c r="R55" s="28">
        <v>0.02</v>
      </c>
      <c r="S55" s="12"/>
      <c r="T55" s="15">
        <v>0.18</v>
      </c>
      <c r="U55" s="8">
        <f t="shared" si="10"/>
        <v>1340114.7881999998</v>
      </c>
      <c r="V55" s="8">
        <f t="shared" si="11"/>
        <v>108657.9558</v>
      </c>
      <c r="W55" s="29">
        <f t="shared" si="12"/>
        <v>36219.318599999999</v>
      </c>
      <c r="X55" s="8">
        <f t="shared" si="13"/>
        <v>0</v>
      </c>
      <c r="Y55" s="8">
        <f t="shared" si="14"/>
        <v>325973.86739999999</v>
      </c>
      <c r="Z55" s="16">
        <f t="shared" si="15"/>
        <v>325973.86739999999</v>
      </c>
    </row>
    <row r="56" spans="1:26" x14ac:dyDescent="0.2">
      <c r="A56" s="9" t="s">
        <v>154</v>
      </c>
      <c r="B56" s="9">
        <v>2025</v>
      </c>
      <c r="C56" s="9" t="s">
        <v>275</v>
      </c>
      <c r="D56" s="9"/>
      <c r="E56" s="7" t="s">
        <v>28</v>
      </c>
      <c r="F56" s="7" t="s">
        <v>29</v>
      </c>
      <c r="G56" s="17" t="s">
        <v>29</v>
      </c>
      <c r="H56" s="6" t="s">
        <v>156</v>
      </c>
      <c r="I56" s="6" t="s">
        <v>155</v>
      </c>
      <c r="J56" s="6" t="s">
        <v>155</v>
      </c>
      <c r="K56" s="7" t="s">
        <v>272</v>
      </c>
      <c r="L56" s="10">
        <v>775097</v>
      </c>
      <c r="M56" s="11">
        <v>0.35</v>
      </c>
      <c r="N56" s="11">
        <v>0.65</v>
      </c>
      <c r="O56" s="8">
        <f t="shared" si="8"/>
        <v>271283.95</v>
      </c>
      <c r="P56" s="8">
        <f t="shared" si="9"/>
        <v>503813.05</v>
      </c>
      <c r="Q56" s="12">
        <v>0.06</v>
      </c>
      <c r="R56" s="13">
        <v>0.3</v>
      </c>
      <c r="S56" s="15">
        <v>0.08</v>
      </c>
      <c r="T56" s="15">
        <v>0.08</v>
      </c>
      <c r="U56" s="8">
        <f t="shared" si="10"/>
        <v>515439.505</v>
      </c>
      <c r="V56" s="8">
        <f t="shared" si="11"/>
        <v>46505.82</v>
      </c>
      <c r="W56" s="8">
        <f t="shared" si="12"/>
        <v>151143.91499999998</v>
      </c>
      <c r="X56" s="8">
        <f t="shared" si="13"/>
        <v>21702.716</v>
      </c>
      <c r="Y56" s="8">
        <f t="shared" si="14"/>
        <v>40305.044000000002</v>
      </c>
      <c r="Z56" s="16">
        <f t="shared" si="15"/>
        <v>62007.76</v>
      </c>
    </row>
    <row r="57" spans="1:26" x14ac:dyDescent="0.2">
      <c r="A57" s="9" t="s">
        <v>154</v>
      </c>
      <c r="B57" s="9">
        <v>2025</v>
      </c>
      <c r="C57" s="9" t="s">
        <v>275</v>
      </c>
      <c r="D57" s="9"/>
      <c r="E57" s="21" t="s">
        <v>92</v>
      </c>
      <c r="F57" s="21" t="s">
        <v>93</v>
      </c>
      <c r="G57" s="6" t="s">
        <v>165</v>
      </c>
      <c r="H57" s="6" t="s">
        <v>157</v>
      </c>
      <c r="I57" s="6" t="s">
        <v>155</v>
      </c>
      <c r="J57" s="6" t="s">
        <v>155</v>
      </c>
      <c r="K57" s="7" t="s">
        <v>272</v>
      </c>
      <c r="L57" s="10"/>
      <c r="M57" s="11">
        <v>0.65</v>
      </c>
      <c r="N57" s="11">
        <v>0.35</v>
      </c>
      <c r="O57" s="8">
        <f t="shared" si="8"/>
        <v>0</v>
      </c>
      <c r="P57" s="8">
        <f t="shared" si="9"/>
        <v>0</v>
      </c>
      <c r="Q57" s="12">
        <v>0.06</v>
      </c>
      <c r="R57" s="13">
        <v>0.3</v>
      </c>
      <c r="S57" s="19">
        <v>0.15</v>
      </c>
      <c r="T57" s="12">
        <v>0.12</v>
      </c>
      <c r="U57" s="8">
        <f t="shared" si="10"/>
        <v>0</v>
      </c>
      <c r="V57" s="8">
        <f t="shared" si="11"/>
        <v>0</v>
      </c>
      <c r="W57" s="8">
        <f t="shared" si="12"/>
        <v>0</v>
      </c>
      <c r="X57" s="8">
        <f t="shared" si="13"/>
        <v>0</v>
      </c>
      <c r="Y57" s="8">
        <f t="shared" si="14"/>
        <v>0</v>
      </c>
      <c r="Z57" s="16">
        <f t="shared" si="15"/>
        <v>0</v>
      </c>
    </row>
    <row r="58" spans="1:26" x14ac:dyDescent="0.2">
      <c r="A58" s="9" t="s">
        <v>166</v>
      </c>
      <c r="B58" s="9">
        <v>2025</v>
      </c>
      <c r="C58" s="9" t="s">
        <v>275</v>
      </c>
      <c r="D58" s="9"/>
      <c r="E58" s="7" t="s">
        <v>179</v>
      </c>
      <c r="F58" s="7" t="s">
        <v>180</v>
      </c>
      <c r="G58" s="6" t="s">
        <v>165</v>
      </c>
      <c r="H58" s="6" t="s">
        <v>157</v>
      </c>
      <c r="I58" s="6" t="s">
        <v>165</v>
      </c>
      <c r="J58" s="6" t="s">
        <v>259</v>
      </c>
      <c r="K58" s="7" t="s">
        <v>272</v>
      </c>
      <c r="L58" s="10"/>
      <c r="M58" s="11">
        <v>1</v>
      </c>
      <c r="N58" s="11">
        <v>0</v>
      </c>
      <c r="O58" s="8">
        <f t="shared" si="8"/>
        <v>0</v>
      </c>
      <c r="P58" s="8">
        <f t="shared" si="9"/>
        <v>0</v>
      </c>
      <c r="Q58" s="12">
        <v>0.06</v>
      </c>
      <c r="R58" s="12"/>
      <c r="S58" s="19">
        <v>0.03</v>
      </c>
      <c r="T58" s="12"/>
      <c r="U58" s="8">
        <f t="shared" si="10"/>
        <v>0</v>
      </c>
      <c r="V58" s="8">
        <f t="shared" si="11"/>
        <v>0</v>
      </c>
      <c r="W58" s="8">
        <f t="shared" si="12"/>
        <v>0</v>
      </c>
      <c r="X58" s="8">
        <f t="shared" si="13"/>
        <v>0</v>
      </c>
      <c r="Y58" s="8">
        <f t="shared" si="14"/>
        <v>0</v>
      </c>
      <c r="Z58" s="16">
        <f t="shared" si="15"/>
        <v>0</v>
      </c>
    </row>
    <row r="59" spans="1:26" x14ac:dyDescent="0.2">
      <c r="A59" s="9" t="s">
        <v>166</v>
      </c>
      <c r="B59" s="9">
        <v>2025</v>
      </c>
      <c r="C59" s="9" t="s">
        <v>275</v>
      </c>
      <c r="D59" s="9"/>
      <c r="E59" s="32" t="s">
        <v>112</v>
      </c>
      <c r="F59" s="32" t="s">
        <v>113</v>
      </c>
      <c r="G59" s="6" t="s">
        <v>165</v>
      </c>
      <c r="H59" s="6" t="s">
        <v>156</v>
      </c>
      <c r="I59" s="6" t="s">
        <v>165</v>
      </c>
      <c r="J59" s="6" t="s">
        <v>259</v>
      </c>
      <c r="K59" s="7" t="s">
        <v>272</v>
      </c>
      <c r="L59" s="10"/>
      <c r="M59" s="11">
        <v>1</v>
      </c>
      <c r="N59" s="11">
        <v>0</v>
      </c>
      <c r="O59" s="8">
        <f t="shared" si="8"/>
        <v>0</v>
      </c>
      <c r="P59" s="8">
        <f t="shared" si="9"/>
        <v>0</v>
      </c>
      <c r="Q59" s="12">
        <v>0.06</v>
      </c>
      <c r="R59" s="12"/>
      <c r="S59" s="19">
        <v>0.08</v>
      </c>
      <c r="T59" s="12"/>
      <c r="U59" s="8">
        <f t="shared" si="10"/>
        <v>0</v>
      </c>
      <c r="V59" s="8">
        <f t="shared" si="11"/>
        <v>0</v>
      </c>
      <c r="W59" s="8">
        <f t="shared" si="12"/>
        <v>0</v>
      </c>
      <c r="X59" s="8">
        <f t="shared" si="13"/>
        <v>0</v>
      </c>
      <c r="Y59" s="8">
        <f t="shared" si="14"/>
        <v>0</v>
      </c>
      <c r="Z59" s="16">
        <f t="shared" si="15"/>
        <v>0</v>
      </c>
    </row>
    <row r="60" spans="1:26" x14ac:dyDescent="0.2">
      <c r="A60" s="9" t="s">
        <v>166</v>
      </c>
      <c r="B60" s="9">
        <v>2025</v>
      </c>
      <c r="C60" s="9" t="s">
        <v>275</v>
      </c>
      <c r="D60" s="9"/>
      <c r="E60" s="7" t="s">
        <v>139</v>
      </c>
      <c r="F60" s="7" t="s">
        <v>140</v>
      </c>
      <c r="G60" s="6" t="s">
        <v>165</v>
      </c>
      <c r="H60" s="6" t="s">
        <v>157</v>
      </c>
      <c r="I60" s="6" t="s">
        <v>165</v>
      </c>
      <c r="J60" s="6" t="s">
        <v>259</v>
      </c>
      <c r="K60" s="7" t="s">
        <v>272</v>
      </c>
      <c r="L60" s="10">
        <v>6150</v>
      </c>
      <c r="M60" s="11">
        <v>1</v>
      </c>
      <c r="N60" s="11">
        <v>0</v>
      </c>
      <c r="O60" s="8">
        <f t="shared" si="8"/>
        <v>6150</v>
      </c>
      <c r="P60" s="8">
        <f t="shared" si="9"/>
        <v>0</v>
      </c>
      <c r="Q60" s="12">
        <v>0.06</v>
      </c>
      <c r="R60" s="12"/>
      <c r="S60" s="19">
        <v>0.08</v>
      </c>
      <c r="T60" s="12"/>
      <c r="U60" s="8">
        <f t="shared" si="10"/>
        <v>5289</v>
      </c>
      <c r="V60" s="8">
        <f t="shared" si="11"/>
        <v>369</v>
      </c>
      <c r="W60" s="8">
        <f t="shared" si="12"/>
        <v>0</v>
      </c>
      <c r="X60" s="8">
        <f t="shared" si="13"/>
        <v>492</v>
      </c>
      <c r="Y60" s="8">
        <f t="shared" si="14"/>
        <v>0</v>
      </c>
      <c r="Z60" s="16">
        <f t="shared" si="15"/>
        <v>492</v>
      </c>
    </row>
    <row r="61" spans="1:26" x14ac:dyDescent="0.2">
      <c r="A61" s="9" t="s">
        <v>166</v>
      </c>
      <c r="B61" s="9">
        <v>2025</v>
      </c>
      <c r="C61" s="9" t="s">
        <v>275</v>
      </c>
      <c r="D61" s="9"/>
      <c r="E61" s="7" t="s">
        <v>205</v>
      </c>
      <c r="F61" s="7" t="s">
        <v>206</v>
      </c>
      <c r="G61" s="6" t="s">
        <v>165</v>
      </c>
      <c r="H61" s="6" t="s">
        <v>157</v>
      </c>
      <c r="I61" s="6" t="s">
        <v>165</v>
      </c>
      <c r="J61" s="6" t="s">
        <v>259</v>
      </c>
      <c r="K61" s="7" t="s">
        <v>272</v>
      </c>
      <c r="L61" s="10"/>
      <c r="M61" s="11">
        <v>1</v>
      </c>
      <c r="N61" s="11">
        <v>0</v>
      </c>
      <c r="O61" s="8">
        <f t="shared" si="8"/>
        <v>0</v>
      </c>
      <c r="P61" s="8">
        <f t="shared" si="9"/>
        <v>0</v>
      </c>
      <c r="Q61" s="12">
        <v>0.06</v>
      </c>
      <c r="R61" s="12"/>
      <c r="S61" s="19">
        <v>0.15</v>
      </c>
      <c r="T61" s="12"/>
      <c r="U61" s="8">
        <f t="shared" si="10"/>
        <v>0</v>
      </c>
      <c r="V61" s="8">
        <f t="shared" si="11"/>
        <v>0</v>
      </c>
      <c r="W61" s="8">
        <f t="shared" si="12"/>
        <v>0</v>
      </c>
      <c r="X61" s="8">
        <f t="shared" si="13"/>
        <v>0</v>
      </c>
      <c r="Y61" s="8">
        <f t="shared" si="14"/>
        <v>0</v>
      </c>
      <c r="Z61" s="16">
        <f t="shared" si="15"/>
        <v>0</v>
      </c>
    </row>
    <row r="62" spans="1:26" x14ac:dyDescent="0.2">
      <c r="A62" s="9" t="s">
        <v>166</v>
      </c>
      <c r="B62" s="9">
        <v>2025</v>
      </c>
      <c r="C62" s="9" t="s">
        <v>275</v>
      </c>
      <c r="D62" s="9"/>
      <c r="E62" s="7" t="s">
        <v>209</v>
      </c>
      <c r="F62" s="7" t="s">
        <v>210</v>
      </c>
      <c r="G62" s="6" t="s">
        <v>165</v>
      </c>
      <c r="H62" s="6" t="s">
        <v>157</v>
      </c>
      <c r="I62" s="6" t="s">
        <v>165</v>
      </c>
      <c r="J62" s="6" t="s">
        <v>259</v>
      </c>
      <c r="K62" s="7" t="s">
        <v>272</v>
      </c>
      <c r="L62" s="10"/>
      <c r="M62" s="11">
        <v>0.7</v>
      </c>
      <c r="N62" s="11">
        <v>0.3</v>
      </c>
      <c r="O62" s="8">
        <f t="shared" si="8"/>
        <v>0</v>
      </c>
      <c r="P62" s="8">
        <f t="shared" si="9"/>
        <v>0</v>
      </c>
      <c r="Q62" s="12">
        <v>0.06</v>
      </c>
      <c r="R62" s="12"/>
      <c r="S62" s="19">
        <v>0.15</v>
      </c>
      <c r="T62" s="12">
        <v>0.3</v>
      </c>
      <c r="U62" s="8">
        <f t="shared" si="10"/>
        <v>0</v>
      </c>
      <c r="V62" s="8">
        <f t="shared" si="11"/>
        <v>0</v>
      </c>
      <c r="W62" s="8">
        <f t="shared" si="12"/>
        <v>0</v>
      </c>
      <c r="X62" s="8">
        <f t="shared" si="13"/>
        <v>0</v>
      </c>
      <c r="Y62" s="8">
        <f t="shared" si="14"/>
        <v>0</v>
      </c>
      <c r="Z62" s="16">
        <f t="shared" si="15"/>
        <v>0</v>
      </c>
    </row>
    <row r="63" spans="1:26" x14ac:dyDescent="0.2">
      <c r="A63" s="9" t="s">
        <v>166</v>
      </c>
      <c r="B63" s="9">
        <v>2025</v>
      </c>
      <c r="C63" s="9" t="s">
        <v>275</v>
      </c>
      <c r="D63" s="9"/>
      <c r="E63" s="7" t="s">
        <v>211</v>
      </c>
      <c r="F63" s="7" t="s">
        <v>212</v>
      </c>
      <c r="G63" s="6" t="s">
        <v>165</v>
      </c>
      <c r="H63" s="6" t="s">
        <v>157</v>
      </c>
      <c r="I63" s="6" t="s">
        <v>165</v>
      </c>
      <c r="J63" s="6" t="s">
        <v>259</v>
      </c>
      <c r="K63" s="7" t="s">
        <v>272</v>
      </c>
      <c r="L63" s="10"/>
      <c r="M63" s="11">
        <v>1</v>
      </c>
      <c r="N63" s="11">
        <v>0</v>
      </c>
      <c r="O63" s="8">
        <f t="shared" si="8"/>
        <v>0</v>
      </c>
      <c r="P63" s="8">
        <f t="shared" si="9"/>
        <v>0</v>
      </c>
      <c r="Q63" s="12">
        <v>0.06</v>
      </c>
      <c r="R63" s="12"/>
      <c r="S63" s="19">
        <v>0.08</v>
      </c>
      <c r="T63" s="12"/>
      <c r="U63" s="8">
        <f t="shared" si="10"/>
        <v>0</v>
      </c>
      <c r="V63" s="8">
        <f t="shared" si="11"/>
        <v>0</v>
      </c>
      <c r="W63" s="8">
        <f t="shared" si="12"/>
        <v>0</v>
      </c>
      <c r="X63" s="8">
        <f t="shared" si="13"/>
        <v>0</v>
      </c>
      <c r="Y63" s="8">
        <f t="shared" si="14"/>
        <v>0</v>
      </c>
      <c r="Z63" s="16">
        <f t="shared" si="15"/>
        <v>0</v>
      </c>
    </row>
    <row r="64" spans="1:26" x14ac:dyDescent="0.2">
      <c r="A64" s="9" t="s">
        <v>166</v>
      </c>
      <c r="B64" s="9">
        <v>2025</v>
      </c>
      <c r="C64" s="9" t="s">
        <v>275</v>
      </c>
      <c r="D64" s="9"/>
      <c r="E64" s="7" t="s">
        <v>213</v>
      </c>
      <c r="F64" s="7" t="s">
        <v>214</v>
      </c>
      <c r="G64" s="6" t="s">
        <v>165</v>
      </c>
      <c r="H64" s="6" t="s">
        <v>157</v>
      </c>
      <c r="I64" s="6" t="s">
        <v>165</v>
      </c>
      <c r="J64" s="6" t="s">
        <v>259</v>
      </c>
      <c r="K64" s="7" t="s">
        <v>272</v>
      </c>
      <c r="L64" s="10"/>
      <c r="M64" s="11">
        <v>0.7</v>
      </c>
      <c r="N64" s="11">
        <v>0.3</v>
      </c>
      <c r="O64" s="8">
        <f t="shared" si="8"/>
        <v>0</v>
      </c>
      <c r="P64" s="8">
        <f t="shared" si="9"/>
        <v>0</v>
      </c>
      <c r="Q64" s="12">
        <v>0.06</v>
      </c>
      <c r="R64" s="12"/>
      <c r="S64" s="19">
        <v>0.15</v>
      </c>
      <c r="T64" s="12">
        <v>0.3</v>
      </c>
      <c r="U64" s="8">
        <f t="shared" si="10"/>
        <v>0</v>
      </c>
      <c r="V64" s="8">
        <f t="shared" si="11"/>
        <v>0</v>
      </c>
      <c r="W64" s="8">
        <f t="shared" si="12"/>
        <v>0</v>
      </c>
      <c r="X64" s="8">
        <f t="shared" si="13"/>
        <v>0</v>
      </c>
      <c r="Y64" s="8">
        <f t="shared" si="14"/>
        <v>0</v>
      </c>
      <c r="Z64" s="16">
        <f t="shared" si="15"/>
        <v>0</v>
      </c>
    </row>
    <row r="65" spans="1:26" x14ac:dyDescent="0.2">
      <c r="A65" s="9" t="s">
        <v>166</v>
      </c>
      <c r="B65" s="9">
        <v>2025</v>
      </c>
      <c r="C65" s="9" t="s">
        <v>275</v>
      </c>
      <c r="D65" s="9"/>
      <c r="E65" s="7" t="s">
        <v>215</v>
      </c>
      <c r="F65" s="7" t="s">
        <v>216</v>
      </c>
      <c r="G65" s="6" t="s">
        <v>165</v>
      </c>
      <c r="H65" s="6" t="s">
        <v>157</v>
      </c>
      <c r="I65" s="6" t="s">
        <v>165</v>
      </c>
      <c r="J65" s="6" t="s">
        <v>259</v>
      </c>
      <c r="K65" s="7" t="s">
        <v>272</v>
      </c>
      <c r="L65" s="10"/>
      <c r="M65" s="11">
        <v>1</v>
      </c>
      <c r="N65" s="11">
        <v>0</v>
      </c>
      <c r="O65" s="8">
        <f t="shared" si="8"/>
        <v>0</v>
      </c>
      <c r="P65" s="8">
        <f t="shared" si="9"/>
        <v>0</v>
      </c>
      <c r="Q65" s="12">
        <v>0.06</v>
      </c>
      <c r="R65" s="12"/>
      <c r="S65" s="12"/>
      <c r="T65" s="12"/>
      <c r="U65" s="8">
        <f t="shared" si="10"/>
        <v>0</v>
      </c>
      <c r="V65" s="8">
        <f t="shared" si="11"/>
        <v>0</v>
      </c>
      <c r="W65" s="8">
        <f t="shared" si="12"/>
        <v>0</v>
      </c>
      <c r="X65" s="8">
        <f t="shared" si="13"/>
        <v>0</v>
      </c>
      <c r="Y65" s="8">
        <f t="shared" si="14"/>
        <v>0</v>
      </c>
      <c r="Z65" s="16">
        <f t="shared" si="15"/>
        <v>0</v>
      </c>
    </row>
    <row r="66" spans="1:26" x14ac:dyDescent="0.2">
      <c r="A66" s="9" t="s">
        <v>166</v>
      </c>
      <c r="B66" s="9">
        <v>2025</v>
      </c>
      <c r="C66" s="9" t="s">
        <v>275</v>
      </c>
      <c r="D66" s="9"/>
      <c r="E66" s="7" t="s">
        <v>217</v>
      </c>
      <c r="F66" s="7" t="s">
        <v>136</v>
      </c>
      <c r="G66" s="6" t="s">
        <v>165</v>
      </c>
      <c r="H66" s="6" t="s">
        <v>157</v>
      </c>
      <c r="I66" s="6" t="s">
        <v>165</v>
      </c>
      <c r="J66" s="6" t="s">
        <v>259</v>
      </c>
      <c r="K66" s="7" t="s">
        <v>272</v>
      </c>
      <c r="L66" s="10"/>
      <c r="M66" s="11">
        <v>0.7</v>
      </c>
      <c r="N66" s="11">
        <v>0.3</v>
      </c>
      <c r="O66" s="8">
        <f t="shared" ref="O66:O97" si="16">M66*L66</f>
        <v>0</v>
      </c>
      <c r="P66" s="8">
        <f t="shared" ref="P66:P97" si="17">N66*L66</f>
        <v>0</v>
      </c>
      <c r="Q66" s="12">
        <v>0.06</v>
      </c>
      <c r="R66" s="12"/>
      <c r="S66" s="19">
        <v>0.15</v>
      </c>
      <c r="T66" s="19">
        <v>0.15</v>
      </c>
      <c r="U66" s="8">
        <f t="shared" ref="U66:U97" si="18">L66-(V66+W66+X66+Y66)</f>
        <v>0</v>
      </c>
      <c r="V66" s="8">
        <f t="shared" ref="V66:V97" si="19">Q66*L66</f>
        <v>0</v>
      </c>
      <c r="W66" s="8">
        <f t="shared" ref="W66:W97" si="20">R66*P66</f>
        <v>0</v>
      </c>
      <c r="X66" s="8">
        <f t="shared" ref="X66:X97" si="21">S66*O66</f>
        <v>0</v>
      </c>
      <c r="Y66" s="8">
        <f t="shared" ref="Y66:Y97" si="22">T66*P66</f>
        <v>0</v>
      </c>
      <c r="Z66" s="16">
        <f t="shared" ref="Z66:Z97" si="23">X66+Y66</f>
        <v>0</v>
      </c>
    </row>
    <row r="67" spans="1:26" x14ac:dyDescent="0.2">
      <c r="A67" s="9" t="s">
        <v>166</v>
      </c>
      <c r="B67" s="9">
        <v>2025</v>
      </c>
      <c r="C67" s="9" t="s">
        <v>275</v>
      </c>
      <c r="D67" s="9"/>
      <c r="E67" s="21" t="s">
        <v>114</v>
      </c>
      <c r="F67" s="21" t="s">
        <v>115</v>
      </c>
      <c r="G67" s="6" t="s">
        <v>165</v>
      </c>
      <c r="H67" s="6" t="s">
        <v>157</v>
      </c>
      <c r="I67" s="6" t="s">
        <v>165</v>
      </c>
      <c r="J67" s="6" t="s">
        <v>259</v>
      </c>
      <c r="K67" s="7" t="s">
        <v>272</v>
      </c>
      <c r="L67" s="10"/>
      <c r="M67" s="11">
        <v>1</v>
      </c>
      <c r="N67" s="11">
        <v>0</v>
      </c>
      <c r="O67" s="8">
        <f t="shared" si="16"/>
        <v>0</v>
      </c>
      <c r="P67" s="8">
        <f t="shared" si="17"/>
        <v>0</v>
      </c>
      <c r="Q67" s="12">
        <v>0.06</v>
      </c>
      <c r="R67" s="12"/>
      <c r="S67" s="19">
        <v>0.15</v>
      </c>
      <c r="T67" s="12"/>
      <c r="U67" s="8">
        <f t="shared" si="18"/>
        <v>0</v>
      </c>
      <c r="V67" s="8">
        <f t="shared" si="19"/>
        <v>0</v>
      </c>
      <c r="W67" s="8">
        <f t="shared" si="20"/>
        <v>0</v>
      </c>
      <c r="X67" s="8">
        <f t="shared" si="21"/>
        <v>0</v>
      </c>
      <c r="Y67" s="8">
        <f t="shared" si="22"/>
        <v>0</v>
      </c>
      <c r="Z67" s="16">
        <f t="shared" si="23"/>
        <v>0</v>
      </c>
    </row>
    <row r="68" spans="1:26" x14ac:dyDescent="0.2">
      <c r="A68" s="9" t="s">
        <v>166</v>
      </c>
      <c r="B68" s="9">
        <v>2025</v>
      </c>
      <c r="C68" s="9" t="s">
        <v>275</v>
      </c>
      <c r="D68" s="9"/>
      <c r="E68" s="7" t="s">
        <v>219</v>
      </c>
      <c r="F68" s="7" t="s">
        <v>218</v>
      </c>
      <c r="G68" s="6" t="s">
        <v>165</v>
      </c>
      <c r="H68" s="6" t="s">
        <v>157</v>
      </c>
      <c r="I68" s="6" t="s">
        <v>165</v>
      </c>
      <c r="J68" s="6" t="s">
        <v>259</v>
      </c>
      <c r="K68" s="7" t="s">
        <v>272</v>
      </c>
      <c r="L68" s="10"/>
      <c r="M68" s="11">
        <v>1</v>
      </c>
      <c r="N68" s="11">
        <v>0</v>
      </c>
      <c r="O68" s="8">
        <f t="shared" si="16"/>
        <v>0</v>
      </c>
      <c r="P68" s="8">
        <f t="shared" si="17"/>
        <v>0</v>
      </c>
      <c r="Q68" s="12">
        <v>0.06</v>
      </c>
      <c r="R68" s="12"/>
      <c r="S68" s="19">
        <v>0.15</v>
      </c>
      <c r="T68" s="12"/>
      <c r="U68" s="8">
        <f t="shared" si="18"/>
        <v>0</v>
      </c>
      <c r="V68" s="8">
        <f t="shared" si="19"/>
        <v>0</v>
      </c>
      <c r="W68" s="8">
        <f t="shared" si="20"/>
        <v>0</v>
      </c>
      <c r="X68" s="8">
        <f t="shared" si="21"/>
        <v>0</v>
      </c>
      <c r="Y68" s="8">
        <f t="shared" si="22"/>
        <v>0</v>
      </c>
      <c r="Z68" s="16">
        <f t="shared" si="23"/>
        <v>0</v>
      </c>
    </row>
    <row r="69" spans="1:26" x14ac:dyDescent="0.2">
      <c r="A69" s="9" t="s">
        <v>166</v>
      </c>
      <c r="B69" s="9">
        <v>2025</v>
      </c>
      <c r="C69" s="9" t="s">
        <v>275</v>
      </c>
      <c r="D69" s="9"/>
      <c r="E69" s="32" t="s">
        <v>65</v>
      </c>
      <c r="F69" s="32" t="s">
        <v>66</v>
      </c>
      <c r="G69" s="6" t="s">
        <v>165</v>
      </c>
      <c r="H69" s="6" t="s">
        <v>157</v>
      </c>
      <c r="I69" s="6" t="s">
        <v>165</v>
      </c>
      <c r="J69" s="6" t="s">
        <v>259</v>
      </c>
      <c r="K69" s="7" t="s">
        <v>272</v>
      </c>
      <c r="L69" s="10"/>
      <c r="M69" s="11">
        <v>0.9</v>
      </c>
      <c r="N69" s="11">
        <v>0.1</v>
      </c>
      <c r="O69" s="8">
        <f t="shared" si="16"/>
        <v>0</v>
      </c>
      <c r="P69" s="8">
        <f t="shared" si="17"/>
        <v>0</v>
      </c>
      <c r="Q69" s="12">
        <v>0.06</v>
      </c>
      <c r="R69" s="12"/>
      <c r="S69" s="15">
        <v>0</v>
      </c>
      <c r="T69" s="15">
        <v>0</v>
      </c>
      <c r="U69" s="8">
        <f t="shared" si="18"/>
        <v>0</v>
      </c>
      <c r="V69" s="8">
        <f t="shared" si="19"/>
        <v>0</v>
      </c>
      <c r="W69" s="8">
        <f t="shared" si="20"/>
        <v>0</v>
      </c>
      <c r="X69" s="8">
        <f t="shared" si="21"/>
        <v>0</v>
      </c>
      <c r="Y69" s="8">
        <f t="shared" si="22"/>
        <v>0</v>
      </c>
      <c r="Z69" s="16">
        <f t="shared" si="23"/>
        <v>0</v>
      </c>
    </row>
    <row r="70" spans="1:26" x14ac:dyDescent="0.2">
      <c r="A70" s="9" t="s">
        <v>166</v>
      </c>
      <c r="B70" s="9">
        <v>2025</v>
      </c>
      <c r="C70" s="9" t="s">
        <v>275</v>
      </c>
      <c r="D70" s="9"/>
      <c r="E70" s="21" t="s">
        <v>220</v>
      </c>
      <c r="F70" s="21" t="s">
        <v>221</v>
      </c>
      <c r="G70" s="6" t="s">
        <v>165</v>
      </c>
      <c r="H70" s="6" t="s">
        <v>157</v>
      </c>
      <c r="I70" s="6" t="s">
        <v>165</v>
      </c>
      <c r="J70" s="6" t="s">
        <v>259</v>
      </c>
      <c r="K70" s="7" t="s">
        <v>272</v>
      </c>
      <c r="L70" s="10"/>
      <c r="M70" s="11">
        <v>1</v>
      </c>
      <c r="N70" s="11">
        <v>0</v>
      </c>
      <c r="O70" s="8">
        <f t="shared" si="16"/>
        <v>0</v>
      </c>
      <c r="P70" s="8">
        <f t="shared" si="17"/>
        <v>0</v>
      </c>
      <c r="Q70" s="12">
        <v>0.06</v>
      </c>
      <c r="R70" s="12"/>
      <c r="S70" s="19">
        <v>0.15</v>
      </c>
      <c r="T70" s="12"/>
      <c r="U70" s="8">
        <f t="shared" si="18"/>
        <v>0</v>
      </c>
      <c r="V70" s="8">
        <f t="shared" si="19"/>
        <v>0</v>
      </c>
      <c r="W70" s="8">
        <f t="shared" si="20"/>
        <v>0</v>
      </c>
      <c r="X70" s="8">
        <f t="shared" si="21"/>
        <v>0</v>
      </c>
      <c r="Y70" s="8">
        <f t="shared" si="22"/>
        <v>0</v>
      </c>
      <c r="Z70" s="16">
        <f t="shared" si="23"/>
        <v>0</v>
      </c>
    </row>
    <row r="71" spans="1:26" x14ac:dyDescent="0.2">
      <c r="A71" s="9" t="s">
        <v>166</v>
      </c>
      <c r="B71" s="9">
        <v>2025</v>
      </c>
      <c r="C71" s="9" t="s">
        <v>275</v>
      </c>
      <c r="D71" s="9"/>
      <c r="E71" s="32" t="s">
        <v>54</v>
      </c>
      <c r="F71" s="32" t="s">
        <v>55</v>
      </c>
      <c r="G71" s="6" t="s">
        <v>165</v>
      </c>
      <c r="H71" s="6" t="s">
        <v>157</v>
      </c>
      <c r="I71" s="6" t="s">
        <v>165</v>
      </c>
      <c r="J71" s="6" t="s">
        <v>259</v>
      </c>
      <c r="K71" s="7" t="s">
        <v>272</v>
      </c>
      <c r="L71" s="10"/>
      <c r="M71" s="11">
        <v>0.5</v>
      </c>
      <c r="N71" s="11">
        <v>0.5</v>
      </c>
      <c r="O71" s="8">
        <f t="shared" si="16"/>
        <v>0</v>
      </c>
      <c r="P71" s="8">
        <f t="shared" si="17"/>
        <v>0</v>
      </c>
      <c r="Q71" s="12">
        <v>0.06</v>
      </c>
      <c r="R71" s="12"/>
      <c r="S71" s="15">
        <v>0.1</v>
      </c>
      <c r="T71" s="15">
        <v>0</v>
      </c>
      <c r="U71" s="8">
        <f t="shared" si="18"/>
        <v>0</v>
      </c>
      <c r="V71" s="8">
        <f t="shared" si="19"/>
        <v>0</v>
      </c>
      <c r="W71" s="8">
        <f t="shared" si="20"/>
        <v>0</v>
      </c>
      <c r="X71" s="8">
        <f t="shared" si="21"/>
        <v>0</v>
      </c>
      <c r="Y71" s="8">
        <f t="shared" si="22"/>
        <v>0</v>
      </c>
      <c r="Z71" s="16">
        <f t="shared" si="23"/>
        <v>0</v>
      </c>
    </row>
    <row r="72" spans="1:26" x14ac:dyDescent="0.2">
      <c r="A72" s="9" t="s">
        <v>166</v>
      </c>
      <c r="B72" s="9">
        <v>2025</v>
      </c>
      <c r="C72" s="9" t="s">
        <v>275</v>
      </c>
      <c r="D72" s="9"/>
      <c r="E72" s="21" t="s">
        <v>222</v>
      </c>
      <c r="F72" s="21" t="s">
        <v>223</v>
      </c>
      <c r="G72" s="6" t="s">
        <v>165</v>
      </c>
      <c r="H72" s="6" t="s">
        <v>157</v>
      </c>
      <c r="I72" s="6" t="s">
        <v>165</v>
      </c>
      <c r="J72" s="6" t="s">
        <v>259</v>
      </c>
      <c r="K72" s="7" t="s">
        <v>272</v>
      </c>
      <c r="L72" s="10"/>
      <c r="M72" s="11">
        <v>1</v>
      </c>
      <c r="N72" s="11">
        <v>0</v>
      </c>
      <c r="O72" s="8">
        <f t="shared" si="16"/>
        <v>0</v>
      </c>
      <c r="P72" s="8">
        <f t="shared" si="17"/>
        <v>0</v>
      </c>
      <c r="Q72" s="12">
        <v>0.06</v>
      </c>
      <c r="R72" s="12"/>
      <c r="S72" s="19">
        <v>0.15</v>
      </c>
      <c r="T72" s="12"/>
      <c r="U72" s="8">
        <f t="shared" si="18"/>
        <v>0</v>
      </c>
      <c r="V72" s="8">
        <f t="shared" si="19"/>
        <v>0</v>
      </c>
      <c r="W72" s="8">
        <f t="shared" si="20"/>
        <v>0</v>
      </c>
      <c r="X72" s="8">
        <f t="shared" si="21"/>
        <v>0</v>
      </c>
      <c r="Y72" s="8">
        <f t="shared" si="22"/>
        <v>0</v>
      </c>
      <c r="Z72" s="16">
        <f t="shared" si="23"/>
        <v>0</v>
      </c>
    </row>
    <row r="73" spans="1:26" x14ac:dyDescent="0.2">
      <c r="A73" s="9" t="s">
        <v>166</v>
      </c>
      <c r="B73" s="9">
        <v>2025</v>
      </c>
      <c r="C73" s="9" t="s">
        <v>275</v>
      </c>
      <c r="D73" s="9"/>
      <c r="E73" s="7" t="s">
        <v>224</v>
      </c>
      <c r="F73" s="7" t="s">
        <v>225</v>
      </c>
      <c r="G73" s="6" t="s">
        <v>165</v>
      </c>
      <c r="H73" s="6" t="s">
        <v>157</v>
      </c>
      <c r="I73" s="6" t="s">
        <v>165</v>
      </c>
      <c r="J73" s="6" t="s">
        <v>259</v>
      </c>
      <c r="K73" s="7" t="s">
        <v>272</v>
      </c>
      <c r="L73" s="10"/>
      <c r="M73" s="33">
        <v>1</v>
      </c>
      <c r="N73" s="33">
        <v>0</v>
      </c>
      <c r="O73" s="8">
        <f t="shared" si="16"/>
        <v>0</v>
      </c>
      <c r="P73" s="8">
        <f t="shared" si="17"/>
        <v>0</v>
      </c>
      <c r="Q73" s="12">
        <v>0.06</v>
      </c>
      <c r="R73" s="34"/>
      <c r="S73" s="19">
        <v>0.15</v>
      </c>
      <c r="T73" s="34"/>
      <c r="U73" s="8">
        <f t="shared" si="18"/>
        <v>0</v>
      </c>
      <c r="V73" s="8">
        <f t="shared" si="19"/>
        <v>0</v>
      </c>
      <c r="W73" s="8">
        <f t="shared" si="20"/>
        <v>0</v>
      </c>
      <c r="X73" s="8">
        <f t="shared" si="21"/>
        <v>0</v>
      </c>
      <c r="Y73" s="8">
        <f t="shared" si="22"/>
        <v>0</v>
      </c>
      <c r="Z73" s="16">
        <f t="shared" si="23"/>
        <v>0</v>
      </c>
    </row>
    <row r="74" spans="1:26" x14ac:dyDescent="0.2">
      <c r="A74" s="9" t="s">
        <v>166</v>
      </c>
      <c r="B74" s="9">
        <v>2025</v>
      </c>
      <c r="C74" s="9" t="s">
        <v>275</v>
      </c>
      <c r="D74" s="9"/>
      <c r="E74" s="7" t="s">
        <v>228</v>
      </c>
      <c r="F74" s="7" t="s">
        <v>229</v>
      </c>
      <c r="G74" s="6" t="s">
        <v>165</v>
      </c>
      <c r="H74" s="6" t="s">
        <v>157</v>
      </c>
      <c r="I74" s="6" t="s">
        <v>165</v>
      </c>
      <c r="J74" s="6" t="s">
        <v>259</v>
      </c>
      <c r="K74" s="7" t="s">
        <v>272</v>
      </c>
      <c r="L74" s="10">
        <v>40200</v>
      </c>
      <c r="M74" s="11">
        <v>1</v>
      </c>
      <c r="N74" s="11">
        <v>0</v>
      </c>
      <c r="O74" s="8">
        <f t="shared" si="16"/>
        <v>40200</v>
      </c>
      <c r="P74" s="8">
        <f t="shared" si="17"/>
        <v>0</v>
      </c>
      <c r="Q74" s="12">
        <v>0.06</v>
      </c>
      <c r="R74" s="12"/>
      <c r="S74" s="19">
        <v>0.15</v>
      </c>
      <c r="T74" s="12"/>
      <c r="U74" s="8">
        <f t="shared" si="18"/>
        <v>31758</v>
      </c>
      <c r="V74" s="8">
        <f t="shared" si="19"/>
        <v>2412</v>
      </c>
      <c r="W74" s="8">
        <f t="shared" si="20"/>
        <v>0</v>
      </c>
      <c r="X74" s="8">
        <f t="shared" si="21"/>
        <v>6030</v>
      </c>
      <c r="Y74" s="8">
        <f t="shared" si="22"/>
        <v>0</v>
      </c>
      <c r="Z74" s="16">
        <f t="shared" si="23"/>
        <v>6030</v>
      </c>
    </row>
    <row r="75" spans="1:26" x14ac:dyDescent="0.2">
      <c r="A75" s="9" t="s">
        <v>166</v>
      </c>
      <c r="B75" s="9">
        <v>2025</v>
      </c>
      <c r="C75" s="9" t="s">
        <v>275</v>
      </c>
      <c r="D75" s="9"/>
      <c r="E75" s="21" t="s">
        <v>233</v>
      </c>
      <c r="F75" s="21" t="s">
        <v>234</v>
      </c>
      <c r="G75" s="6" t="s">
        <v>165</v>
      </c>
      <c r="H75" s="6" t="s">
        <v>157</v>
      </c>
      <c r="I75" s="6" t="s">
        <v>165</v>
      </c>
      <c r="J75" s="6" t="s">
        <v>259</v>
      </c>
      <c r="K75" s="7" t="s">
        <v>272</v>
      </c>
      <c r="L75" s="10"/>
      <c r="M75" s="11">
        <v>0.9</v>
      </c>
      <c r="N75" s="11">
        <v>0.1</v>
      </c>
      <c r="O75" s="8">
        <f t="shared" si="16"/>
        <v>0</v>
      </c>
      <c r="P75" s="8">
        <f t="shared" si="17"/>
        <v>0</v>
      </c>
      <c r="Q75" s="12">
        <v>0.06</v>
      </c>
      <c r="R75" s="12"/>
      <c r="S75" s="19">
        <v>0.15</v>
      </c>
      <c r="T75" s="12">
        <v>0.25</v>
      </c>
      <c r="U75" s="8">
        <f t="shared" si="18"/>
        <v>0</v>
      </c>
      <c r="V75" s="8">
        <f t="shared" si="19"/>
        <v>0</v>
      </c>
      <c r="W75" s="8">
        <f t="shared" si="20"/>
        <v>0</v>
      </c>
      <c r="X75" s="8">
        <f t="shared" si="21"/>
        <v>0</v>
      </c>
      <c r="Y75" s="8">
        <f t="shared" si="22"/>
        <v>0</v>
      </c>
      <c r="Z75" s="16">
        <f t="shared" si="23"/>
        <v>0</v>
      </c>
    </row>
    <row r="76" spans="1:26" x14ac:dyDescent="0.2">
      <c r="A76" s="9" t="s">
        <v>166</v>
      </c>
      <c r="B76" s="9">
        <v>2025</v>
      </c>
      <c r="C76" s="9" t="s">
        <v>275</v>
      </c>
      <c r="D76" s="9"/>
      <c r="E76" s="7" t="s">
        <v>235</v>
      </c>
      <c r="F76" s="7" t="s">
        <v>236</v>
      </c>
      <c r="G76" s="6" t="s">
        <v>165</v>
      </c>
      <c r="H76" s="6" t="s">
        <v>157</v>
      </c>
      <c r="I76" s="6" t="s">
        <v>165</v>
      </c>
      <c r="J76" s="6" t="s">
        <v>259</v>
      </c>
      <c r="K76" s="7" t="s">
        <v>272</v>
      </c>
      <c r="L76" s="10"/>
      <c r="M76" s="11">
        <v>0.9</v>
      </c>
      <c r="N76" s="11">
        <v>0.1</v>
      </c>
      <c r="O76" s="8">
        <f t="shared" si="16"/>
        <v>0</v>
      </c>
      <c r="P76" s="8">
        <f t="shared" si="17"/>
        <v>0</v>
      </c>
      <c r="Q76" s="12">
        <v>0.06</v>
      </c>
      <c r="R76" s="12"/>
      <c r="S76" s="19">
        <v>0.15</v>
      </c>
      <c r="T76" s="12">
        <v>0.3</v>
      </c>
      <c r="U76" s="8">
        <f t="shared" si="18"/>
        <v>0</v>
      </c>
      <c r="V76" s="8">
        <f t="shared" si="19"/>
        <v>0</v>
      </c>
      <c r="W76" s="8">
        <f t="shared" si="20"/>
        <v>0</v>
      </c>
      <c r="X76" s="8">
        <f t="shared" si="21"/>
        <v>0</v>
      </c>
      <c r="Y76" s="8">
        <f t="shared" si="22"/>
        <v>0</v>
      </c>
      <c r="Z76" s="16">
        <f t="shared" si="23"/>
        <v>0</v>
      </c>
    </row>
    <row r="77" spans="1:26" x14ac:dyDescent="0.2">
      <c r="A77" s="9" t="s">
        <v>166</v>
      </c>
      <c r="B77" s="9">
        <v>2025</v>
      </c>
      <c r="C77" s="9" t="s">
        <v>275</v>
      </c>
      <c r="D77" s="9"/>
      <c r="E77" s="7" t="s">
        <v>237</v>
      </c>
      <c r="F77" s="7" t="s">
        <v>238</v>
      </c>
      <c r="G77" s="6" t="s">
        <v>165</v>
      </c>
      <c r="H77" s="6" t="s">
        <v>157</v>
      </c>
      <c r="I77" s="6" t="s">
        <v>165</v>
      </c>
      <c r="J77" s="6" t="s">
        <v>259</v>
      </c>
      <c r="K77" s="7" t="s">
        <v>272</v>
      </c>
      <c r="L77" s="10"/>
      <c r="M77" s="11">
        <v>0.9</v>
      </c>
      <c r="N77" s="11">
        <v>0.1</v>
      </c>
      <c r="O77" s="8">
        <f t="shared" si="16"/>
        <v>0</v>
      </c>
      <c r="P77" s="8">
        <f t="shared" si="17"/>
        <v>0</v>
      </c>
      <c r="Q77" s="12">
        <v>0.06</v>
      </c>
      <c r="R77" s="12"/>
      <c r="S77" s="19">
        <v>0.15</v>
      </c>
      <c r="T77" s="12">
        <v>0.25</v>
      </c>
      <c r="U77" s="8">
        <f t="shared" si="18"/>
        <v>0</v>
      </c>
      <c r="V77" s="8">
        <f t="shared" si="19"/>
        <v>0</v>
      </c>
      <c r="W77" s="8">
        <f t="shared" si="20"/>
        <v>0</v>
      </c>
      <c r="X77" s="8">
        <f t="shared" si="21"/>
        <v>0</v>
      </c>
      <c r="Y77" s="8">
        <f t="shared" si="22"/>
        <v>0</v>
      </c>
      <c r="Z77" s="16">
        <f t="shared" si="23"/>
        <v>0</v>
      </c>
    </row>
    <row r="78" spans="1:26" x14ac:dyDescent="0.2">
      <c r="A78" s="9" t="s">
        <v>166</v>
      </c>
      <c r="B78" s="9">
        <v>2025</v>
      </c>
      <c r="C78" s="9" t="s">
        <v>275</v>
      </c>
      <c r="D78" s="9"/>
      <c r="E78" s="7" t="s">
        <v>130</v>
      </c>
      <c r="F78" s="7" t="s">
        <v>239</v>
      </c>
      <c r="G78" s="6" t="s">
        <v>165</v>
      </c>
      <c r="H78" s="6" t="s">
        <v>157</v>
      </c>
      <c r="I78" s="6" t="s">
        <v>165</v>
      </c>
      <c r="J78" s="6" t="s">
        <v>259</v>
      </c>
      <c r="K78" s="7" t="s">
        <v>272</v>
      </c>
      <c r="L78" s="10"/>
      <c r="M78" s="11">
        <v>0.9</v>
      </c>
      <c r="N78" s="11">
        <v>0.1</v>
      </c>
      <c r="O78" s="8">
        <f t="shared" si="16"/>
        <v>0</v>
      </c>
      <c r="P78" s="8">
        <f t="shared" si="17"/>
        <v>0</v>
      </c>
      <c r="Q78" s="12">
        <v>0.06</v>
      </c>
      <c r="R78" s="12"/>
      <c r="S78" s="12">
        <v>1</v>
      </c>
      <c r="T78" s="12">
        <v>1</v>
      </c>
      <c r="U78" s="8">
        <f t="shared" si="18"/>
        <v>0</v>
      </c>
      <c r="V78" s="8">
        <f t="shared" si="19"/>
        <v>0</v>
      </c>
      <c r="W78" s="8">
        <f t="shared" si="20"/>
        <v>0</v>
      </c>
      <c r="X78" s="8">
        <f t="shared" si="21"/>
        <v>0</v>
      </c>
      <c r="Y78" s="8">
        <f t="shared" si="22"/>
        <v>0</v>
      </c>
      <c r="Z78" s="16">
        <f t="shared" si="23"/>
        <v>0</v>
      </c>
    </row>
    <row r="79" spans="1:26" x14ac:dyDescent="0.2">
      <c r="A79" s="9" t="s">
        <v>166</v>
      </c>
      <c r="B79" s="9">
        <v>2025</v>
      </c>
      <c r="C79" s="9" t="s">
        <v>275</v>
      </c>
      <c r="D79" s="9"/>
      <c r="E79" s="7" t="s">
        <v>242</v>
      </c>
      <c r="F79" s="7" t="s">
        <v>243</v>
      </c>
      <c r="G79" s="6" t="s">
        <v>165</v>
      </c>
      <c r="H79" s="6" t="s">
        <v>157</v>
      </c>
      <c r="I79" s="6" t="s">
        <v>165</v>
      </c>
      <c r="J79" s="6" t="s">
        <v>259</v>
      </c>
      <c r="K79" s="7" t="s">
        <v>272</v>
      </c>
      <c r="L79" s="10"/>
      <c r="M79" s="11">
        <v>1</v>
      </c>
      <c r="N79" s="11">
        <v>0</v>
      </c>
      <c r="O79" s="8">
        <f t="shared" si="16"/>
        <v>0</v>
      </c>
      <c r="P79" s="8">
        <f t="shared" si="17"/>
        <v>0</v>
      </c>
      <c r="Q79" s="12">
        <v>0.06</v>
      </c>
      <c r="R79" s="12"/>
      <c r="S79" s="19">
        <v>0.08</v>
      </c>
      <c r="T79" s="12"/>
      <c r="U79" s="8">
        <f t="shared" si="18"/>
        <v>0</v>
      </c>
      <c r="V79" s="8">
        <f t="shared" si="19"/>
        <v>0</v>
      </c>
      <c r="W79" s="8">
        <f t="shared" si="20"/>
        <v>0</v>
      </c>
      <c r="X79" s="8">
        <f t="shared" si="21"/>
        <v>0</v>
      </c>
      <c r="Y79" s="8">
        <f t="shared" si="22"/>
        <v>0</v>
      </c>
      <c r="Z79" s="16">
        <f t="shared" si="23"/>
        <v>0</v>
      </c>
    </row>
    <row r="80" spans="1:26" x14ac:dyDescent="0.2">
      <c r="A80" s="9" t="s">
        <v>166</v>
      </c>
      <c r="B80" s="9">
        <v>2025</v>
      </c>
      <c r="C80" s="9" t="s">
        <v>275</v>
      </c>
      <c r="D80" s="9"/>
      <c r="E80" s="7" t="s">
        <v>75</v>
      </c>
      <c r="F80" s="7" t="s">
        <v>76</v>
      </c>
      <c r="G80" s="6" t="s">
        <v>165</v>
      </c>
      <c r="H80" s="6" t="s">
        <v>157</v>
      </c>
      <c r="I80" s="6" t="s">
        <v>165</v>
      </c>
      <c r="J80" s="6" t="s">
        <v>259</v>
      </c>
      <c r="K80" s="7" t="s">
        <v>272</v>
      </c>
      <c r="L80" s="10">
        <v>3342</v>
      </c>
      <c r="M80" s="11">
        <v>0.8</v>
      </c>
      <c r="N80" s="11">
        <v>0.2</v>
      </c>
      <c r="O80" s="8">
        <f t="shared" si="16"/>
        <v>2673.6000000000004</v>
      </c>
      <c r="P80" s="8">
        <f t="shared" si="17"/>
        <v>668.40000000000009</v>
      </c>
      <c r="Q80" s="12">
        <v>0.06</v>
      </c>
      <c r="R80" s="12"/>
      <c r="S80" s="19">
        <v>0.05</v>
      </c>
      <c r="T80" s="12">
        <v>0.1</v>
      </c>
      <c r="U80" s="8">
        <f t="shared" si="18"/>
        <v>2940.96</v>
      </c>
      <c r="V80" s="8">
        <f t="shared" si="19"/>
        <v>200.51999999999998</v>
      </c>
      <c r="W80" s="8">
        <f t="shared" si="20"/>
        <v>0</v>
      </c>
      <c r="X80" s="8">
        <f t="shared" si="21"/>
        <v>133.68000000000004</v>
      </c>
      <c r="Y80" s="8">
        <f t="shared" si="22"/>
        <v>66.840000000000018</v>
      </c>
      <c r="Z80" s="16">
        <f t="shared" si="23"/>
        <v>200.52000000000004</v>
      </c>
    </row>
    <row r="81" spans="1:26" x14ac:dyDescent="0.2">
      <c r="A81" s="9" t="s">
        <v>166</v>
      </c>
      <c r="B81" s="9">
        <v>2025</v>
      </c>
      <c r="C81" s="9" t="s">
        <v>275</v>
      </c>
      <c r="D81" s="9"/>
      <c r="E81" s="7" t="s">
        <v>244</v>
      </c>
      <c r="F81" s="7" t="s">
        <v>245</v>
      </c>
      <c r="G81" s="6" t="s">
        <v>165</v>
      </c>
      <c r="H81" s="6" t="s">
        <v>157</v>
      </c>
      <c r="I81" s="6" t="s">
        <v>165</v>
      </c>
      <c r="J81" s="6" t="s">
        <v>259</v>
      </c>
      <c r="K81" s="7" t="s">
        <v>272</v>
      </c>
      <c r="L81" s="10"/>
      <c r="M81" s="11">
        <v>0.9</v>
      </c>
      <c r="N81" s="11">
        <v>0.1</v>
      </c>
      <c r="O81" s="8">
        <f t="shared" si="16"/>
        <v>0</v>
      </c>
      <c r="P81" s="8">
        <f t="shared" si="17"/>
        <v>0</v>
      </c>
      <c r="Q81" s="12">
        <v>0.06</v>
      </c>
      <c r="R81" s="12"/>
      <c r="S81" s="19">
        <v>0.15</v>
      </c>
      <c r="T81" s="12">
        <v>0.25</v>
      </c>
      <c r="U81" s="8">
        <f t="shared" si="18"/>
        <v>0</v>
      </c>
      <c r="V81" s="8">
        <f t="shared" si="19"/>
        <v>0</v>
      </c>
      <c r="W81" s="8">
        <f t="shared" si="20"/>
        <v>0</v>
      </c>
      <c r="X81" s="8">
        <f t="shared" si="21"/>
        <v>0</v>
      </c>
      <c r="Y81" s="8">
        <f t="shared" si="22"/>
        <v>0</v>
      </c>
      <c r="Z81" s="16">
        <f t="shared" si="23"/>
        <v>0</v>
      </c>
    </row>
    <row r="82" spans="1:26" x14ac:dyDescent="0.2">
      <c r="A82" s="9" t="s">
        <v>166</v>
      </c>
      <c r="B82" s="9">
        <v>2025</v>
      </c>
      <c r="C82" s="9" t="s">
        <v>275</v>
      </c>
      <c r="D82" s="9"/>
      <c r="E82" s="7" t="s">
        <v>73</v>
      </c>
      <c r="F82" s="7" t="s">
        <v>74</v>
      </c>
      <c r="G82" s="6" t="s">
        <v>165</v>
      </c>
      <c r="H82" s="6" t="s">
        <v>157</v>
      </c>
      <c r="I82" s="35" t="s">
        <v>165</v>
      </c>
      <c r="J82" s="6" t="s">
        <v>264</v>
      </c>
      <c r="K82" s="22" t="s">
        <v>272</v>
      </c>
      <c r="L82" s="10"/>
      <c r="M82" s="11">
        <v>0.9</v>
      </c>
      <c r="N82" s="11">
        <v>0.1</v>
      </c>
      <c r="O82" s="8">
        <f t="shared" si="16"/>
        <v>0</v>
      </c>
      <c r="P82" s="8">
        <f t="shared" si="17"/>
        <v>0</v>
      </c>
      <c r="Q82" s="12">
        <v>0.06</v>
      </c>
      <c r="R82" s="12"/>
      <c r="S82" s="19">
        <v>0.15</v>
      </c>
      <c r="T82" s="12">
        <v>0.25</v>
      </c>
      <c r="U82" s="8">
        <f t="shared" si="18"/>
        <v>0</v>
      </c>
      <c r="V82" s="8">
        <f t="shared" si="19"/>
        <v>0</v>
      </c>
      <c r="W82" s="8">
        <f t="shared" si="20"/>
        <v>0</v>
      </c>
      <c r="X82" s="8">
        <f t="shared" si="21"/>
        <v>0</v>
      </c>
      <c r="Y82" s="8">
        <f t="shared" si="22"/>
        <v>0</v>
      </c>
      <c r="Z82" s="16">
        <f t="shared" si="23"/>
        <v>0</v>
      </c>
    </row>
    <row r="83" spans="1:26" x14ac:dyDescent="0.2">
      <c r="A83" s="9" t="s">
        <v>166</v>
      </c>
      <c r="B83" s="9">
        <v>2025</v>
      </c>
      <c r="C83" s="9" t="s">
        <v>275</v>
      </c>
      <c r="D83" s="9"/>
      <c r="E83" s="7" t="s">
        <v>104</v>
      </c>
      <c r="F83" s="7" t="s">
        <v>105</v>
      </c>
      <c r="G83" s="6" t="s">
        <v>165</v>
      </c>
      <c r="H83" s="6" t="s">
        <v>157</v>
      </c>
      <c r="I83" s="6" t="s">
        <v>165</v>
      </c>
      <c r="J83" s="6" t="s">
        <v>259</v>
      </c>
      <c r="K83" s="7" t="s">
        <v>272</v>
      </c>
      <c r="L83" s="10"/>
      <c r="M83" s="11">
        <v>0.9</v>
      </c>
      <c r="N83" s="11">
        <v>0.1</v>
      </c>
      <c r="O83" s="8">
        <f t="shared" si="16"/>
        <v>0</v>
      </c>
      <c r="P83" s="8">
        <f t="shared" si="17"/>
        <v>0</v>
      </c>
      <c r="Q83" s="12">
        <v>0.06</v>
      </c>
      <c r="R83" s="12"/>
      <c r="S83" s="19">
        <v>0.02</v>
      </c>
      <c r="T83" s="12">
        <v>0.1</v>
      </c>
      <c r="U83" s="8">
        <f t="shared" si="18"/>
        <v>0</v>
      </c>
      <c r="V83" s="8">
        <f t="shared" si="19"/>
        <v>0</v>
      </c>
      <c r="W83" s="8">
        <f t="shared" si="20"/>
        <v>0</v>
      </c>
      <c r="X83" s="8">
        <f t="shared" si="21"/>
        <v>0</v>
      </c>
      <c r="Y83" s="8">
        <f t="shared" si="22"/>
        <v>0</v>
      </c>
      <c r="Z83" s="16">
        <f t="shared" si="23"/>
        <v>0</v>
      </c>
    </row>
    <row r="84" spans="1:26" x14ac:dyDescent="0.2">
      <c r="A84" s="9" t="s">
        <v>166</v>
      </c>
      <c r="B84" s="9">
        <v>2025</v>
      </c>
      <c r="C84" s="9" t="s">
        <v>275</v>
      </c>
      <c r="D84" s="9"/>
      <c r="E84" s="7" t="s">
        <v>80</v>
      </c>
      <c r="F84" s="7" t="s">
        <v>81</v>
      </c>
      <c r="G84" s="6" t="s">
        <v>165</v>
      </c>
      <c r="H84" s="6" t="s">
        <v>157</v>
      </c>
      <c r="I84" s="6" t="s">
        <v>165</v>
      </c>
      <c r="J84" s="6" t="s">
        <v>259</v>
      </c>
      <c r="K84" s="7" t="s">
        <v>272</v>
      </c>
      <c r="L84" s="10">
        <v>13198.3</v>
      </c>
      <c r="M84" s="11">
        <v>0.7</v>
      </c>
      <c r="N84" s="11">
        <v>0.3</v>
      </c>
      <c r="O84" s="8">
        <f t="shared" si="16"/>
        <v>9238.81</v>
      </c>
      <c r="P84" s="8">
        <f t="shared" si="17"/>
        <v>3959.49</v>
      </c>
      <c r="Q84" s="12">
        <v>0.06</v>
      </c>
      <c r="R84" s="12"/>
      <c r="S84" s="19">
        <v>0.01</v>
      </c>
      <c r="T84" s="12">
        <v>0.01</v>
      </c>
      <c r="U84" s="8">
        <f t="shared" si="18"/>
        <v>12274.419</v>
      </c>
      <c r="V84" s="8">
        <f t="shared" si="19"/>
        <v>791.89799999999991</v>
      </c>
      <c r="W84" s="8">
        <f t="shared" si="20"/>
        <v>0</v>
      </c>
      <c r="X84" s="8">
        <f t="shared" si="21"/>
        <v>92.388099999999994</v>
      </c>
      <c r="Y84" s="8">
        <f t="shared" si="22"/>
        <v>39.594899999999996</v>
      </c>
      <c r="Z84" s="16">
        <f t="shared" si="23"/>
        <v>131.983</v>
      </c>
    </row>
    <row r="85" spans="1:26" x14ac:dyDescent="0.2">
      <c r="A85" s="46" t="s">
        <v>166</v>
      </c>
      <c r="B85" s="9">
        <v>2025</v>
      </c>
      <c r="C85" s="9" t="s">
        <v>275</v>
      </c>
      <c r="D85" s="9"/>
      <c r="E85" s="47" t="s">
        <v>256</v>
      </c>
      <c r="F85" s="38" t="s">
        <v>254</v>
      </c>
      <c r="G85" s="39" t="s">
        <v>165</v>
      </c>
      <c r="H85" s="40" t="s">
        <v>157</v>
      </c>
      <c r="I85" s="40" t="s">
        <v>165</v>
      </c>
      <c r="J85" s="6" t="s">
        <v>259</v>
      </c>
      <c r="K85" s="38" t="s">
        <v>272</v>
      </c>
      <c r="L85" s="10">
        <v>327087.90999999997</v>
      </c>
      <c r="M85" s="11">
        <v>0.7</v>
      </c>
      <c r="N85" s="11">
        <v>0.3</v>
      </c>
      <c r="O85" s="8">
        <f t="shared" si="16"/>
        <v>228961.53699999998</v>
      </c>
      <c r="P85" s="8">
        <f t="shared" si="17"/>
        <v>98126.372999999992</v>
      </c>
      <c r="Q85" s="12">
        <v>0.06</v>
      </c>
      <c r="R85" s="12"/>
      <c r="S85" s="19">
        <v>0.01</v>
      </c>
      <c r="T85" s="12">
        <v>0.01</v>
      </c>
      <c r="U85" s="8">
        <f t="shared" si="18"/>
        <v>304191.75630000001</v>
      </c>
      <c r="V85" s="8">
        <f t="shared" si="19"/>
        <v>19625.274599999997</v>
      </c>
      <c r="W85" s="8">
        <f t="shared" si="20"/>
        <v>0</v>
      </c>
      <c r="X85" s="8">
        <f t="shared" si="21"/>
        <v>2289.61537</v>
      </c>
      <c r="Y85" s="8">
        <f t="shared" si="22"/>
        <v>981.2637299999999</v>
      </c>
      <c r="Z85" s="16">
        <f t="shared" si="23"/>
        <v>3270.8791000000001</v>
      </c>
    </row>
    <row r="86" spans="1:26" x14ac:dyDescent="0.2">
      <c r="A86" s="9" t="s">
        <v>166</v>
      </c>
      <c r="B86" s="9">
        <v>2025</v>
      </c>
      <c r="C86" s="9" t="s">
        <v>275</v>
      </c>
      <c r="D86" s="9"/>
      <c r="E86" s="7" t="s">
        <v>39</v>
      </c>
      <c r="F86" s="7" t="s">
        <v>252</v>
      </c>
      <c r="G86" s="6" t="s">
        <v>165</v>
      </c>
      <c r="H86" s="6" t="s">
        <v>157</v>
      </c>
      <c r="I86" s="6" t="s">
        <v>165</v>
      </c>
      <c r="J86" s="6" t="s">
        <v>259</v>
      </c>
      <c r="K86" s="7" t="s">
        <v>272</v>
      </c>
      <c r="L86" s="10"/>
      <c r="M86" s="11">
        <v>0.7</v>
      </c>
      <c r="N86" s="11">
        <v>0.3</v>
      </c>
      <c r="O86" s="8">
        <f t="shared" si="16"/>
        <v>0</v>
      </c>
      <c r="P86" s="8">
        <f t="shared" si="17"/>
        <v>0</v>
      </c>
      <c r="Q86" s="12">
        <v>0.06</v>
      </c>
      <c r="R86" s="12"/>
      <c r="S86" s="19">
        <v>0.01</v>
      </c>
      <c r="T86" s="12">
        <v>0.01</v>
      </c>
      <c r="U86" s="8">
        <f t="shared" si="18"/>
        <v>0</v>
      </c>
      <c r="V86" s="8">
        <f t="shared" si="19"/>
        <v>0</v>
      </c>
      <c r="W86" s="8">
        <f t="shared" si="20"/>
        <v>0</v>
      </c>
      <c r="X86" s="8">
        <f t="shared" si="21"/>
        <v>0</v>
      </c>
      <c r="Y86" s="8">
        <f t="shared" si="22"/>
        <v>0</v>
      </c>
      <c r="Z86" s="16">
        <f t="shared" si="23"/>
        <v>0</v>
      </c>
    </row>
    <row r="87" spans="1:26" x14ac:dyDescent="0.2">
      <c r="A87" s="9" t="s">
        <v>154</v>
      </c>
      <c r="B87" s="9">
        <v>2025</v>
      </c>
      <c r="C87" s="9" t="s">
        <v>275</v>
      </c>
      <c r="D87" s="9"/>
      <c r="E87" s="7" t="s">
        <v>21</v>
      </c>
      <c r="F87" s="7" t="s">
        <v>22</v>
      </c>
      <c r="G87" s="7" t="s">
        <v>22</v>
      </c>
      <c r="H87" s="6" t="s">
        <v>156</v>
      </c>
      <c r="I87" s="6" t="s">
        <v>155</v>
      </c>
      <c r="J87" s="6" t="s">
        <v>155</v>
      </c>
      <c r="K87" s="7" t="s">
        <v>272</v>
      </c>
      <c r="L87" s="10">
        <v>1154511.69</v>
      </c>
      <c r="M87" s="11">
        <v>0.2</v>
      </c>
      <c r="N87" s="11">
        <v>0.8</v>
      </c>
      <c r="O87" s="8">
        <f t="shared" si="16"/>
        <v>230902.33799999999</v>
      </c>
      <c r="P87" s="8">
        <f t="shared" si="17"/>
        <v>923609.35199999996</v>
      </c>
      <c r="Q87" s="12">
        <v>0.06</v>
      </c>
      <c r="R87" s="13">
        <v>0.25</v>
      </c>
      <c r="S87" s="14">
        <v>0.04</v>
      </c>
      <c r="T87" s="15">
        <v>0.08</v>
      </c>
      <c r="U87" s="8">
        <f t="shared" si="18"/>
        <v>771213.80891999998</v>
      </c>
      <c r="V87" s="8">
        <f t="shared" si="19"/>
        <v>69270.701399999991</v>
      </c>
      <c r="W87" s="8">
        <f t="shared" si="20"/>
        <v>230902.33799999999</v>
      </c>
      <c r="X87" s="8">
        <f t="shared" si="21"/>
        <v>9236.0935200000004</v>
      </c>
      <c r="Y87" s="8">
        <f t="shared" si="22"/>
        <v>73888.748160000003</v>
      </c>
      <c r="Z87" s="16">
        <f t="shared" si="23"/>
        <v>83124.841679999998</v>
      </c>
    </row>
    <row r="88" spans="1:26" x14ac:dyDescent="0.2">
      <c r="A88" s="9" t="s">
        <v>154</v>
      </c>
      <c r="B88" s="9">
        <v>2025</v>
      </c>
      <c r="C88" s="9" t="s">
        <v>275</v>
      </c>
      <c r="D88" s="9"/>
      <c r="E88" s="7" t="s">
        <v>43</v>
      </c>
      <c r="F88" s="7" t="s">
        <v>44</v>
      </c>
      <c r="G88" s="6" t="s">
        <v>165</v>
      </c>
      <c r="H88" s="6" t="s">
        <v>157</v>
      </c>
      <c r="I88" s="6" t="s">
        <v>155</v>
      </c>
      <c r="J88" s="6" t="s">
        <v>155</v>
      </c>
      <c r="K88" s="7" t="s">
        <v>272</v>
      </c>
      <c r="L88" s="10">
        <v>421881.35</v>
      </c>
      <c r="M88" s="11">
        <v>0.4</v>
      </c>
      <c r="N88" s="11">
        <v>0.6</v>
      </c>
      <c r="O88" s="8">
        <f t="shared" si="16"/>
        <v>168752.54</v>
      </c>
      <c r="P88" s="8">
        <f t="shared" si="17"/>
        <v>253128.80999999997</v>
      </c>
      <c r="Q88" s="12">
        <v>0.06</v>
      </c>
      <c r="R88" s="13">
        <v>0.2</v>
      </c>
      <c r="S88" s="15">
        <v>0.08</v>
      </c>
      <c r="T88" s="15">
        <v>0.06</v>
      </c>
      <c r="U88" s="8">
        <f t="shared" si="18"/>
        <v>317254.77519999997</v>
      </c>
      <c r="V88" s="8">
        <f t="shared" si="19"/>
        <v>25312.880999999998</v>
      </c>
      <c r="W88" s="8">
        <f t="shared" si="20"/>
        <v>50625.761999999995</v>
      </c>
      <c r="X88" s="8">
        <f t="shared" si="21"/>
        <v>13500.203200000002</v>
      </c>
      <c r="Y88" s="8">
        <f t="shared" si="22"/>
        <v>15187.728599999997</v>
      </c>
      <c r="Z88" s="16">
        <f t="shared" si="23"/>
        <v>28687.931799999998</v>
      </c>
    </row>
    <row r="89" spans="1:26" x14ac:dyDescent="0.2">
      <c r="A89" s="9" t="s">
        <v>154</v>
      </c>
      <c r="B89" s="9">
        <v>2025</v>
      </c>
      <c r="C89" s="9" t="s">
        <v>275</v>
      </c>
      <c r="D89" s="9"/>
      <c r="E89" s="7" t="s">
        <v>63</v>
      </c>
      <c r="F89" s="7" t="s">
        <v>64</v>
      </c>
      <c r="G89" s="6" t="s">
        <v>165</v>
      </c>
      <c r="H89" s="6" t="s">
        <v>156</v>
      </c>
      <c r="I89" s="6" t="s">
        <v>155</v>
      </c>
      <c r="J89" s="6" t="s">
        <v>155</v>
      </c>
      <c r="K89" s="7" t="s">
        <v>272</v>
      </c>
      <c r="L89" s="10">
        <v>212822</v>
      </c>
      <c r="M89" s="11">
        <v>0.1</v>
      </c>
      <c r="N89" s="11">
        <v>0.6</v>
      </c>
      <c r="O89" s="8">
        <f t="shared" si="16"/>
        <v>21282.2</v>
      </c>
      <c r="P89" s="8">
        <f t="shared" si="17"/>
        <v>127693.2</v>
      </c>
      <c r="Q89" s="12">
        <v>0.06</v>
      </c>
      <c r="R89" s="13">
        <v>0.3</v>
      </c>
      <c r="S89" s="14">
        <v>7.0000000000000007E-2</v>
      </c>
      <c r="T89" s="12">
        <v>0.12</v>
      </c>
      <c r="U89" s="8">
        <f t="shared" si="18"/>
        <v>144931.78200000001</v>
      </c>
      <c r="V89" s="8">
        <f t="shared" si="19"/>
        <v>12769.32</v>
      </c>
      <c r="W89" s="8">
        <f t="shared" si="20"/>
        <v>38307.96</v>
      </c>
      <c r="X89" s="8">
        <f t="shared" si="21"/>
        <v>1489.7540000000001</v>
      </c>
      <c r="Y89" s="8">
        <f t="shared" si="22"/>
        <v>15323.183999999999</v>
      </c>
      <c r="Z89" s="16">
        <f t="shared" si="23"/>
        <v>16812.937999999998</v>
      </c>
    </row>
    <row r="90" spans="1:26" x14ac:dyDescent="0.2">
      <c r="A90" s="9" t="s">
        <v>154</v>
      </c>
      <c r="B90" s="9">
        <v>2025</v>
      </c>
      <c r="C90" s="9" t="s">
        <v>275</v>
      </c>
      <c r="D90" s="9"/>
      <c r="E90" s="7" t="s">
        <v>164</v>
      </c>
      <c r="F90" s="7" t="s">
        <v>142</v>
      </c>
      <c r="G90" s="6" t="s">
        <v>165</v>
      </c>
      <c r="H90" s="6" t="s">
        <v>157</v>
      </c>
      <c r="I90" s="6" t="s">
        <v>155</v>
      </c>
      <c r="J90" s="6" t="s">
        <v>155</v>
      </c>
      <c r="K90" s="7" t="s">
        <v>272</v>
      </c>
      <c r="L90" s="10"/>
      <c r="M90" s="11">
        <v>0.5</v>
      </c>
      <c r="N90" s="11">
        <v>0.5</v>
      </c>
      <c r="O90" s="8">
        <f t="shared" si="16"/>
        <v>0</v>
      </c>
      <c r="P90" s="8">
        <f t="shared" si="17"/>
        <v>0</v>
      </c>
      <c r="Q90" s="12">
        <v>0.06</v>
      </c>
      <c r="R90" s="12">
        <v>0.3</v>
      </c>
      <c r="S90" s="12">
        <v>0.06</v>
      </c>
      <c r="T90" s="12">
        <v>0.12</v>
      </c>
      <c r="U90" s="8">
        <f t="shared" si="18"/>
        <v>0</v>
      </c>
      <c r="V90" s="8">
        <f t="shared" si="19"/>
        <v>0</v>
      </c>
      <c r="W90" s="8">
        <f t="shared" si="20"/>
        <v>0</v>
      </c>
      <c r="X90" s="8">
        <f t="shared" si="21"/>
        <v>0</v>
      </c>
      <c r="Y90" s="8">
        <f t="shared" si="22"/>
        <v>0</v>
      </c>
      <c r="Z90" s="16">
        <f t="shared" si="23"/>
        <v>0</v>
      </c>
    </row>
    <row r="91" spans="1:26" x14ac:dyDescent="0.2">
      <c r="A91" s="9" t="s">
        <v>154</v>
      </c>
      <c r="B91" s="9">
        <v>2025</v>
      </c>
      <c r="C91" s="9" t="s">
        <v>275</v>
      </c>
      <c r="D91" s="9"/>
      <c r="E91" s="7" t="s">
        <v>133</v>
      </c>
      <c r="F91" s="7" t="s">
        <v>134</v>
      </c>
      <c r="G91" s="6" t="s">
        <v>165</v>
      </c>
      <c r="H91" s="6" t="s">
        <v>157</v>
      </c>
      <c r="I91" s="6" t="s">
        <v>155</v>
      </c>
      <c r="J91" s="6" t="s">
        <v>155</v>
      </c>
      <c r="K91" s="7" t="s">
        <v>272</v>
      </c>
      <c r="L91" s="10"/>
      <c r="M91" s="11">
        <v>0.45</v>
      </c>
      <c r="N91" s="11">
        <v>0.55000000000000004</v>
      </c>
      <c r="O91" s="8">
        <f t="shared" si="16"/>
        <v>0</v>
      </c>
      <c r="P91" s="8">
        <f t="shared" si="17"/>
        <v>0</v>
      </c>
      <c r="Q91" s="12">
        <v>0.06</v>
      </c>
      <c r="R91" s="13">
        <v>0.3</v>
      </c>
      <c r="S91" s="12">
        <v>0.08</v>
      </c>
      <c r="T91" s="12">
        <v>0.12</v>
      </c>
      <c r="U91" s="8">
        <f t="shared" si="18"/>
        <v>0</v>
      </c>
      <c r="V91" s="8">
        <f t="shared" si="19"/>
        <v>0</v>
      </c>
      <c r="W91" s="8">
        <f t="shared" si="20"/>
        <v>0</v>
      </c>
      <c r="X91" s="8">
        <f t="shared" si="21"/>
        <v>0</v>
      </c>
      <c r="Y91" s="8">
        <f t="shared" si="22"/>
        <v>0</v>
      </c>
      <c r="Z91" s="16">
        <f t="shared" si="23"/>
        <v>0</v>
      </c>
    </row>
    <row r="92" spans="1:26" x14ac:dyDescent="0.2">
      <c r="A92" s="9" t="s">
        <v>154</v>
      </c>
      <c r="B92" s="9">
        <v>2025</v>
      </c>
      <c r="C92" s="9" t="s">
        <v>275</v>
      </c>
      <c r="D92" s="9"/>
      <c r="E92" s="7" t="s">
        <v>35</v>
      </c>
      <c r="F92" s="7" t="s">
        <v>36</v>
      </c>
      <c r="G92" s="17" t="s">
        <v>36</v>
      </c>
      <c r="H92" s="6" t="s">
        <v>157</v>
      </c>
      <c r="I92" s="6" t="s">
        <v>155</v>
      </c>
      <c r="J92" s="6" t="s">
        <v>155</v>
      </c>
      <c r="K92" s="7" t="s">
        <v>272</v>
      </c>
      <c r="L92" s="10">
        <v>928757</v>
      </c>
      <c r="M92" s="11">
        <v>0.6</v>
      </c>
      <c r="N92" s="11">
        <v>0.4</v>
      </c>
      <c r="O92" s="8">
        <f t="shared" si="16"/>
        <v>557254.19999999995</v>
      </c>
      <c r="P92" s="8">
        <f t="shared" si="17"/>
        <v>371502.80000000005</v>
      </c>
      <c r="Q92" s="12">
        <v>0.06</v>
      </c>
      <c r="R92" s="12">
        <v>0.15</v>
      </c>
      <c r="S92" s="12">
        <v>0.12</v>
      </c>
      <c r="T92" s="12">
        <v>0.08</v>
      </c>
      <c r="U92" s="8">
        <f t="shared" si="18"/>
        <v>720715.43200000003</v>
      </c>
      <c r="V92" s="8">
        <f t="shared" si="19"/>
        <v>55725.42</v>
      </c>
      <c r="W92" s="18">
        <f t="shared" si="20"/>
        <v>55725.420000000006</v>
      </c>
      <c r="X92" s="8">
        <f t="shared" si="21"/>
        <v>66870.503999999986</v>
      </c>
      <c r="Y92" s="8">
        <f t="shared" si="22"/>
        <v>29720.224000000006</v>
      </c>
      <c r="Z92" s="16">
        <f t="shared" si="23"/>
        <v>96590.727999999988</v>
      </c>
    </row>
    <row r="93" spans="1:26" x14ac:dyDescent="0.2">
      <c r="A93" s="9" t="s">
        <v>166</v>
      </c>
      <c r="B93" s="9">
        <v>2025</v>
      </c>
      <c r="C93" s="9" t="s">
        <v>275</v>
      </c>
      <c r="D93" s="9"/>
      <c r="E93" s="21" t="s">
        <v>7</v>
      </c>
      <c r="F93" s="7" t="s">
        <v>8</v>
      </c>
      <c r="G93" s="6" t="s">
        <v>200</v>
      </c>
      <c r="H93" s="6" t="s">
        <v>156</v>
      </c>
      <c r="I93" s="6" t="s">
        <v>200</v>
      </c>
      <c r="J93" s="6" t="s">
        <v>261</v>
      </c>
      <c r="K93" s="7" t="s">
        <v>272</v>
      </c>
      <c r="L93" s="10">
        <v>5560548.5700000003</v>
      </c>
      <c r="M93" s="11">
        <v>0</v>
      </c>
      <c r="N93" s="11">
        <v>1</v>
      </c>
      <c r="O93" s="8">
        <f t="shared" si="16"/>
        <v>0</v>
      </c>
      <c r="P93" s="8">
        <f t="shared" si="17"/>
        <v>5560548.5700000003</v>
      </c>
      <c r="Q93" s="19">
        <v>0.06</v>
      </c>
      <c r="R93" s="30">
        <v>0.14000000000000001</v>
      </c>
      <c r="S93" s="12"/>
      <c r="T93" s="31">
        <v>0.3</v>
      </c>
      <c r="U93" s="8">
        <f t="shared" si="18"/>
        <v>2780274.2850000001</v>
      </c>
      <c r="V93" s="8">
        <f t="shared" si="19"/>
        <v>333632.9142</v>
      </c>
      <c r="W93" s="29">
        <f t="shared" si="20"/>
        <v>778476.79980000015</v>
      </c>
      <c r="X93" s="8">
        <f t="shared" si="21"/>
        <v>0</v>
      </c>
      <c r="Y93" s="8">
        <f t="shared" si="22"/>
        <v>1668164.571</v>
      </c>
      <c r="Z93" s="16">
        <f t="shared" si="23"/>
        <v>1668164.571</v>
      </c>
    </row>
    <row r="94" spans="1:26" x14ac:dyDescent="0.2">
      <c r="A94" s="9" t="s">
        <v>166</v>
      </c>
      <c r="B94" s="9">
        <v>2025</v>
      </c>
      <c r="C94" s="9" t="s">
        <v>275</v>
      </c>
      <c r="D94" s="9"/>
      <c r="E94" s="7" t="s">
        <v>90</v>
      </c>
      <c r="F94" s="7" t="s">
        <v>91</v>
      </c>
      <c r="G94" s="6" t="s">
        <v>226</v>
      </c>
      <c r="H94" s="6" t="s">
        <v>156</v>
      </c>
      <c r="I94" s="35" t="s">
        <v>227</v>
      </c>
      <c r="J94" s="6" t="s">
        <v>264</v>
      </c>
      <c r="K94" s="22" t="s">
        <v>272</v>
      </c>
      <c r="L94" s="10"/>
      <c r="M94" s="11">
        <v>1</v>
      </c>
      <c r="N94" s="11">
        <v>0</v>
      </c>
      <c r="O94" s="8">
        <f t="shared" si="16"/>
        <v>0</v>
      </c>
      <c r="P94" s="8">
        <f t="shared" si="17"/>
        <v>0</v>
      </c>
      <c r="Q94" s="12">
        <v>0.06</v>
      </c>
      <c r="R94" s="12"/>
      <c r="S94" s="19">
        <v>0.05</v>
      </c>
      <c r="T94" s="12"/>
      <c r="U94" s="8">
        <f t="shared" si="18"/>
        <v>0</v>
      </c>
      <c r="V94" s="8">
        <f t="shared" si="19"/>
        <v>0</v>
      </c>
      <c r="W94" s="8">
        <f t="shared" si="20"/>
        <v>0</v>
      </c>
      <c r="X94" s="8">
        <f t="shared" si="21"/>
        <v>0</v>
      </c>
      <c r="Y94" s="8">
        <f t="shared" si="22"/>
        <v>0</v>
      </c>
      <c r="Z94" s="16">
        <f t="shared" si="23"/>
        <v>0</v>
      </c>
    </row>
    <row r="95" spans="1:26" x14ac:dyDescent="0.2">
      <c r="A95" s="9" t="s">
        <v>166</v>
      </c>
      <c r="B95" s="9">
        <v>2025</v>
      </c>
      <c r="C95" s="9" t="s">
        <v>275</v>
      </c>
      <c r="D95" s="9"/>
      <c r="E95" s="7" t="s">
        <v>106</v>
      </c>
      <c r="F95" s="22" t="s">
        <v>107</v>
      </c>
      <c r="G95" s="6" t="s">
        <v>167</v>
      </c>
      <c r="H95" s="6" t="s">
        <v>156</v>
      </c>
      <c r="I95" s="6" t="s">
        <v>167</v>
      </c>
      <c r="J95" s="6" t="s">
        <v>262</v>
      </c>
      <c r="K95" s="7" t="s">
        <v>272</v>
      </c>
      <c r="L95" s="10"/>
      <c r="M95" s="11">
        <v>1</v>
      </c>
      <c r="N95" s="11">
        <v>0</v>
      </c>
      <c r="O95" s="8">
        <f t="shared" si="16"/>
        <v>0</v>
      </c>
      <c r="P95" s="8">
        <f t="shared" si="17"/>
        <v>0</v>
      </c>
      <c r="Q95" s="12">
        <v>0.2</v>
      </c>
      <c r="R95" s="12"/>
      <c r="S95" s="19">
        <v>0.01</v>
      </c>
      <c r="T95" s="12"/>
      <c r="U95" s="8">
        <f t="shared" si="18"/>
        <v>0</v>
      </c>
      <c r="V95" s="8">
        <f t="shared" si="19"/>
        <v>0</v>
      </c>
      <c r="W95" s="8">
        <f t="shared" si="20"/>
        <v>0</v>
      </c>
      <c r="X95" s="8">
        <f t="shared" si="21"/>
        <v>0</v>
      </c>
      <c r="Y95" s="8">
        <f t="shared" si="22"/>
        <v>0</v>
      </c>
      <c r="Z95" s="16">
        <f t="shared" si="23"/>
        <v>0</v>
      </c>
    </row>
    <row r="96" spans="1:26" x14ac:dyDescent="0.2">
      <c r="A96" s="9" t="s">
        <v>166</v>
      </c>
      <c r="B96" s="9">
        <v>2025</v>
      </c>
      <c r="C96" s="9" t="s">
        <v>275</v>
      </c>
      <c r="D96" s="9"/>
      <c r="E96" s="7" t="s">
        <v>240</v>
      </c>
      <c r="F96" s="7" t="s">
        <v>241</v>
      </c>
      <c r="G96" s="6" t="s">
        <v>241</v>
      </c>
      <c r="H96" s="6" t="s">
        <v>156</v>
      </c>
      <c r="I96" s="6" t="s">
        <v>241</v>
      </c>
      <c r="J96" s="6" t="s">
        <v>259</v>
      </c>
      <c r="K96" s="7" t="s">
        <v>272</v>
      </c>
      <c r="L96" s="10"/>
      <c r="M96" s="11">
        <v>0.9</v>
      </c>
      <c r="N96" s="11">
        <v>0.1</v>
      </c>
      <c r="O96" s="8">
        <f t="shared" si="16"/>
        <v>0</v>
      </c>
      <c r="P96" s="8">
        <f t="shared" si="17"/>
        <v>0</v>
      </c>
      <c r="Q96" s="12">
        <v>0.06</v>
      </c>
      <c r="R96" s="12"/>
      <c r="S96" s="19">
        <v>0.15</v>
      </c>
      <c r="T96" s="12">
        <v>0.25</v>
      </c>
      <c r="U96" s="8">
        <f t="shared" si="18"/>
        <v>0</v>
      </c>
      <c r="V96" s="8">
        <f t="shared" si="19"/>
        <v>0</v>
      </c>
      <c r="W96" s="8">
        <f t="shared" si="20"/>
        <v>0</v>
      </c>
      <c r="X96" s="8">
        <f t="shared" si="21"/>
        <v>0</v>
      </c>
      <c r="Y96" s="8">
        <f t="shared" si="22"/>
        <v>0</v>
      </c>
      <c r="Z96" s="16">
        <f t="shared" si="23"/>
        <v>0</v>
      </c>
    </row>
    <row r="97" spans="1:26" x14ac:dyDescent="0.2">
      <c r="A97" s="9" t="s">
        <v>166</v>
      </c>
      <c r="B97" s="9">
        <v>2025</v>
      </c>
      <c r="C97" s="9" t="s">
        <v>275</v>
      </c>
      <c r="D97" s="9"/>
      <c r="E97" s="7" t="s">
        <v>177</v>
      </c>
      <c r="F97" s="7" t="s">
        <v>178</v>
      </c>
      <c r="G97" s="6" t="s">
        <v>178</v>
      </c>
      <c r="H97" s="6" t="s">
        <v>157</v>
      </c>
      <c r="I97" s="6" t="s">
        <v>178</v>
      </c>
      <c r="J97" s="6" t="s">
        <v>259</v>
      </c>
      <c r="K97" s="7" t="s">
        <v>272</v>
      </c>
      <c r="L97" s="10"/>
      <c r="M97" s="11">
        <v>0.8</v>
      </c>
      <c r="N97" s="11">
        <v>0.2</v>
      </c>
      <c r="O97" s="8">
        <f t="shared" si="16"/>
        <v>0</v>
      </c>
      <c r="P97" s="8">
        <f t="shared" si="17"/>
        <v>0</v>
      </c>
      <c r="Q97" s="12">
        <v>0.06</v>
      </c>
      <c r="R97" s="12"/>
      <c r="S97" s="19">
        <v>0.15</v>
      </c>
      <c r="T97" s="12">
        <v>0.25</v>
      </c>
      <c r="U97" s="8">
        <f t="shared" si="18"/>
        <v>0</v>
      </c>
      <c r="V97" s="8">
        <f t="shared" si="19"/>
        <v>0</v>
      </c>
      <c r="W97" s="8">
        <f t="shared" si="20"/>
        <v>0</v>
      </c>
      <c r="X97" s="8">
        <f t="shared" si="21"/>
        <v>0</v>
      </c>
      <c r="Y97" s="8">
        <f t="shared" si="22"/>
        <v>0</v>
      </c>
      <c r="Z97" s="27">
        <f t="shared" si="23"/>
        <v>0</v>
      </c>
    </row>
    <row r="98" spans="1:26" x14ac:dyDescent="0.2">
      <c r="A98" s="9" t="s">
        <v>166</v>
      </c>
      <c r="B98" s="9">
        <v>2025</v>
      </c>
      <c r="C98" s="9" t="s">
        <v>275</v>
      </c>
      <c r="D98" s="9"/>
      <c r="E98" s="21" t="s">
        <v>126</v>
      </c>
      <c r="F98" s="21" t="s">
        <v>127</v>
      </c>
      <c r="G98" s="6" t="s">
        <v>178</v>
      </c>
      <c r="H98" s="6" t="s">
        <v>157</v>
      </c>
      <c r="I98" s="6" t="s">
        <v>178</v>
      </c>
      <c r="J98" s="6" t="s">
        <v>259</v>
      </c>
      <c r="K98" s="7" t="s">
        <v>272</v>
      </c>
      <c r="L98" s="10"/>
      <c r="M98" s="11">
        <v>0.8</v>
      </c>
      <c r="N98" s="11">
        <v>0.2</v>
      </c>
      <c r="O98" s="8">
        <f t="shared" ref="O98:O116" si="24">M98*L98</f>
        <v>0</v>
      </c>
      <c r="P98" s="8">
        <f t="shared" ref="P98:P116" si="25">N98*L98</f>
        <v>0</v>
      </c>
      <c r="Q98" s="12">
        <v>0.06</v>
      </c>
      <c r="R98" s="12"/>
      <c r="S98" s="19">
        <v>0.1</v>
      </c>
      <c r="T98" s="12">
        <v>0.25</v>
      </c>
      <c r="U98" s="8">
        <f t="shared" ref="U98:U116" si="26">L98-(V98+W98+X98+Y98)</f>
        <v>0</v>
      </c>
      <c r="V98" s="8">
        <f t="shared" ref="V98:V116" si="27">Q98*L98</f>
        <v>0</v>
      </c>
      <c r="W98" s="8">
        <f t="shared" ref="W98:W116" si="28">R98*P98</f>
        <v>0</v>
      </c>
      <c r="X98" s="8">
        <f t="shared" ref="X98:X116" si="29">S98*O98</f>
        <v>0</v>
      </c>
      <c r="Y98" s="8">
        <f t="shared" ref="Y98:Y116" si="30">T98*P98</f>
        <v>0</v>
      </c>
      <c r="Z98" s="27">
        <f t="shared" ref="Z98:Z116" si="31">X98+Y98</f>
        <v>0</v>
      </c>
    </row>
    <row r="99" spans="1:26" x14ac:dyDescent="0.2">
      <c r="A99" s="9" t="s">
        <v>166</v>
      </c>
      <c r="B99" s="9">
        <v>2025</v>
      </c>
      <c r="C99" s="9" t="s">
        <v>275</v>
      </c>
      <c r="D99" s="9"/>
      <c r="E99" s="21" t="s">
        <v>49</v>
      </c>
      <c r="F99" s="21" t="s">
        <v>50</v>
      </c>
      <c r="G99" s="6" t="s">
        <v>178</v>
      </c>
      <c r="H99" s="6" t="s">
        <v>157</v>
      </c>
      <c r="I99" s="6" t="s">
        <v>178</v>
      </c>
      <c r="J99" s="6" t="s">
        <v>259</v>
      </c>
      <c r="K99" s="7" t="s">
        <v>272</v>
      </c>
      <c r="L99" s="10"/>
      <c r="M99" s="11">
        <v>0.8</v>
      </c>
      <c r="N99" s="11">
        <v>0.2</v>
      </c>
      <c r="O99" s="8">
        <f t="shared" si="24"/>
        <v>0</v>
      </c>
      <c r="P99" s="8">
        <f t="shared" si="25"/>
        <v>0</v>
      </c>
      <c r="Q99" s="12">
        <v>0.06</v>
      </c>
      <c r="R99" s="12"/>
      <c r="S99" s="15">
        <v>0.15</v>
      </c>
      <c r="T99" s="15">
        <v>0.18</v>
      </c>
      <c r="U99" s="8">
        <f t="shared" si="26"/>
        <v>0</v>
      </c>
      <c r="V99" s="8">
        <f t="shared" si="27"/>
        <v>0</v>
      </c>
      <c r="W99" s="8">
        <f t="shared" si="28"/>
        <v>0</v>
      </c>
      <c r="X99" s="8">
        <f t="shared" si="29"/>
        <v>0</v>
      </c>
      <c r="Y99" s="8">
        <f t="shared" si="30"/>
        <v>0</v>
      </c>
      <c r="Z99" s="27">
        <f t="shared" si="31"/>
        <v>0</v>
      </c>
    </row>
    <row r="100" spans="1:26" x14ac:dyDescent="0.2">
      <c r="A100" s="9" t="s">
        <v>166</v>
      </c>
      <c r="B100" s="9">
        <v>2025</v>
      </c>
      <c r="C100" s="9" t="s">
        <v>275</v>
      </c>
      <c r="D100" s="9"/>
      <c r="E100" s="21" t="s">
        <v>128</v>
      </c>
      <c r="F100" s="21" t="s">
        <v>129</v>
      </c>
      <c r="G100" s="6" t="s">
        <v>178</v>
      </c>
      <c r="H100" s="6" t="s">
        <v>157</v>
      </c>
      <c r="I100" s="6" t="s">
        <v>178</v>
      </c>
      <c r="J100" s="6" t="s">
        <v>259</v>
      </c>
      <c r="K100" s="7" t="s">
        <v>272</v>
      </c>
      <c r="L100" s="10"/>
      <c r="M100" s="11">
        <v>0.8</v>
      </c>
      <c r="N100" s="11">
        <v>0.2</v>
      </c>
      <c r="O100" s="8">
        <f t="shared" si="24"/>
        <v>0</v>
      </c>
      <c r="P100" s="8">
        <f t="shared" si="25"/>
        <v>0</v>
      </c>
      <c r="Q100" s="12">
        <v>0.06</v>
      </c>
      <c r="R100" s="12"/>
      <c r="S100" s="19">
        <v>0.15</v>
      </c>
      <c r="T100" s="12">
        <v>0.25</v>
      </c>
      <c r="U100" s="8">
        <f t="shared" si="26"/>
        <v>0</v>
      </c>
      <c r="V100" s="8">
        <f t="shared" si="27"/>
        <v>0</v>
      </c>
      <c r="W100" s="8">
        <f t="shared" si="28"/>
        <v>0</v>
      </c>
      <c r="X100" s="8">
        <f t="shared" si="29"/>
        <v>0</v>
      </c>
      <c r="Y100" s="8">
        <f t="shared" si="30"/>
        <v>0</v>
      </c>
      <c r="Z100" s="27">
        <f t="shared" si="31"/>
        <v>0</v>
      </c>
    </row>
    <row r="101" spans="1:26" x14ac:dyDescent="0.2">
      <c r="A101" s="9" t="s">
        <v>166</v>
      </c>
      <c r="B101" s="9">
        <v>2025</v>
      </c>
      <c r="C101" s="9" t="s">
        <v>275</v>
      </c>
      <c r="D101" s="9"/>
      <c r="E101" s="7" t="s">
        <v>230</v>
      </c>
      <c r="F101" s="7" t="s">
        <v>231</v>
      </c>
      <c r="G101" s="6" t="s">
        <v>231</v>
      </c>
      <c r="H101" s="6" t="s">
        <v>156</v>
      </c>
      <c r="I101" s="6" t="s">
        <v>231</v>
      </c>
      <c r="J101" s="6" t="s">
        <v>259</v>
      </c>
      <c r="K101" s="7" t="s">
        <v>272</v>
      </c>
      <c r="L101" s="10"/>
      <c r="M101" s="11">
        <v>0.9</v>
      </c>
      <c r="N101" s="11">
        <v>0.1</v>
      </c>
      <c r="O101" s="8">
        <f t="shared" si="24"/>
        <v>0</v>
      </c>
      <c r="P101" s="8">
        <f t="shared" si="25"/>
        <v>0</v>
      </c>
      <c r="Q101" s="12">
        <v>0.06</v>
      </c>
      <c r="R101" s="12"/>
      <c r="S101" s="19">
        <v>0.15</v>
      </c>
      <c r="T101" s="12">
        <v>0.25</v>
      </c>
      <c r="U101" s="8">
        <f t="shared" si="26"/>
        <v>0</v>
      </c>
      <c r="V101" s="8">
        <f t="shared" si="27"/>
        <v>0</v>
      </c>
      <c r="W101" s="8">
        <f t="shared" si="28"/>
        <v>0</v>
      </c>
      <c r="X101" s="8">
        <f t="shared" si="29"/>
        <v>0</v>
      </c>
      <c r="Y101" s="8">
        <f t="shared" si="30"/>
        <v>0</v>
      </c>
      <c r="Z101" s="16">
        <f t="shared" si="31"/>
        <v>0</v>
      </c>
    </row>
    <row r="102" spans="1:26" x14ac:dyDescent="0.2">
      <c r="A102" s="9" t="s">
        <v>166</v>
      </c>
      <c r="B102" s="9">
        <v>2025</v>
      </c>
      <c r="C102" s="9" t="s">
        <v>275</v>
      </c>
      <c r="D102" s="9"/>
      <c r="E102" s="7" t="s">
        <v>47</v>
      </c>
      <c r="F102" s="7" t="s">
        <v>48</v>
      </c>
      <c r="G102" s="17" t="s">
        <v>48</v>
      </c>
      <c r="H102" s="6" t="s">
        <v>157</v>
      </c>
      <c r="I102" s="6" t="s">
        <v>48</v>
      </c>
      <c r="J102" s="6" t="s">
        <v>259</v>
      </c>
      <c r="K102" s="7" t="s">
        <v>272</v>
      </c>
      <c r="L102" s="10">
        <v>362947.54</v>
      </c>
      <c r="M102" s="11">
        <v>0.8</v>
      </c>
      <c r="N102" s="11">
        <v>0.2</v>
      </c>
      <c r="O102" s="8">
        <f t="shared" si="24"/>
        <v>290358.03200000001</v>
      </c>
      <c r="P102" s="8">
        <f t="shared" si="25"/>
        <v>72589.508000000002</v>
      </c>
      <c r="Q102" s="12">
        <v>0.06</v>
      </c>
      <c r="R102" s="12"/>
      <c r="S102" s="15">
        <v>0.1</v>
      </c>
      <c r="T102" s="15">
        <v>0.18</v>
      </c>
      <c r="U102" s="8">
        <f t="shared" si="26"/>
        <v>299068.77295999997</v>
      </c>
      <c r="V102" s="8">
        <f t="shared" si="27"/>
        <v>21776.852399999996</v>
      </c>
      <c r="W102" s="8">
        <f t="shared" si="28"/>
        <v>0</v>
      </c>
      <c r="X102" s="8">
        <f t="shared" si="29"/>
        <v>29035.803200000002</v>
      </c>
      <c r="Y102" s="8">
        <f t="shared" si="30"/>
        <v>13066.111440000001</v>
      </c>
      <c r="Z102" s="16">
        <f t="shared" si="31"/>
        <v>42101.914640000003</v>
      </c>
    </row>
    <row r="103" spans="1:26" x14ac:dyDescent="0.2">
      <c r="A103" s="9" t="s">
        <v>166</v>
      </c>
      <c r="B103" s="9">
        <v>2025</v>
      </c>
      <c r="C103" s="9" t="s">
        <v>275</v>
      </c>
      <c r="D103" s="9"/>
      <c r="E103" s="7" t="s">
        <v>84</v>
      </c>
      <c r="F103" s="7" t="s">
        <v>85</v>
      </c>
      <c r="G103" s="6" t="s">
        <v>85</v>
      </c>
      <c r="H103" s="6" t="s">
        <v>157</v>
      </c>
      <c r="I103" s="6" t="s">
        <v>171</v>
      </c>
      <c r="J103" s="6" t="s">
        <v>259</v>
      </c>
      <c r="K103" s="7" t="s">
        <v>272</v>
      </c>
      <c r="L103" s="10">
        <v>15884.09</v>
      </c>
      <c r="M103" s="11">
        <v>0.7</v>
      </c>
      <c r="N103" s="11">
        <v>0.3</v>
      </c>
      <c r="O103" s="8">
        <f t="shared" si="24"/>
        <v>11118.862999999999</v>
      </c>
      <c r="P103" s="8">
        <f t="shared" si="25"/>
        <v>4765.2269999999999</v>
      </c>
      <c r="Q103" s="12">
        <v>0.06</v>
      </c>
      <c r="R103" s="12"/>
      <c r="S103" s="19">
        <v>0.03</v>
      </c>
      <c r="T103" s="12">
        <v>0.25</v>
      </c>
      <c r="U103" s="8">
        <f t="shared" si="26"/>
        <v>13406.17196</v>
      </c>
      <c r="V103" s="8">
        <f t="shared" si="27"/>
        <v>953.04539999999997</v>
      </c>
      <c r="W103" s="8">
        <f t="shared" si="28"/>
        <v>0</v>
      </c>
      <c r="X103" s="8">
        <f t="shared" si="29"/>
        <v>333.56588999999997</v>
      </c>
      <c r="Y103" s="8">
        <f t="shared" si="30"/>
        <v>1191.30675</v>
      </c>
      <c r="Z103" s="16">
        <f t="shared" si="31"/>
        <v>1524.87264</v>
      </c>
    </row>
    <row r="104" spans="1:26" x14ac:dyDescent="0.2">
      <c r="A104" s="9" t="s">
        <v>154</v>
      </c>
      <c r="B104" s="9">
        <v>2025</v>
      </c>
      <c r="C104" s="9" t="s">
        <v>275</v>
      </c>
      <c r="D104" s="9"/>
      <c r="E104" s="7" t="s">
        <v>33</v>
      </c>
      <c r="F104" s="7" t="s">
        <v>34</v>
      </c>
      <c r="G104" s="17" t="s">
        <v>34</v>
      </c>
      <c r="H104" s="6" t="s">
        <v>157</v>
      </c>
      <c r="I104" s="6" t="s">
        <v>155</v>
      </c>
      <c r="J104" s="6" t="s">
        <v>155</v>
      </c>
      <c r="K104" s="7" t="s">
        <v>272</v>
      </c>
      <c r="L104" s="10">
        <v>713942.51</v>
      </c>
      <c r="M104" s="11">
        <v>0.3</v>
      </c>
      <c r="N104" s="11">
        <v>0.7</v>
      </c>
      <c r="O104" s="8">
        <f t="shared" si="24"/>
        <v>214182.753</v>
      </c>
      <c r="P104" s="8">
        <f t="shared" si="25"/>
        <v>499759.75699999998</v>
      </c>
      <c r="Q104" s="12">
        <v>0.06</v>
      </c>
      <c r="R104" s="13">
        <v>0.15</v>
      </c>
      <c r="S104" s="15">
        <v>0.04</v>
      </c>
      <c r="T104" s="15">
        <v>0.08</v>
      </c>
      <c r="U104" s="8">
        <f t="shared" si="26"/>
        <v>547593.90517000004</v>
      </c>
      <c r="V104" s="8">
        <f t="shared" si="27"/>
        <v>42836.550600000002</v>
      </c>
      <c r="W104" s="8">
        <f t="shared" si="28"/>
        <v>74963.96355</v>
      </c>
      <c r="X104" s="8">
        <f t="shared" si="29"/>
        <v>8567.3101200000001</v>
      </c>
      <c r="Y104" s="8">
        <f t="shared" si="30"/>
        <v>39980.780559999999</v>
      </c>
      <c r="Z104" s="16">
        <f t="shared" si="31"/>
        <v>48548.090680000001</v>
      </c>
    </row>
    <row r="105" spans="1:26" x14ac:dyDescent="0.2">
      <c r="A105" s="9" t="s">
        <v>154</v>
      </c>
      <c r="B105" s="9">
        <v>2025</v>
      </c>
      <c r="C105" s="9" t="s">
        <v>275</v>
      </c>
      <c r="D105" s="9"/>
      <c r="E105" s="7" t="s">
        <v>158</v>
      </c>
      <c r="F105" s="7" t="s">
        <v>159</v>
      </c>
      <c r="G105" s="17" t="s">
        <v>159</v>
      </c>
      <c r="H105" s="6" t="s">
        <v>156</v>
      </c>
      <c r="I105" s="6" t="s">
        <v>155</v>
      </c>
      <c r="J105" s="6" t="s">
        <v>155</v>
      </c>
      <c r="K105" s="7" t="s">
        <v>272</v>
      </c>
      <c r="L105" s="10"/>
      <c r="M105" s="11">
        <v>0.3</v>
      </c>
      <c r="N105" s="11">
        <v>0.7</v>
      </c>
      <c r="O105" s="8">
        <f t="shared" si="24"/>
        <v>0</v>
      </c>
      <c r="P105" s="8">
        <f t="shared" si="25"/>
        <v>0</v>
      </c>
      <c r="Q105" s="12">
        <v>0.06</v>
      </c>
      <c r="R105" s="12">
        <v>0.3</v>
      </c>
      <c r="S105" s="12">
        <v>0.1</v>
      </c>
      <c r="T105" s="12">
        <v>0.12</v>
      </c>
      <c r="U105" s="8">
        <f t="shared" si="26"/>
        <v>0</v>
      </c>
      <c r="V105" s="8">
        <f t="shared" si="27"/>
        <v>0</v>
      </c>
      <c r="W105" s="8">
        <f t="shared" si="28"/>
        <v>0</v>
      </c>
      <c r="X105" s="8">
        <f t="shared" si="29"/>
        <v>0</v>
      </c>
      <c r="Y105" s="8">
        <f t="shared" si="30"/>
        <v>0</v>
      </c>
      <c r="Z105" s="16">
        <f t="shared" si="31"/>
        <v>0</v>
      </c>
    </row>
    <row r="106" spans="1:26" x14ac:dyDescent="0.2">
      <c r="A106" s="9" t="s">
        <v>166</v>
      </c>
      <c r="B106" s="9">
        <v>2025</v>
      </c>
      <c r="C106" s="9" t="s">
        <v>275</v>
      </c>
      <c r="D106" s="9"/>
      <c r="E106" s="7" t="s">
        <v>18</v>
      </c>
      <c r="F106" s="7" t="s">
        <v>19</v>
      </c>
      <c r="G106" s="6" t="s">
        <v>232</v>
      </c>
      <c r="H106" s="6" t="s">
        <v>156</v>
      </c>
      <c r="I106" s="35" t="s">
        <v>232</v>
      </c>
      <c r="J106" s="6" t="s">
        <v>258</v>
      </c>
      <c r="K106" s="7" t="s">
        <v>271</v>
      </c>
      <c r="L106" s="10"/>
      <c r="M106" s="11">
        <v>0</v>
      </c>
      <c r="N106" s="11">
        <v>1</v>
      </c>
      <c r="O106" s="8">
        <f t="shared" si="24"/>
        <v>0</v>
      </c>
      <c r="P106" s="8">
        <f t="shared" si="25"/>
        <v>0</v>
      </c>
      <c r="Q106" s="19">
        <v>5.5E-2</v>
      </c>
      <c r="R106" s="36">
        <v>0.1105</v>
      </c>
      <c r="S106" s="12"/>
      <c r="T106" s="14">
        <v>0.28000000000000003</v>
      </c>
      <c r="U106" s="8">
        <f t="shared" si="26"/>
        <v>0</v>
      </c>
      <c r="V106" s="8">
        <f t="shared" si="27"/>
        <v>0</v>
      </c>
      <c r="W106" s="8">
        <f t="shared" si="28"/>
        <v>0</v>
      </c>
      <c r="X106" s="8">
        <f t="shared" si="29"/>
        <v>0</v>
      </c>
      <c r="Y106" s="8">
        <f t="shared" si="30"/>
        <v>0</v>
      </c>
      <c r="Z106" s="16">
        <f t="shared" si="31"/>
        <v>0</v>
      </c>
    </row>
    <row r="107" spans="1:26" x14ac:dyDescent="0.2">
      <c r="A107" s="9" t="s">
        <v>166</v>
      </c>
      <c r="B107" s="9">
        <v>2025</v>
      </c>
      <c r="C107" s="9" t="s">
        <v>275</v>
      </c>
      <c r="D107" s="9"/>
      <c r="E107" s="7" t="s">
        <v>24</v>
      </c>
      <c r="F107" s="7" t="s">
        <v>25</v>
      </c>
      <c r="G107" s="6" t="s">
        <v>232</v>
      </c>
      <c r="H107" s="6" t="s">
        <v>157</v>
      </c>
      <c r="I107" s="6" t="s">
        <v>263</v>
      </c>
      <c r="J107" s="6" t="s">
        <v>263</v>
      </c>
      <c r="K107" s="7" t="s">
        <v>272</v>
      </c>
      <c r="L107" s="10">
        <v>1988066.11</v>
      </c>
      <c r="M107" s="11">
        <v>0</v>
      </c>
      <c r="N107" s="11">
        <v>1</v>
      </c>
      <c r="O107" s="8">
        <f t="shared" si="24"/>
        <v>0</v>
      </c>
      <c r="P107" s="8">
        <f t="shared" si="25"/>
        <v>1988066.11</v>
      </c>
      <c r="Q107" s="12">
        <v>0</v>
      </c>
      <c r="R107" s="12">
        <v>1</v>
      </c>
      <c r="S107" s="12"/>
      <c r="T107" s="12"/>
      <c r="U107" s="8">
        <f t="shared" si="26"/>
        <v>0</v>
      </c>
      <c r="V107" s="8">
        <f t="shared" si="27"/>
        <v>0</v>
      </c>
      <c r="W107" s="8">
        <f t="shared" si="28"/>
        <v>1988066.11</v>
      </c>
      <c r="X107" s="8">
        <f t="shared" si="29"/>
        <v>0</v>
      </c>
      <c r="Y107" s="8">
        <f t="shared" si="30"/>
        <v>0</v>
      </c>
      <c r="Z107" s="18">
        <f t="shared" si="31"/>
        <v>0</v>
      </c>
    </row>
    <row r="108" spans="1:26" x14ac:dyDescent="0.2">
      <c r="A108" s="9" t="s">
        <v>166</v>
      </c>
      <c r="B108" s="9">
        <v>2025</v>
      </c>
      <c r="C108" s="9" t="s">
        <v>275</v>
      </c>
      <c r="D108" s="9"/>
      <c r="E108" s="7" t="s">
        <v>3</v>
      </c>
      <c r="F108" s="7" t="s">
        <v>4</v>
      </c>
      <c r="G108" s="37" t="s">
        <v>246</v>
      </c>
      <c r="H108" s="6" t="s">
        <v>156</v>
      </c>
      <c r="I108" s="35" t="s">
        <v>251</v>
      </c>
      <c r="J108" s="6" t="s">
        <v>257</v>
      </c>
      <c r="K108" s="7" t="s">
        <v>271</v>
      </c>
      <c r="L108" s="10"/>
      <c r="M108" s="11">
        <v>0.95</v>
      </c>
      <c r="N108" s="11">
        <v>0.05</v>
      </c>
      <c r="O108" s="8">
        <f t="shared" si="24"/>
        <v>0</v>
      </c>
      <c r="P108" s="8">
        <f t="shared" si="25"/>
        <v>0</v>
      </c>
      <c r="Q108" s="12">
        <v>0.06</v>
      </c>
      <c r="R108" s="12"/>
      <c r="S108" s="14">
        <v>0.16</v>
      </c>
      <c r="T108" s="15">
        <v>0.22</v>
      </c>
      <c r="U108" s="8">
        <f t="shared" si="26"/>
        <v>0</v>
      </c>
      <c r="V108" s="8">
        <f t="shared" si="27"/>
        <v>0</v>
      </c>
      <c r="W108" s="8">
        <f t="shared" si="28"/>
        <v>0</v>
      </c>
      <c r="X108" s="18">
        <f t="shared" si="29"/>
        <v>0</v>
      </c>
      <c r="Y108" s="8">
        <f t="shared" si="30"/>
        <v>0</v>
      </c>
      <c r="Z108" s="18">
        <f t="shared" si="31"/>
        <v>0</v>
      </c>
    </row>
    <row r="109" spans="1:26" x14ac:dyDescent="0.2">
      <c r="A109" s="9" t="s">
        <v>166</v>
      </c>
      <c r="B109" s="9">
        <v>2025</v>
      </c>
      <c r="C109" s="9" t="s">
        <v>275</v>
      </c>
      <c r="D109" s="9"/>
      <c r="E109" s="7" t="s">
        <v>32</v>
      </c>
      <c r="F109" s="7" t="s">
        <v>151</v>
      </c>
      <c r="G109" s="37" t="s">
        <v>246</v>
      </c>
      <c r="H109" s="6" t="s">
        <v>156</v>
      </c>
      <c r="I109" s="35" t="s">
        <v>251</v>
      </c>
      <c r="J109" s="6" t="s">
        <v>257</v>
      </c>
      <c r="K109" s="7" t="s">
        <v>271</v>
      </c>
      <c r="L109" s="10"/>
      <c r="M109" s="11">
        <v>1</v>
      </c>
      <c r="N109" s="11">
        <v>0</v>
      </c>
      <c r="O109" s="8">
        <f t="shared" si="24"/>
        <v>0</v>
      </c>
      <c r="P109" s="8">
        <f t="shared" si="25"/>
        <v>0</v>
      </c>
      <c r="Q109" s="12">
        <v>0.02</v>
      </c>
      <c r="R109" s="12"/>
      <c r="S109" s="12"/>
      <c r="T109" s="12"/>
      <c r="U109" s="8">
        <f t="shared" si="26"/>
        <v>0</v>
      </c>
      <c r="V109" s="8">
        <f t="shared" si="27"/>
        <v>0</v>
      </c>
      <c r="W109" s="8">
        <f t="shared" si="28"/>
        <v>0</v>
      </c>
      <c r="X109" s="8">
        <f t="shared" si="29"/>
        <v>0</v>
      </c>
      <c r="Y109" s="8">
        <f t="shared" si="30"/>
        <v>0</v>
      </c>
      <c r="Z109" s="18">
        <f t="shared" si="31"/>
        <v>0</v>
      </c>
    </row>
    <row r="110" spans="1:26" x14ac:dyDescent="0.2">
      <c r="A110" s="9" t="s">
        <v>166</v>
      </c>
      <c r="B110" s="9">
        <v>2025</v>
      </c>
      <c r="C110" s="9" t="s">
        <v>275</v>
      </c>
      <c r="D110" s="9"/>
      <c r="E110" s="7" t="s">
        <v>11</v>
      </c>
      <c r="F110" s="38" t="s">
        <v>12</v>
      </c>
      <c r="G110" s="39" t="s">
        <v>246</v>
      </c>
      <c r="H110" s="40" t="s">
        <v>156</v>
      </c>
      <c r="I110" s="40" t="s">
        <v>262</v>
      </c>
      <c r="J110" s="6" t="s">
        <v>262</v>
      </c>
      <c r="K110" s="7" t="s">
        <v>272</v>
      </c>
      <c r="L110" s="10"/>
      <c r="M110" s="11">
        <v>0.9</v>
      </c>
      <c r="N110" s="11">
        <v>0.1</v>
      </c>
      <c r="O110" s="8">
        <f t="shared" si="24"/>
        <v>0</v>
      </c>
      <c r="P110" s="8">
        <f t="shared" si="25"/>
        <v>0</v>
      </c>
      <c r="Q110" s="19">
        <v>0.05</v>
      </c>
      <c r="R110" s="12"/>
      <c r="S110" s="19">
        <v>0.01</v>
      </c>
      <c r="T110" s="12"/>
      <c r="U110" s="8">
        <f t="shared" si="26"/>
        <v>0</v>
      </c>
      <c r="V110" s="8">
        <f t="shared" si="27"/>
        <v>0</v>
      </c>
      <c r="W110" s="8">
        <f t="shared" si="28"/>
        <v>0</v>
      </c>
      <c r="X110" s="18">
        <f t="shared" si="29"/>
        <v>0</v>
      </c>
      <c r="Y110" s="8">
        <f t="shared" si="30"/>
        <v>0</v>
      </c>
      <c r="Z110" s="18">
        <f t="shared" si="31"/>
        <v>0</v>
      </c>
    </row>
    <row r="111" spans="1:26" x14ac:dyDescent="0.2">
      <c r="A111" s="46" t="s">
        <v>166</v>
      </c>
      <c r="B111" s="9">
        <v>2025</v>
      </c>
      <c r="C111" s="9" t="s">
        <v>275</v>
      </c>
      <c r="D111" s="9"/>
      <c r="E111" s="47" t="s">
        <v>255</v>
      </c>
      <c r="F111" s="38" t="s">
        <v>253</v>
      </c>
      <c r="G111" s="39" t="s">
        <v>246</v>
      </c>
      <c r="H111" s="40" t="s">
        <v>156</v>
      </c>
      <c r="I111" s="40" t="s">
        <v>262</v>
      </c>
      <c r="J111" s="6" t="s">
        <v>262</v>
      </c>
      <c r="K111" s="7" t="s">
        <v>272</v>
      </c>
      <c r="L111" s="10">
        <v>2246662.02</v>
      </c>
      <c r="M111" s="11">
        <v>0.9</v>
      </c>
      <c r="N111" s="11">
        <v>0.1</v>
      </c>
      <c r="O111" s="8">
        <f t="shared" si="24"/>
        <v>2021995.818</v>
      </c>
      <c r="P111" s="8">
        <f t="shared" si="25"/>
        <v>224666.20200000002</v>
      </c>
      <c r="Q111" s="19">
        <v>0.05</v>
      </c>
      <c r="R111" s="12"/>
      <c r="S111" s="19">
        <v>5.9456000000000002E-2</v>
      </c>
      <c r="T111" s="12"/>
      <c r="U111" s="8">
        <f t="shared" si="26"/>
        <v>2014109.1356449919</v>
      </c>
      <c r="V111" s="8">
        <f t="shared" si="27"/>
        <v>112333.10100000001</v>
      </c>
      <c r="W111" s="8">
        <f t="shared" si="28"/>
        <v>0</v>
      </c>
      <c r="X111" s="18">
        <f t="shared" si="29"/>
        <v>120219.783355008</v>
      </c>
      <c r="Y111" s="8">
        <f t="shared" si="30"/>
        <v>0</v>
      </c>
      <c r="Z111" s="18">
        <f t="shared" si="31"/>
        <v>120219.783355008</v>
      </c>
    </row>
    <row r="112" spans="1:26" x14ac:dyDescent="0.2">
      <c r="A112" s="9" t="s">
        <v>166</v>
      </c>
      <c r="B112" s="9">
        <v>2025</v>
      </c>
      <c r="C112" s="9" t="s">
        <v>275</v>
      </c>
      <c r="D112" s="9"/>
      <c r="E112" s="7" t="s">
        <v>26</v>
      </c>
      <c r="F112" s="7" t="s">
        <v>149</v>
      </c>
      <c r="G112" s="37" t="s">
        <v>246</v>
      </c>
      <c r="H112" s="6" t="s">
        <v>156</v>
      </c>
      <c r="I112" s="35" t="s">
        <v>248</v>
      </c>
      <c r="J112" s="6" t="s">
        <v>257</v>
      </c>
      <c r="K112" s="7" t="s">
        <v>271</v>
      </c>
      <c r="L112" s="10"/>
      <c r="M112" s="11">
        <v>0.9</v>
      </c>
      <c r="N112" s="11">
        <v>0.1</v>
      </c>
      <c r="O112" s="8">
        <f t="shared" si="24"/>
        <v>0</v>
      </c>
      <c r="P112" s="8">
        <f t="shared" si="25"/>
        <v>0</v>
      </c>
      <c r="Q112" s="12">
        <v>0.06</v>
      </c>
      <c r="R112" s="12"/>
      <c r="S112" s="14">
        <v>0.09</v>
      </c>
      <c r="T112" s="15">
        <v>0.1</v>
      </c>
      <c r="U112" s="8">
        <f t="shared" si="26"/>
        <v>0</v>
      </c>
      <c r="V112" s="8">
        <f t="shared" si="27"/>
        <v>0</v>
      </c>
      <c r="W112" s="8">
        <f t="shared" si="28"/>
        <v>0</v>
      </c>
      <c r="X112" s="8">
        <f t="shared" si="29"/>
        <v>0</v>
      </c>
      <c r="Y112" s="8">
        <f t="shared" si="30"/>
        <v>0</v>
      </c>
      <c r="Z112" s="18">
        <f t="shared" si="31"/>
        <v>0</v>
      </c>
    </row>
    <row r="113" spans="1:26" x14ac:dyDescent="0.2">
      <c r="A113" s="9" t="s">
        <v>166</v>
      </c>
      <c r="B113" s="9">
        <v>2025</v>
      </c>
      <c r="C113" s="9" t="s">
        <v>275</v>
      </c>
      <c r="D113" s="9"/>
      <c r="E113" s="7" t="s">
        <v>120</v>
      </c>
      <c r="F113" s="7" t="s">
        <v>121</v>
      </c>
      <c r="G113" s="37" t="s">
        <v>246</v>
      </c>
      <c r="H113" s="6" t="s">
        <v>156</v>
      </c>
      <c r="I113" s="35" t="s">
        <v>248</v>
      </c>
      <c r="J113" s="6" t="s">
        <v>257</v>
      </c>
      <c r="K113" s="7" t="s">
        <v>271</v>
      </c>
      <c r="L113" s="10"/>
      <c r="M113" s="11">
        <v>0.95</v>
      </c>
      <c r="N113" s="11">
        <v>0.05</v>
      </c>
      <c r="O113" s="8">
        <f t="shared" si="24"/>
        <v>0</v>
      </c>
      <c r="P113" s="8">
        <f t="shared" si="25"/>
        <v>0</v>
      </c>
      <c r="Q113" s="12">
        <v>0.06</v>
      </c>
      <c r="R113" s="12"/>
      <c r="S113" s="19">
        <v>0.15</v>
      </c>
      <c r="T113" s="12">
        <v>0.25</v>
      </c>
      <c r="U113" s="8">
        <f t="shared" si="26"/>
        <v>0</v>
      </c>
      <c r="V113" s="8">
        <f t="shared" si="27"/>
        <v>0</v>
      </c>
      <c r="W113" s="8">
        <f t="shared" si="28"/>
        <v>0</v>
      </c>
      <c r="X113" s="8">
        <f t="shared" si="29"/>
        <v>0</v>
      </c>
      <c r="Y113" s="8">
        <f t="shared" si="30"/>
        <v>0</v>
      </c>
      <c r="Z113" s="18">
        <f t="shared" si="31"/>
        <v>0</v>
      </c>
    </row>
    <row r="114" spans="1:26" x14ac:dyDescent="0.2">
      <c r="A114" s="9" t="s">
        <v>166</v>
      </c>
      <c r="B114" s="9">
        <v>2025</v>
      </c>
      <c r="C114" s="9" t="s">
        <v>275</v>
      </c>
      <c r="D114" s="9"/>
      <c r="E114" s="7" t="s">
        <v>67</v>
      </c>
      <c r="F114" s="7" t="s">
        <v>68</v>
      </c>
      <c r="G114" s="37" t="s">
        <v>246</v>
      </c>
      <c r="H114" s="6" t="s">
        <v>156</v>
      </c>
      <c r="I114" s="35" t="s">
        <v>250</v>
      </c>
      <c r="J114" s="6" t="s">
        <v>257</v>
      </c>
      <c r="K114" s="7" t="s">
        <v>271</v>
      </c>
      <c r="L114" s="10"/>
      <c r="M114" s="11">
        <v>0.9</v>
      </c>
      <c r="N114" s="11">
        <v>0.1</v>
      </c>
      <c r="O114" s="8">
        <f t="shared" si="24"/>
        <v>0</v>
      </c>
      <c r="P114" s="8">
        <f t="shared" si="25"/>
        <v>0</v>
      </c>
      <c r="Q114" s="12">
        <v>0.06</v>
      </c>
      <c r="R114" s="12"/>
      <c r="S114" s="19">
        <v>0.05</v>
      </c>
      <c r="T114" s="12">
        <v>0.1</v>
      </c>
      <c r="U114" s="8">
        <f t="shared" si="26"/>
        <v>0</v>
      </c>
      <c r="V114" s="8">
        <f t="shared" si="27"/>
        <v>0</v>
      </c>
      <c r="W114" s="8">
        <f t="shared" si="28"/>
        <v>0</v>
      </c>
      <c r="X114" s="8">
        <f t="shared" si="29"/>
        <v>0</v>
      </c>
      <c r="Y114" s="8">
        <f t="shared" si="30"/>
        <v>0</v>
      </c>
      <c r="Z114" s="18">
        <f t="shared" si="31"/>
        <v>0</v>
      </c>
    </row>
    <row r="115" spans="1:26" x14ac:dyDescent="0.2">
      <c r="A115" s="9" t="s">
        <v>166</v>
      </c>
      <c r="B115" s="9">
        <v>2025</v>
      </c>
      <c r="C115" s="9" t="s">
        <v>275</v>
      </c>
      <c r="D115" s="9"/>
      <c r="E115" s="7" t="s">
        <v>51</v>
      </c>
      <c r="F115" s="7" t="s">
        <v>52</v>
      </c>
      <c r="G115" s="37" t="s">
        <v>246</v>
      </c>
      <c r="H115" s="6" t="s">
        <v>156</v>
      </c>
      <c r="I115" s="35" t="s">
        <v>247</v>
      </c>
      <c r="J115" s="6" t="s">
        <v>257</v>
      </c>
      <c r="K115" s="7" t="s">
        <v>271</v>
      </c>
      <c r="L115" s="10"/>
      <c r="M115" s="11">
        <v>0.8</v>
      </c>
      <c r="N115" s="11">
        <v>0.2</v>
      </c>
      <c r="O115" s="8">
        <f t="shared" si="24"/>
        <v>0</v>
      </c>
      <c r="P115" s="8">
        <f t="shared" si="25"/>
        <v>0</v>
      </c>
      <c r="Q115" s="12">
        <v>0.06</v>
      </c>
      <c r="R115" s="12"/>
      <c r="S115" s="15">
        <v>0.09</v>
      </c>
      <c r="T115" s="15">
        <v>0.1</v>
      </c>
      <c r="U115" s="8">
        <f t="shared" si="26"/>
        <v>0</v>
      </c>
      <c r="V115" s="8">
        <f t="shared" si="27"/>
        <v>0</v>
      </c>
      <c r="W115" s="8">
        <f t="shared" si="28"/>
        <v>0</v>
      </c>
      <c r="X115" s="8">
        <f t="shared" si="29"/>
        <v>0</v>
      </c>
      <c r="Y115" s="8">
        <f t="shared" si="30"/>
        <v>0</v>
      </c>
      <c r="Z115" s="18">
        <f t="shared" si="31"/>
        <v>0</v>
      </c>
    </row>
    <row r="116" spans="1:26" x14ac:dyDescent="0.2">
      <c r="A116" s="9" t="s">
        <v>166</v>
      </c>
      <c r="B116" s="9">
        <v>2025</v>
      </c>
      <c r="C116" s="9" t="s">
        <v>275</v>
      </c>
      <c r="D116" s="9"/>
      <c r="E116" s="7" t="s">
        <v>27</v>
      </c>
      <c r="F116" s="7" t="s">
        <v>150</v>
      </c>
      <c r="G116" s="37" t="s">
        <v>246</v>
      </c>
      <c r="H116" s="6" t="s">
        <v>156</v>
      </c>
      <c r="I116" s="35" t="s">
        <v>249</v>
      </c>
      <c r="J116" s="6" t="s">
        <v>257</v>
      </c>
      <c r="K116" s="7" t="s">
        <v>271</v>
      </c>
      <c r="L116" s="10"/>
      <c r="M116" s="11">
        <v>0.95</v>
      </c>
      <c r="N116" s="11">
        <v>0.05</v>
      </c>
      <c r="O116" s="8">
        <f t="shared" si="24"/>
        <v>0</v>
      </c>
      <c r="P116" s="8">
        <f t="shared" si="25"/>
        <v>0</v>
      </c>
      <c r="Q116" s="12">
        <v>0.06</v>
      </c>
      <c r="R116" s="12"/>
      <c r="S116" s="14">
        <v>0.16</v>
      </c>
      <c r="T116" s="15">
        <v>0.22</v>
      </c>
      <c r="U116" s="8">
        <f t="shared" si="26"/>
        <v>0</v>
      </c>
      <c r="V116" s="8">
        <f t="shared" si="27"/>
        <v>0</v>
      </c>
      <c r="W116" s="8">
        <f t="shared" si="28"/>
        <v>0</v>
      </c>
      <c r="X116" s="18">
        <f t="shared" si="29"/>
        <v>0</v>
      </c>
      <c r="Y116" s="8">
        <f t="shared" si="30"/>
        <v>0</v>
      </c>
      <c r="Z116" s="18">
        <f t="shared" si="31"/>
        <v>0</v>
      </c>
    </row>
    <row r="117" spans="1:26" ht="16" x14ac:dyDescent="0.2">
      <c r="E117" s="41"/>
      <c r="F117" s="42"/>
      <c r="L117" s="42"/>
      <c r="M117" s="42"/>
      <c r="U117" s="44">
        <f>SUM(U2:U116)</f>
        <v>29304978.206862014</v>
      </c>
      <c r="V117" s="44">
        <f>SUM(V2:V116)</f>
        <v>2160743.0063499999</v>
      </c>
      <c r="W117" s="44">
        <f>SUM(W2:W116)</f>
        <v>6533568.4932000004</v>
      </c>
      <c r="Y117" s="43"/>
      <c r="Z117" s="44"/>
    </row>
    <row r="118" spans="1:26" x14ac:dyDescent="0.2">
      <c r="L118"/>
    </row>
    <row r="119" spans="1:26" x14ac:dyDescent="0.2">
      <c r="L119"/>
      <c r="S119" s="43"/>
    </row>
    <row r="120" spans="1:26" x14ac:dyDescent="0.2">
      <c r="L120"/>
    </row>
    <row r="121" spans="1:26" x14ac:dyDescent="0.2">
      <c r="L121"/>
    </row>
    <row r="122" spans="1:26" x14ac:dyDescent="0.2">
      <c r="L122"/>
    </row>
    <row r="123" spans="1:26" x14ac:dyDescent="0.2">
      <c r="L123"/>
    </row>
    <row r="124" spans="1:26" x14ac:dyDescent="0.2">
      <c r="L124"/>
    </row>
    <row r="125" spans="1:26" x14ac:dyDescent="0.2">
      <c r="L125"/>
    </row>
    <row r="126" spans="1:26" x14ac:dyDescent="0.2">
      <c r="L126"/>
    </row>
    <row r="127" spans="1:26" x14ac:dyDescent="0.2">
      <c r="L127"/>
    </row>
    <row r="128" spans="1:26" x14ac:dyDescent="0.2">
      <c r="L128"/>
    </row>
    <row r="129" spans="12:25" x14ac:dyDescent="0.2">
      <c r="L129" s="42"/>
    </row>
    <row r="130" spans="12:25" x14ac:dyDescent="0.2">
      <c r="L130" s="42"/>
    </row>
    <row r="131" spans="12:25" x14ac:dyDescent="0.2">
      <c r="L131" s="42"/>
    </row>
    <row r="132" spans="12:25" x14ac:dyDescent="0.2">
      <c r="L132" s="42"/>
    </row>
    <row r="133" spans="12:25" x14ac:dyDescent="0.2">
      <c r="L133" s="42"/>
    </row>
    <row r="134" spans="12:25" x14ac:dyDescent="0.2">
      <c r="S134" s="1"/>
    </row>
    <row r="135" spans="12:25" x14ac:dyDescent="0.2">
      <c r="L135" s="42"/>
    </row>
    <row r="137" spans="12:25" x14ac:dyDescent="0.2">
      <c r="X137" s="1"/>
    </row>
    <row r="138" spans="12:25" x14ac:dyDescent="0.2">
      <c r="X138" s="1"/>
      <c r="Y138" s="1"/>
    </row>
    <row r="141" spans="12:25" x14ac:dyDescent="0.2">
      <c r="U141" s="2"/>
      <c r="V141" s="2"/>
      <c r="W141" s="45"/>
      <c r="X141" s="2"/>
    </row>
  </sheetData>
  <autoFilter ref="A1:Z118" xr:uid="{F41BD747-502C-4D74-A208-9CEA9602ADCB}"/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3916472E5745B9D479015FB9E85A" ma:contentTypeVersion="14" ma:contentTypeDescription="Create a new document." ma:contentTypeScope="" ma:versionID="b7bdc0cd2b3a9af24a0562f3d3990c1e">
  <xsd:schema xmlns:xsd="http://www.w3.org/2001/XMLSchema" xmlns:xs="http://www.w3.org/2001/XMLSchema" xmlns:p="http://schemas.microsoft.com/office/2006/metadata/properties" xmlns:ns3="3bb9dc88-f2da-4766-8908-3ca1e2958d73" targetNamespace="http://schemas.microsoft.com/office/2006/metadata/properties" ma:root="true" ma:fieldsID="89129e226d424210633e0aa63ac2fd92" ns3:_="">
    <xsd:import namespace="3bb9dc88-f2da-4766-8908-3ca1e2958d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DateTaken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9dc88-f2da-4766-8908-3ca1e2958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b9dc88-f2da-4766-8908-3ca1e2958d73" xsi:nil="true"/>
  </documentManagement>
</p:properties>
</file>

<file path=customXml/itemProps1.xml><?xml version="1.0" encoding="utf-8"?>
<ds:datastoreItem xmlns:ds="http://schemas.openxmlformats.org/officeDocument/2006/customXml" ds:itemID="{6C27C152-53A3-4D0A-9358-C65218B74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9dc88-f2da-4766-8908-3ca1e2958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63AF5-3235-4A9E-A81A-1A30FD5136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4B4EE4-57DD-4509-98F8-31AD878EA5A5}">
  <ds:schemaRefs>
    <ds:schemaRef ds:uri="http://schemas.microsoft.com/office/2006/documentManagement/types"/>
    <ds:schemaRef ds:uri="http://purl.org/dc/elements/1.1/"/>
    <ds:schemaRef ds:uri="http://purl.org/dc/terms/"/>
    <ds:schemaRef ds:uri="3bb9dc88-f2da-4766-8908-3ca1e2958d7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Q2-25 TCO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Abdelhadi Madi</dc:creator>
  <cp:lastModifiedBy>haitham Attia</cp:lastModifiedBy>
  <dcterms:created xsi:type="dcterms:W3CDTF">2015-06-05T18:17:20Z</dcterms:created>
  <dcterms:modified xsi:type="dcterms:W3CDTF">2025-09-20T05:03:39Z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0x010100B9343916472E5745B9D479015FB9E85A</vt:lpwstr>
  </property>
</Properties>
</file>