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haithamdata/Downloads/Mail Downloads/cost_dashboard_vis3/"/>
    </mc:Choice>
  </mc:AlternateContent>
  <xr:revisionPtr revIDLastSave="0" documentId="13_ncr:1_{545439BD-D0BB-B84D-908F-9C41C4756936}" xr6:coauthVersionLast="47" xr6:coauthVersionMax="47" xr10:uidLastSave="{00000000-0000-0000-0000-000000000000}"/>
  <bookViews>
    <workbookView minimized="1" xWindow="160" yWindow="660" windowWidth="38080" windowHeight="23840" tabRatio="709" xr2:uid="{00000000-000D-0000-FFFF-FFFF00000000}"/>
  </bookViews>
  <sheets>
    <sheet name="Q2-25 TCO " sheetId="4" r:id="rId1"/>
  </sheets>
  <definedNames>
    <definedName name="_xlnm._FilterDatabase" localSheetId="0" hidden="1">'Q2-25 TCO '!$A$1:$Z$118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0" i="4" l="1"/>
  <c r="P230" i="4"/>
  <c r="O230" i="4"/>
  <c r="X230" i="4" s="1"/>
  <c r="V229" i="4"/>
  <c r="P229" i="4"/>
  <c r="O229" i="4"/>
  <c r="X229" i="4" s="1"/>
  <c r="V228" i="4"/>
  <c r="P228" i="4"/>
  <c r="O228" i="4"/>
  <c r="X228" i="4" s="1"/>
  <c r="V227" i="4"/>
  <c r="P227" i="4"/>
  <c r="O227" i="4"/>
  <c r="X227" i="4" s="1"/>
  <c r="V226" i="4"/>
  <c r="P226" i="4"/>
  <c r="O226" i="4"/>
  <c r="X226" i="4" s="1"/>
  <c r="V225" i="4"/>
  <c r="P225" i="4"/>
  <c r="O225" i="4"/>
  <c r="X225" i="4" s="1"/>
  <c r="V224" i="4"/>
  <c r="P224" i="4"/>
  <c r="O224" i="4"/>
  <c r="X224" i="4" s="1"/>
  <c r="V223" i="4"/>
  <c r="P223" i="4"/>
  <c r="O223" i="4"/>
  <c r="X223" i="4" s="1"/>
  <c r="V222" i="4"/>
  <c r="P222" i="4"/>
  <c r="O222" i="4"/>
  <c r="X222" i="4" s="1"/>
  <c r="V221" i="4"/>
  <c r="P221" i="4"/>
  <c r="O221" i="4"/>
  <c r="X221" i="4" s="1"/>
  <c r="V220" i="4"/>
  <c r="P220" i="4"/>
  <c r="O220" i="4"/>
  <c r="X220" i="4" s="1"/>
  <c r="V219" i="4"/>
  <c r="P219" i="4"/>
  <c r="O219" i="4"/>
  <c r="X219" i="4" s="1"/>
  <c r="V218" i="4"/>
  <c r="P218" i="4"/>
  <c r="O218" i="4"/>
  <c r="X218" i="4" s="1"/>
  <c r="V217" i="4"/>
  <c r="P217" i="4"/>
  <c r="O217" i="4"/>
  <c r="X217" i="4" s="1"/>
  <c r="V216" i="4"/>
  <c r="P216" i="4"/>
  <c r="O216" i="4"/>
  <c r="X216" i="4" s="1"/>
  <c r="V215" i="4"/>
  <c r="P215" i="4"/>
  <c r="O215" i="4"/>
  <c r="X215" i="4" s="1"/>
  <c r="V214" i="4"/>
  <c r="P214" i="4"/>
  <c r="O214" i="4"/>
  <c r="X214" i="4" s="1"/>
  <c r="V213" i="4"/>
  <c r="P213" i="4"/>
  <c r="O213" i="4"/>
  <c r="X213" i="4" s="1"/>
  <c r="V212" i="4"/>
  <c r="P212" i="4"/>
  <c r="O212" i="4"/>
  <c r="X212" i="4" s="1"/>
  <c r="V211" i="4"/>
  <c r="P211" i="4"/>
  <c r="O211" i="4"/>
  <c r="X211" i="4" s="1"/>
  <c r="V210" i="4"/>
  <c r="P210" i="4"/>
  <c r="O210" i="4"/>
  <c r="X210" i="4" s="1"/>
  <c r="V209" i="4"/>
  <c r="P209" i="4"/>
  <c r="O209" i="4"/>
  <c r="X209" i="4" s="1"/>
  <c r="Y208" i="4"/>
  <c r="X208" i="4"/>
  <c r="Z208" i="4" s="1"/>
  <c r="V208" i="4"/>
  <c r="P208" i="4"/>
  <c r="W208" i="4" s="1"/>
  <c r="U208" i="4" s="1"/>
  <c r="O208" i="4"/>
  <c r="V207" i="4"/>
  <c r="P207" i="4"/>
  <c r="O207" i="4"/>
  <c r="X207" i="4" s="1"/>
  <c r="V206" i="4"/>
  <c r="P206" i="4"/>
  <c r="O206" i="4"/>
  <c r="X206" i="4" s="1"/>
  <c r="V205" i="4"/>
  <c r="P205" i="4"/>
  <c r="O205" i="4"/>
  <c r="X205" i="4" s="1"/>
  <c r="V204" i="4"/>
  <c r="P204" i="4"/>
  <c r="O204" i="4"/>
  <c r="X204" i="4" s="1"/>
  <c r="V203" i="4"/>
  <c r="P203" i="4"/>
  <c r="O203" i="4"/>
  <c r="X203" i="4" s="1"/>
  <c r="V202" i="4"/>
  <c r="P202" i="4"/>
  <c r="O202" i="4"/>
  <c r="X202" i="4" s="1"/>
  <c r="V201" i="4"/>
  <c r="P201" i="4"/>
  <c r="O201" i="4"/>
  <c r="X201" i="4" s="1"/>
  <c r="V200" i="4"/>
  <c r="P200" i="4"/>
  <c r="O200" i="4"/>
  <c r="X200" i="4" s="1"/>
  <c r="V199" i="4"/>
  <c r="P199" i="4"/>
  <c r="O199" i="4"/>
  <c r="X199" i="4" s="1"/>
  <c r="V198" i="4"/>
  <c r="P198" i="4"/>
  <c r="O198" i="4"/>
  <c r="X198" i="4" s="1"/>
  <c r="V197" i="4"/>
  <c r="P197" i="4"/>
  <c r="O197" i="4"/>
  <c r="X197" i="4" s="1"/>
  <c r="V196" i="4"/>
  <c r="P196" i="4"/>
  <c r="O196" i="4"/>
  <c r="X196" i="4" s="1"/>
  <c r="V195" i="4"/>
  <c r="P195" i="4"/>
  <c r="O195" i="4"/>
  <c r="X195" i="4" s="1"/>
  <c r="V194" i="4"/>
  <c r="P194" i="4"/>
  <c r="O194" i="4"/>
  <c r="X194" i="4" s="1"/>
  <c r="V193" i="4"/>
  <c r="P193" i="4"/>
  <c r="O193" i="4"/>
  <c r="X193" i="4" s="1"/>
  <c r="V192" i="4"/>
  <c r="P192" i="4"/>
  <c r="O192" i="4"/>
  <c r="X192" i="4" s="1"/>
  <c r="V191" i="4"/>
  <c r="P191" i="4"/>
  <c r="O191" i="4"/>
  <c r="X191" i="4" s="1"/>
  <c r="V190" i="4"/>
  <c r="P190" i="4"/>
  <c r="O190" i="4"/>
  <c r="X190" i="4" s="1"/>
  <c r="W189" i="4"/>
  <c r="V189" i="4"/>
  <c r="P189" i="4"/>
  <c r="Y189" i="4" s="1"/>
  <c r="O189" i="4"/>
  <c r="X189" i="4" s="1"/>
  <c r="Z189" i="4" s="1"/>
  <c r="V188" i="4"/>
  <c r="P188" i="4"/>
  <c r="O188" i="4"/>
  <c r="X188" i="4" s="1"/>
  <c r="V187" i="4"/>
  <c r="P187" i="4"/>
  <c r="O187" i="4"/>
  <c r="X187" i="4" s="1"/>
  <c r="Y186" i="4"/>
  <c r="X186" i="4"/>
  <c r="Z186" i="4" s="1"/>
  <c r="W186" i="4"/>
  <c r="V186" i="4"/>
  <c r="U186" i="4"/>
  <c r="P186" i="4"/>
  <c r="O186" i="4"/>
  <c r="V185" i="4"/>
  <c r="P185" i="4"/>
  <c r="O185" i="4"/>
  <c r="X185" i="4" s="1"/>
  <c r="V184" i="4"/>
  <c r="P184" i="4"/>
  <c r="O184" i="4"/>
  <c r="X184" i="4" s="1"/>
  <c r="V183" i="4"/>
  <c r="P183" i="4"/>
  <c r="O183" i="4"/>
  <c r="X183" i="4" s="1"/>
  <c r="V182" i="4"/>
  <c r="P182" i="4"/>
  <c r="O182" i="4"/>
  <c r="X182" i="4" s="1"/>
  <c r="V181" i="4"/>
  <c r="P181" i="4"/>
  <c r="O181" i="4"/>
  <c r="X181" i="4" s="1"/>
  <c r="V180" i="4"/>
  <c r="P180" i="4"/>
  <c r="O180" i="4"/>
  <c r="X180" i="4" s="1"/>
  <c r="V179" i="4"/>
  <c r="P179" i="4"/>
  <c r="O179" i="4"/>
  <c r="X179" i="4" s="1"/>
  <c r="V178" i="4"/>
  <c r="P178" i="4"/>
  <c r="O178" i="4"/>
  <c r="X178" i="4" s="1"/>
  <c r="V177" i="4"/>
  <c r="P177" i="4"/>
  <c r="O177" i="4"/>
  <c r="X177" i="4" s="1"/>
  <c r="V176" i="4"/>
  <c r="P176" i="4"/>
  <c r="O176" i="4"/>
  <c r="X176" i="4" s="1"/>
  <c r="V175" i="4"/>
  <c r="P175" i="4"/>
  <c r="O175" i="4"/>
  <c r="X175" i="4" s="1"/>
  <c r="V174" i="4"/>
  <c r="P174" i="4"/>
  <c r="O174" i="4"/>
  <c r="X174" i="4" s="1"/>
  <c r="V173" i="4"/>
  <c r="P173" i="4"/>
  <c r="O173" i="4"/>
  <c r="X173" i="4" s="1"/>
  <c r="V172" i="4"/>
  <c r="P172" i="4"/>
  <c r="O172" i="4"/>
  <c r="X172" i="4" s="1"/>
  <c r="V171" i="4"/>
  <c r="P171" i="4"/>
  <c r="O171" i="4"/>
  <c r="X171" i="4" s="1"/>
  <c r="V170" i="4"/>
  <c r="P170" i="4"/>
  <c r="O170" i="4"/>
  <c r="X170" i="4" s="1"/>
  <c r="V169" i="4"/>
  <c r="P169" i="4"/>
  <c r="O169" i="4"/>
  <c r="X169" i="4" s="1"/>
  <c r="V168" i="4"/>
  <c r="P168" i="4"/>
  <c r="O168" i="4"/>
  <c r="X168" i="4" s="1"/>
  <c r="V167" i="4"/>
  <c r="P167" i="4"/>
  <c r="O167" i="4"/>
  <c r="X167" i="4" s="1"/>
  <c r="X166" i="4"/>
  <c r="V166" i="4"/>
  <c r="P166" i="4"/>
  <c r="O166" i="4"/>
  <c r="V165" i="4"/>
  <c r="P165" i="4"/>
  <c r="O165" i="4"/>
  <c r="X165" i="4" s="1"/>
  <c r="V164" i="4"/>
  <c r="P164" i="4"/>
  <c r="O164" i="4"/>
  <c r="X164" i="4" s="1"/>
  <c r="V163" i="4"/>
  <c r="P163" i="4"/>
  <c r="O163" i="4"/>
  <c r="X163" i="4" s="1"/>
  <c r="V162" i="4"/>
  <c r="P162" i="4"/>
  <c r="O162" i="4"/>
  <c r="X162" i="4" s="1"/>
  <c r="V161" i="4"/>
  <c r="P161" i="4"/>
  <c r="O161" i="4"/>
  <c r="X161" i="4" s="1"/>
  <c r="V160" i="4"/>
  <c r="P160" i="4"/>
  <c r="O160" i="4"/>
  <c r="X160" i="4" s="1"/>
  <c r="V159" i="4"/>
  <c r="P159" i="4"/>
  <c r="O159" i="4"/>
  <c r="X159" i="4" s="1"/>
  <c r="V158" i="4"/>
  <c r="P158" i="4"/>
  <c r="O158" i="4"/>
  <c r="X158" i="4" s="1"/>
  <c r="V157" i="4"/>
  <c r="P157" i="4"/>
  <c r="O157" i="4"/>
  <c r="X157" i="4" s="1"/>
  <c r="V156" i="4"/>
  <c r="P156" i="4"/>
  <c r="O156" i="4"/>
  <c r="X156" i="4" s="1"/>
  <c r="V155" i="4"/>
  <c r="P155" i="4"/>
  <c r="O155" i="4"/>
  <c r="X155" i="4" s="1"/>
  <c r="P154" i="4"/>
  <c r="W154" i="4" s="1"/>
  <c r="U154" i="4" s="1"/>
  <c r="O154" i="4"/>
  <c r="X154" i="4" s="1"/>
  <c r="Z154" i="4" s="1"/>
  <c r="V153" i="4"/>
  <c r="P153" i="4"/>
  <c r="O153" i="4"/>
  <c r="X153" i="4" s="1"/>
  <c r="W152" i="4"/>
  <c r="V152" i="4"/>
  <c r="P152" i="4"/>
  <c r="Y152" i="4" s="1"/>
  <c r="O152" i="4"/>
  <c r="X152" i="4" s="1"/>
  <c r="Z152" i="4" s="1"/>
  <c r="V151" i="4"/>
  <c r="P151" i="4"/>
  <c r="O151" i="4"/>
  <c r="X151" i="4" s="1"/>
  <c r="V150" i="4"/>
  <c r="P150" i="4"/>
  <c r="O150" i="4"/>
  <c r="X150" i="4" s="1"/>
  <c r="V149" i="4"/>
  <c r="P149" i="4"/>
  <c r="O149" i="4"/>
  <c r="X149" i="4" s="1"/>
  <c r="V148" i="4"/>
  <c r="P148" i="4"/>
  <c r="O148" i="4"/>
  <c r="X148" i="4" s="1"/>
  <c r="V147" i="4"/>
  <c r="P147" i="4"/>
  <c r="O147" i="4"/>
  <c r="X147" i="4" s="1"/>
  <c r="W146" i="4"/>
  <c r="V146" i="4"/>
  <c r="P146" i="4"/>
  <c r="Y146" i="4" s="1"/>
  <c r="O146" i="4"/>
  <c r="X146" i="4" s="1"/>
  <c r="Z146" i="4" s="1"/>
  <c r="V145" i="4"/>
  <c r="P145" i="4"/>
  <c r="O145" i="4"/>
  <c r="X145" i="4" s="1"/>
  <c r="V144" i="4"/>
  <c r="P144" i="4"/>
  <c r="O144" i="4"/>
  <c r="X144" i="4" s="1"/>
  <c r="V143" i="4"/>
  <c r="P143" i="4"/>
  <c r="O143" i="4"/>
  <c r="X143" i="4" s="1"/>
  <c r="V142" i="4"/>
  <c r="P142" i="4"/>
  <c r="O142" i="4"/>
  <c r="X142" i="4" s="1"/>
  <c r="V141" i="4"/>
  <c r="P141" i="4"/>
  <c r="O141" i="4"/>
  <c r="X141" i="4" s="1"/>
  <c r="V140" i="4"/>
  <c r="P140" i="4"/>
  <c r="O140" i="4"/>
  <c r="X140" i="4" s="1"/>
  <c r="V139" i="4"/>
  <c r="P139" i="4"/>
  <c r="O139" i="4"/>
  <c r="X139" i="4" s="1"/>
  <c r="V138" i="4"/>
  <c r="P138" i="4"/>
  <c r="O138" i="4"/>
  <c r="X138" i="4" s="1"/>
  <c r="V137" i="4"/>
  <c r="P137" i="4"/>
  <c r="O137" i="4"/>
  <c r="X137" i="4" s="1"/>
  <c r="V136" i="4"/>
  <c r="P136" i="4"/>
  <c r="O136" i="4"/>
  <c r="X136" i="4" s="1"/>
  <c r="V135" i="4"/>
  <c r="P135" i="4"/>
  <c r="O135" i="4"/>
  <c r="X135" i="4" s="1"/>
  <c r="V134" i="4"/>
  <c r="P134" i="4"/>
  <c r="O134" i="4"/>
  <c r="X134" i="4" s="1"/>
  <c r="V133" i="4"/>
  <c r="P133" i="4"/>
  <c r="O133" i="4"/>
  <c r="X133" i="4" s="1"/>
  <c r="W132" i="4"/>
  <c r="V132" i="4"/>
  <c r="P132" i="4"/>
  <c r="Y132" i="4" s="1"/>
  <c r="O132" i="4"/>
  <c r="X132" i="4" s="1"/>
  <c r="Z132" i="4" s="1"/>
  <c r="V131" i="4"/>
  <c r="P131" i="4"/>
  <c r="O131" i="4"/>
  <c r="X131" i="4" s="1"/>
  <c r="V130" i="4"/>
  <c r="P130" i="4"/>
  <c r="O130" i="4"/>
  <c r="X130" i="4" s="1"/>
  <c r="X129" i="4"/>
  <c r="V129" i="4"/>
  <c r="P129" i="4"/>
  <c r="O129" i="4"/>
  <c r="V128" i="4"/>
  <c r="P128" i="4"/>
  <c r="O128" i="4"/>
  <c r="X128" i="4" s="1"/>
  <c r="V127" i="4"/>
  <c r="P127" i="4"/>
  <c r="O127" i="4"/>
  <c r="X127" i="4" s="1"/>
  <c r="V126" i="4"/>
  <c r="P126" i="4"/>
  <c r="O126" i="4"/>
  <c r="X126" i="4" s="1"/>
  <c r="V125" i="4"/>
  <c r="P125" i="4"/>
  <c r="O125" i="4"/>
  <c r="X125" i="4" s="1"/>
  <c r="V124" i="4"/>
  <c r="P124" i="4"/>
  <c r="O124" i="4"/>
  <c r="X124" i="4" s="1"/>
  <c r="W123" i="4"/>
  <c r="V123" i="4"/>
  <c r="P123" i="4"/>
  <c r="Y123" i="4" s="1"/>
  <c r="O123" i="4"/>
  <c r="X123" i="4" s="1"/>
  <c r="Z123" i="4" s="1"/>
  <c r="W122" i="4"/>
  <c r="V122" i="4"/>
  <c r="P122" i="4"/>
  <c r="Y122" i="4" s="1"/>
  <c r="O122" i="4"/>
  <c r="X122" i="4" s="1"/>
  <c r="Z122" i="4" s="1"/>
  <c r="V121" i="4"/>
  <c r="P121" i="4"/>
  <c r="O121" i="4"/>
  <c r="X121" i="4" s="1"/>
  <c r="V120" i="4"/>
  <c r="P120" i="4"/>
  <c r="O120" i="4"/>
  <c r="X120" i="4" s="1"/>
  <c r="W119" i="4"/>
  <c r="V119" i="4"/>
  <c r="P119" i="4"/>
  <c r="Y119" i="4" s="1"/>
  <c r="O119" i="4"/>
  <c r="X119" i="4" s="1"/>
  <c r="Z119" i="4" s="1"/>
  <c r="V118" i="4"/>
  <c r="P118" i="4"/>
  <c r="O118" i="4"/>
  <c r="X118" i="4" s="1"/>
  <c r="V117" i="4"/>
  <c r="P117" i="4"/>
  <c r="O117" i="4"/>
  <c r="X117" i="4" s="1"/>
  <c r="V2" i="4"/>
  <c r="Y230" i="4" l="1"/>
  <c r="Z230" i="4" s="1"/>
  <c r="W230" i="4"/>
  <c r="U230" i="4" s="1"/>
  <c r="W229" i="4"/>
  <c r="U229" i="4" s="1"/>
  <c r="Y229" i="4"/>
  <c r="Z229" i="4" s="1"/>
  <c r="W228" i="4"/>
  <c r="Y228" i="4"/>
  <c r="Z228" i="4" s="1"/>
  <c r="W227" i="4"/>
  <c r="U227" i="4" s="1"/>
  <c r="Y227" i="4"/>
  <c r="Z227" i="4" s="1"/>
  <c r="Y226" i="4"/>
  <c r="Z226" i="4" s="1"/>
  <c r="W226" i="4"/>
  <c r="U226" i="4" s="1"/>
  <c r="Y225" i="4"/>
  <c r="Z225" i="4" s="1"/>
  <c r="W225" i="4"/>
  <c r="U225" i="4" s="1"/>
  <c r="Y224" i="4"/>
  <c r="Z224" i="4" s="1"/>
  <c r="W224" i="4"/>
  <c r="U224" i="4" s="1"/>
  <c r="W223" i="4"/>
  <c r="U223" i="4" s="1"/>
  <c r="Y223" i="4"/>
  <c r="Z223" i="4" s="1"/>
  <c r="W222" i="4"/>
  <c r="U222" i="4" s="1"/>
  <c r="Y222" i="4"/>
  <c r="Z222" i="4" s="1"/>
  <c r="W221" i="4"/>
  <c r="U221" i="4" s="1"/>
  <c r="Y221" i="4"/>
  <c r="Z221" i="4" s="1"/>
  <c r="Y220" i="4"/>
  <c r="Z220" i="4" s="1"/>
  <c r="W220" i="4"/>
  <c r="U220" i="4" s="1"/>
  <c r="Y219" i="4"/>
  <c r="Z219" i="4" s="1"/>
  <c r="W219" i="4"/>
  <c r="U219" i="4" s="1"/>
  <c r="Y218" i="4"/>
  <c r="Z218" i="4" s="1"/>
  <c r="W218" i="4"/>
  <c r="U218" i="4" s="1"/>
  <c r="Y217" i="4"/>
  <c r="Z217" i="4" s="1"/>
  <c r="W217" i="4"/>
  <c r="U217" i="4" s="1"/>
  <c r="W216" i="4"/>
  <c r="U216" i="4" s="1"/>
  <c r="Y216" i="4"/>
  <c r="Z216" i="4" s="1"/>
  <c r="Y215" i="4"/>
  <c r="Z215" i="4" s="1"/>
  <c r="W215" i="4"/>
  <c r="U215" i="4" s="1"/>
  <c r="Y214" i="4"/>
  <c r="Z214" i="4" s="1"/>
  <c r="W214" i="4"/>
  <c r="U214" i="4" s="1"/>
  <c r="Y213" i="4"/>
  <c r="Z213" i="4" s="1"/>
  <c r="W213" i="4"/>
  <c r="U213" i="4" s="1"/>
  <c r="Y212" i="4"/>
  <c r="Z212" i="4" s="1"/>
  <c r="W212" i="4"/>
  <c r="U212" i="4" s="1"/>
  <c r="W211" i="4"/>
  <c r="Y211" i="4"/>
  <c r="Z211" i="4" s="1"/>
  <c r="W210" i="4"/>
  <c r="U210" i="4" s="1"/>
  <c r="Y210" i="4"/>
  <c r="Z210" i="4" s="1"/>
  <c r="W209" i="4"/>
  <c r="Y209" i="4"/>
  <c r="Z209" i="4" s="1"/>
  <c r="Y207" i="4"/>
  <c r="Z207" i="4" s="1"/>
  <c r="W207" i="4"/>
  <c r="U207" i="4" s="1"/>
  <c r="Y206" i="4"/>
  <c r="Z206" i="4" s="1"/>
  <c r="W206" i="4"/>
  <c r="U206" i="4" s="1"/>
  <c r="Y205" i="4"/>
  <c r="Z205" i="4" s="1"/>
  <c r="W205" i="4"/>
  <c r="U205" i="4" s="1"/>
  <c r="W204" i="4"/>
  <c r="U204" i="4" s="1"/>
  <c r="Y204" i="4"/>
  <c r="Z204" i="4" s="1"/>
  <c r="W203" i="4"/>
  <c r="U203" i="4" s="1"/>
  <c r="Y203" i="4"/>
  <c r="Z203" i="4" s="1"/>
  <c r="W202" i="4"/>
  <c r="U202" i="4" s="1"/>
  <c r="Y202" i="4"/>
  <c r="Z202" i="4" s="1"/>
  <c r="Y201" i="4"/>
  <c r="Z201" i="4" s="1"/>
  <c r="W201" i="4"/>
  <c r="U201" i="4" s="1"/>
  <c r="Y200" i="4"/>
  <c r="Z200" i="4" s="1"/>
  <c r="W200" i="4"/>
  <c r="U200" i="4" s="1"/>
  <c r="Y199" i="4"/>
  <c r="Z199" i="4" s="1"/>
  <c r="W199" i="4"/>
  <c r="U199" i="4" s="1"/>
  <c r="W198" i="4"/>
  <c r="Y198" i="4"/>
  <c r="Z198" i="4" s="1"/>
  <c r="Y197" i="4"/>
  <c r="Z197" i="4" s="1"/>
  <c r="W197" i="4"/>
  <c r="U197" i="4" s="1"/>
  <c r="W196" i="4"/>
  <c r="Y196" i="4"/>
  <c r="Z196" i="4" s="1"/>
  <c r="W195" i="4"/>
  <c r="U195" i="4" s="1"/>
  <c r="Y195" i="4"/>
  <c r="Z195" i="4" s="1"/>
  <c r="W194" i="4"/>
  <c r="Y194" i="4"/>
  <c r="Z194" i="4" s="1"/>
  <c r="Y193" i="4"/>
  <c r="Z193" i="4" s="1"/>
  <c r="W193" i="4"/>
  <c r="U193" i="4" s="1"/>
  <c r="Y192" i="4"/>
  <c r="Z192" i="4" s="1"/>
  <c r="W192" i="4"/>
  <c r="U192" i="4" s="1"/>
  <c r="Y191" i="4"/>
  <c r="Z191" i="4" s="1"/>
  <c r="W191" i="4"/>
  <c r="U191" i="4" s="1"/>
  <c r="Y190" i="4"/>
  <c r="Z190" i="4" s="1"/>
  <c r="W190" i="4"/>
  <c r="U190" i="4" s="1"/>
  <c r="Y188" i="4"/>
  <c r="Z188" i="4" s="1"/>
  <c r="W188" i="4"/>
  <c r="U188" i="4" s="1"/>
  <c r="W187" i="4"/>
  <c r="Y187" i="4"/>
  <c r="Z187" i="4" s="1"/>
  <c r="Y185" i="4"/>
  <c r="Z185" i="4" s="1"/>
  <c r="W185" i="4"/>
  <c r="U185" i="4" s="1"/>
  <c r="W184" i="4"/>
  <c r="Y184" i="4"/>
  <c r="Z184" i="4" s="1"/>
  <c r="Y183" i="4"/>
  <c r="Z183" i="4" s="1"/>
  <c r="W183" i="4"/>
  <c r="U183" i="4" s="1"/>
  <c r="Y182" i="4"/>
  <c r="Z182" i="4" s="1"/>
  <c r="W182" i="4"/>
  <c r="U182" i="4" s="1"/>
  <c r="Y181" i="4"/>
  <c r="Z181" i="4" s="1"/>
  <c r="W181" i="4"/>
  <c r="U181" i="4" s="1"/>
  <c r="Y180" i="4"/>
  <c r="Z180" i="4" s="1"/>
  <c r="W180" i="4"/>
  <c r="U180" i="4" s="1"/>
  <c r="Y179" i="4"/>
  <c r="Z179" i="4" s="1"/>
  <c r="W179" i="4"/>
  <c r="U179" i="4" s="1"/>
  <c r="W178" i="4"/>
  <c r="U178" i="4" s="1"/>
  <c r="Y178" i="4"/>
  <c r="Z178" i="4" s="1"/>
  <c r="W177" i="4"/>
  <c r="Y177" i="4"/>
  <c r="Z177" i="4" s="1"/>
  <c r="Y176" i="4"/>
  <c r="Z176" i="4" s="1"/>
  <c r="W176" i="4"/>
  <c r="U176" i="4" s="1"/>
  <c r="Y175" i="4"/>
  <c r="Z175" i="4" s="1"/>
  <c r="W175" i="4"/>
  <c r="U175" i="4" s="1"/>
  <c r="Y174" i="4"/>
  <c r="Z174" i="4" s="1"/>
  <c r="W174" i="4"/>
  <c r="U174" i="4" s="1"/>
  <c r="W173" i="4"/>
  <c r="Y173" i="4"/>
  <c r="Z173" i="4" s="1"/>
  <c r="W172" i="4"/>
  <c r="Y172" i="4"/>
  <c r="Z172" i="4" s="1"/>
  <c r="W171" i="4"/>
  <c r="U171" i="4" s="1"/>
  <c r="Y171" i="4"/>
  <c r="Z171" i="4" s="1"/>
  <c r="W170" i="4"/>
  <c r="Y170" i="4"/>
  <c r="Z170" i="4" s="1"/>
  <c r="W169" i="4"/>
  <c r="Y169" i="4"/>
  <c r="Z169" i="4" s="1"/>
  <c r="W168" i="4"/>
  <c r="Y168" i="4"/>
  <c r="Z168" i="4" s="1"/>
  <c r="Y167" i="4"/>
  <c r="Z167" i="4" s="1"/>
  <c r="W167" i="4"/>
  <c r="U167" i="4" s="1"/>
  <c r="W166" i="4"/>
  <c r="U166" i="4" s="1"/>
  <c r="Y166" i="4"/>
  <c r="Z166" i="4" s="1"/>
  <c r="W165" i="4"/>
  <c r="U165" i="4" s="1"/>
  <c r="Y165" i="4"/>
  <c r="Z165" i="4" s="1"/>
  <c r="Y164" i="4"/>
  <c r="Z164" i="4" s="1"/>
  <c r="W164" i="4"/>
  <c r="U164" i="4" s="1"/>
  <c r="W163" i="4"/>
  <c r="U163" i="4" s="1"/>
  <c r="Y163" i="4"/>
  <c r="Z163" i="4" s="1"/>
  <c r="Y162" i="4"/>
  <c r="Z162" i="4" s="1"/>
  <c r="W162" i="4"/>
  <c r="U162" i="4" s="1"/>
  <c r="W161" i="4"/>
  <c r="Y161" i="4"/>
  <c r="Z161" i="4" s="1"/>
  <c r="Y160" i="4"/>
  <c r="Z160" i="4" s="1"/>
  <c r="W160" i="4"/>
  <c r="U160" i="4" s="1"/>
  <c r="Y159" i="4"/>
  <c r="Z159" i="4" s="1"/>
  <c r="W159" i="4"/>
  <c r="U159" i="4" s="1"/>
  <c r="W158" i="4"/>
  <c r="Y158" i="4"/>
  <c r="Z158" i="4" s="1"/>
  <c r="Y157" i="4"/>
  <c r="Z157" i="4" s="1"/>
  <c r="W157" i="4"/>
  <c r="U157" i="4" s="1"/>
  <c r="Y156" i="4"/>
  <c r="Z156" i="4" s="1"/>
  <c r="W156" i="4"/>
  <c r="U156" i="4" s="1"/>
  <c r="W155" i="4"/>
  <c r="U155" i="4" s="1"/>
  <c r="Y155" i="4"/>
  <c r="Z155" i="4" s="1"/>
  <c r="Y153" i="4"/>
  <c r="Z153" i="4" s="1"/>
  <c r="W153" i="4"/>
  <c r="U153" i="4" s="1"/>
  <c r="Y151" i="4"/>
  <c r="Z151" i="4" s="1"/>
  <c r="W151" i="4"/>
  <c r="U151" i="4" s="1"/>
  <c r="W150" i="4"/>
  <c r="U150" i="4" s="1"/>
  <c r="Y150" i="4"/>
  <c r="Z150" i="4" s="1"/>
  <c r="Y149" i="4"/>
  <c r="Z149" i="4" s="1"/>
  <c r="W149" i="4"/>
  <c r="U149" i="4" s="1"/>
  <c r="W148" i="4"/>
  <c r="Y148" i="4"/>
  <c r="Z148" i="4" s="1"/>
  <c r="Y147" i="4"/>
  <c r="Z147" i="4" s="1"/>
  <c r="W147" i="4"/>
  <c r="U147" i="4" s="1"/>
  <c r="W145" i="4"/>
  <c r="Y145" i="4"/>
  <c r="Z145" i="4" s="1"/>
  <c r="W144" i="4"/>
  <c r="Y144" i="4"/>
  <c r="Z144" i="4" s="1"/>
  <c r="Y143" i="4"/>
  <c r="Z143" i="4" s="1"/>
  <c r="W143" i="4"/>
  <c r="U143" i="4" s="1"/>
  <c r="Y142" i="4"/>
  <c r="Z142" i="4" s="1"/>
  <c r="W142" i="4"/>
  <c r="U142" i="4" s="1"/>
  <c r="Y141" i="4"/>
  <c r="Z141" i="4" s="1"/>
  <c r="W141" i="4"/>
  <c r="U141" i="4" s="1"/>
  <c r="Y140" i="4"/>
  <c r="Z140" i="4" s="1"/>
  <c r="W140" i="4"/>
  <c r="U140" i="4" s="1"/>
  <c r="W139" i="4"/>
  <c r="Y139" i="4"/>
  <c r="Z139" i="4" s="1"/>
  <c r="W138" i="4"/>
  <c r="Y138" i="4"/>
  <c r="Z138" i="4" s="1"/>
  <c r="W137" i="4"/>
  <c r="Y137" i="4"/>
  <c r="Z137" i="4" s="1"/>
  <c r="W136" i="4"/>
  <c r="Y136" i="4"/>
  <c r="Z136" i="4" s="1"/>
  <c r="W135" i="4"/>
  <c r="Y135" i="4"/>
  <c r="Z135" i="4" s="1"/>
  <c r="Y134" i="4"/>
  <c r="Z134" i="4" s="1"/>
  <c r="W134" i="4"/>
  <c r="U134" i="4" s="1"/>
  <c r="W133" i="4"/>
  <c r="U133" i="4" s="1"/>
  <c r="Y133" i="4"/>
  <c r="Z133" i="4" s="1"/>
  <c r="Y131" i="4"/>
  <c r="Z131" i="4" s="1"/>
  <c r="W131" i="4"/>
  <c r="U131" i="4" s="1"/>
  <c r="Y130" i="4"/>
  <c r="Z130" i="4" s="1"/>
  <c r="W130" i="4"/>
  <c r="U130" i="4" s="1"/>
  <c r="Y129" i="4"/>
  <c r="Z129" i="4" s="1"/>
  <c r="W129" i="4"/>
  <c r="U129" i="4" s="1"/>
  <c r="Y128" i="4"/>
  <c r="Z128" i="4" s="1"/>
  <c r="W128" i="4"/>
  <c r="U128" i="4" s="1"/>
  <c r="Y127" i="4"/>
  <c r="Z127" i="4" s="1"/>
  <c r="W127" i="4"/>
  <c r="U127" i="4" s="1"/>
  <c r="Y126" i="4"/>
  <c r="Z126" i="4" s="1"/>
  <c r="W126" i="4"/>
  <c r="U126" i="4" s="1"/>
  <c r="Y125" i="4"/>
  <c r="Z125" i="4" s="1"/>
  <c r="W125" i="4"/>
  <c r="U125" i="4" s="1"/>
  <c r="Y124" i="4"/>
  <c r="Z124" i="4" s="1"/>
  <c r="W124" i="4"/>
  <c r="U124" i="4" s="1"/>
  <c r="W121" i="4"/>
  <c r="U121" i="4" s="1"/>
  <c r="Y121" i="4"/>
  <c r="Z121" i="4" s="1"/>
  <c r="W120" i="4"/>
  <c r="U120" i="4" s="1"/>
  <c r="Y120" i="4"/>
  <c r="Z120" i="4" s="1"/>
  <c r="W118" i="4"/>
  <c r="U118" i="4" s="1"/>
  <c r="Y118" i="4"/>
  <c r="Z118" i="4" s="1"/>
  <c r="W117" i="4"/>
  <c r="Y117" i="4"/>
  <c r="Z117" i="4" s="1"/>
  <c r="U189" i="4"/>
  <c r="U152" i="4"/>
  <c r="U122" i="4"/>
  <c r="U146" i="4"/>
  <c r="U119" i="4"/>
  <c r="U132" i="4"/>
  <c r="U123" i="4"/>
  <c r="V32" i="4"/>
  <c r="V58" i="4"/>
  <c r="P15" i="4"/>
  <c r="W15" i="4" s="1"/>
  <c r="V16" i="4"/>
  <c r="P44" i="4"/>
  <c r="Y44" i="4" s="1"/>
  <c r="V53" i="4"/>
  <c r="V65" i="4"/>
  <c r="V66" i="4"/>
  <c r="V73" i="4"/>
  <c r="V94" i="4"/>
  <c r="V78" i="4"/>
  <c r="O96" i="4"/>
  <c r="V115" i="4"/>
  <c r="V112" i="4"/>
  <c r="P109" i="4"/>
  <c r="Y109" i="4" s="1"/>
  <c r="P110" i="4"/>
  <c r="Y110" i="4" s="1"/>
  <c r="V86" i="4"/>
  <c r="P86" i="4"/>
  <c r="V110" i="4"/>
  <c r="O110" i="4"/>
  <c r="X110" i="4" s="1"/>
  <c r="V113" i="4"/>
  <c r="P113" i="4"/>
  <c r="W113" i="4" s="1"/>
  <c r="O113" i="4"/>
  <c r="X113" i="4" s="1"/>
  <c r="V109" i="4"/>
  <c r="O109" i="4"/>
  <c r="V108" i="4"/>
  <c r="P108" i="4"/>
  <c r="O108" i="4"/>
  <c r="V114" i="4"/>
  <c r="P114" i="4"/>
  <c r="O114" i="4"/>
  <c r="V116" i="4"/>
  <c r="P116" i="4"/>
  <c r="O116" i="4"/>
  <c r="X116" i="4" s="1"/>
  <c r="V106" i="4"/>
  <c r="P106" i="4"/>
  <c r="Y106" i="4" s="1"/>
  <c r="O106" i="4"/>
  <c r="X106" i="4" s="1"/>
  <c r="V83" i="4"/>
  <c r="P83" i="4"/>
  <c r="W83" i="4" s="1"/>
  <c r="O83" i="4"/>
  <c r="X83" i="4" s="1"/>
  <c r="V82" i="4"/>
  <c r="P82" i="4"/>
  <c r="Y82" i="4" s="1"/>
  <c r="O82" i="4"/>
  <c r="V81" i="4"/>
  <c r="P81" i="4"/>
  <c r="O81" i="4"/>
  <c r="V79" i="4"/>
  <c r="P79" i="4"/>
  <c r="O79" i="4"/>
  <c r="X79" i="4" s="1"/>
  <c r="V96" i="4"/>
  <c r="P96" i="4"/>
  <c r="W96" i="4" s="1"/>
  <c r="V77" i="4"/>
  <c r="P77" i="4"/>
  <c r="Y77" i="4" s="1"/>
  <c r="O77" i="4"/>
  <c r="X77" i="4" s="1"/>
  <c r="V76" i="4"/>
  <c r="P76" i="4"/>
  <c r="Y76" i="4" s="1"/>
  <c r="O76" i="4"/>
  <c r="X76" i="4" s="1"/>
  <c r="V75" i="4"/>
  <c r="P75" i="4"/>
  <c r="O75" i="4"/>
  <c r="X75" i="4" s="1"/>
  <c r="V101" i="4"/>
  <c r="P101" i="4"/>
  <c r="O101" i="4"/>
  <c r="X101" i="4" s="1"/>
  <c r="O94" i="4"/>
  <c r="X94" i="4" s="1"/>
  <c r="V72" i="4"/>
  <c r="P72" i="4"/>
  <c r="W72" i="4" s="1"/>
  <c r="O72" i="4"/>
  <c r="V71" i="4"/>
  <c r="P71" i="4"/>
  <c r="O71" i="4"/>
  <c r="V70" i="4"/>
  <c r="P70" i="4"/>
  <c r="W70" i="4" s="1"/>
  <c r="O70" i="4"/>
  <c r="V69" i="4"/>
  <c r="P69" i="4"/>
  <c r="O69" i="4"/>
  <c r="X69" i="4" s="1"/>
  <c r="V68" i="4"/>
  <c r="P68" i="4"/>
  <c r="Y68" i="4" s="1"/>
  <c r="O68" i="4"/>
  <c r="V67" i="4"/>
  <c r="P67" i="4"/>
  <c r="O67" i="4"/>
  <c r="X67" i="4" s="1"/>
  <c r="V64" i="4"/>
  <c r="P64" i="4"/>
  <c r="Y64" i="4" s="1"/>
  <c r="O64" i="4"/>
  <c r="V63" i="4"/>
  <c r="P63" i="4"/>
  <c r="O63" i="4"/>
  <c r="V62" i="4"/>
  <c r="P62" i="4"/>
  <c r="W62" i="4" s="1"/>
  <c r="O62" i="4"/>
  <c r="V19" i="4"/>
  <c r="P19" i="4"/>
  <c r="O19" i="4"/>
  <c r="X19" i="4" s="1"/>
  <c r="V61" i="4"/>
  <c r="P61" i="4"/>
  <c r="Y61" i="4" s="1"/>
  <c r="O61" i="4"/>
  <c r="P7" i="4"/>
  <c r="W7" i="4" s="1"/>
  <c r="O7" i="4"/>
  <c r="X7" i="4" s="1"/>
  <c r="V37" i="4"/>
  <c r="P37" i="4"/>
  <c r="O37" i="4"/>
  <c r="V54" i="4"/>
  <c r="P54" i="4"/>
  <c r="W54" i="4" s="1"/>
  <c r="O54" i="4"/>
  <c r="X54" i="4" s="1"/>
  <c r="V51" i="4"/>
  <c r="P51" i="4"/>
  <c r="Y51" i="4" s="1"/>
  <c r="O51" i="4"/>
  <c r="V43" i="4"/>
  <c r="P43" i="4"/>
  <c r="Y43" i="4" s="1"/>
  <c r="O43" i="4"/>
  <c r="X43" i="4" s="1"/>
  <c r="V42" i="4"/>
  <c r="P42" i="4"/>
  <c r="W42" i="4" s="1"/>
  <c r="O42" i="4"/>
  <c r="V41" i="4"/>
  <c r="P41" i="4"/>
  <c r="O41" i="4"/>
  <c r="V40" i="4"/>
  <c r="P40" i="4"/>
  <c r="O40" i="4"/>
  <c r="V39" i="4"/>
  <c r="P39" i="4"/>
  <c r="O39" i="4"/>
  <c r="V14" i="4"/>
  <c r="P14" i="4"/>
  <c r="Y14" i="4" s="1"/>
  <c r="O14" i="4"/>
  <c r="X14" i="4" s="1"/>
  <c r="V12" i="4"/>
  <c r="P12" i="4"/>
  <c r="W12" i="4" s="1"/>
  <c r="O12" i="4"/>
  <c r="V10" i="4"/>
  <c r="P10" i="4"/>
  <c r="W10" i="4" s="1"/>
  <c r="O10" i="4"/>
  <c r="V100" i="4"/>
  <c r="P100" i="4"/>
  <c r="O100" i="4"/>
  <c r="V99" i="4"/>
  <c r="P99" i="4"/>
  <c r="W99" i="4" s="1"/>
  <c r="O99" i="4"/>
  <c r="V98" i="4"/>
  <c r="P98" i="4"/>
  <c r="O98" i="4"/>
  <c r="V97" i="4"/>
  <c r="P97" i="4"/>
  <c r="W97" i="4" s="1"/>
  <c r="O97" i="4"/>
  <c r="V35" i="4"/>
  <c r="P35" i="4"/>
  <c r="O35" i="4"/>
  <c r="X35" i="4" s="1"/>
  <c r="P33" i="4"/>
  <c r="W33" i="4" s="1"/>
  <c r="O33" i="4"/>
  <c r="X33" i="4" s="1"/>
  <c r="V31" i="4"/>
  <c r="P31" i="4"/>
  <c r="O31" i="4"/>
  <c r="V30" i="4"/>
  <c r="P30" i="4"/>
  <c r="W30" i="4" s="1"/>
  <c r="O30" i="4"/>
  <c r="V4" i="4"/>
  <c r="P4" i="4"/>
  <c r="W4" i="4" s="1"/>
  <c r="O4" i="4"/>
  <c r="V23" i="4"/>
  <c r="P23" i="4"/>
  <c r="W23" i="4" s="1"/>
  <c r="O23" i="4"/>
  <c r="V22" i="4"/>
  <c r="P22" i="4"/>
  <c r="O22" i="4"/>
  <c r="X22" i="4" s="1"/>
  <c r="V21" i="4"/>
  <c r="P21" i="4"/>
  <c r="Y21" i="4" s="1"/>
  <c r="O21" i="4"/>
  <c r="V95" i="4"/>
  <c r="P95" i="4"/>
  <c r="W95" i="4" s="1"/>
  <c r="O95" i="4"/>
  <c r="X95" i="4" s="1"/>
  <c r="V91" i="4"/>
  <c r="P91" i="4"/>
  <c r="W91" i="4" s="1"/>
  <c r="O91" i="4"/>
  <c r="X91" i="4" s="1"/>
  <c r="P57" i="4"/>
  <c r="W57" i="4" s="1"/>
  <c r="O57" i="4"/>
  <c r="X57" i="4" s="1"/>
  <c r="V90" i="4"/>
  <c r="P90" i="4"/>
  <c r="O90" i="4"/>
  <c r="X90" i="4" s="1"/>
  <c r="V27" i="4"/>
  <c r="P27" i="4"/>
  <c r="W27" i="4" s="1"/>
  <c r="O27" i="4"/>
  <c r="X27" i="4" s="1"/>
  <c r="V105" i="4"/>
  <c r="P105" i="4"/>
  <c r="W105" i="4" s="1"/>
  <c r="O105" i="4"/>
  <c r="U148" i="4" l="1"/>
  <c r="U145" i="4"/>
  <c r="U144" i="4"/>
  <c r="U139" i="4"/>
  <c r="U138" i="4"/>
  <c r="U137" i="4"/>
  <c r="U136" i="4"/>
  <c r="U228" i="4"/>
  <c r="U198" i="4"/>
  <c r="U177" i="4"/>
  <c r="U168" i="4"/>
  <c r="U135" i="4"/>
  <c r="U117" i="4"/>
  <c r="U209" i="4"/>
  <c r="U194" i="4"/>
  <c r="U173" i="4"/>
  <c r="U170" i="4"/>
  <c r="U158" i="4"/>
  <c r="U211" i="4"/>
  <c r="U196" i="4"/>
  <c r="U187" i="4"/>
  <c r="U184" i="4"/>
  <c r="U172" i="4"/>
  <c r="U169" i="4"/>
  <c r="U161" i="4"/>
  <c r="P25" i="4"/>
  <c r="Y25" i="4" s="1"/>
  <c r="V84" i="4"/>
  <c r="V60" i="4"/>
  <c r="V11" i="4"/>
  <c r="O18" i="4"/>
  <c r="X18" i="4" s="1"/>
  <c r="O26" i="4"/>
  <c r="X26" i="4" s="1"/>
  <c r="V111" i="4"/>
  <c r="V103" i="4"/>
  <c r="O88" i="4"/>
  <c r="X88" i="4" s="1"/>
  <c r="V8" i="4"/>
  <c r="V17" i="4"/>
  <c r="V36" i="4"/>
  <c r="P45" i="4"/>
  <c r="W45" i="4" s="1"/>
  <c r="P24" i="4"/>
  <c r="Y24" i="4" s="1"/>
  <c r="O38" i="4"/>
  <c r="X38" i="4" s="1"/>
  <c r="P34" i="4"/>
  <c r="Y34" i="4" s="1"/>
  <c r="V20" i="4"/>
  <c r="O52" i="4"/>
  <c r="X52" i="4" s="1"/>
  <c r="O3" i="4"/>
  <c r="X3" i="4" s="1"/>
  <c r="V80" i="4"/>
  <c r="V102" i="4"/>
  <c r="P9" i="4"/>
  <c r="W9" i="4" s="1"/>
  <c r="V48" i="4"/>
  <c r="V55" i="4"/>
  <c r="V57" i="4"/>
  <c r="V33" i="4"/>
  <c r="O16" i="4"/>
  <c r="X16" i="4" s="1"/>
  <c r="V7" i="4"/>
  <c r="P94" i="4"/>
  <c r="Y94" i="4" s="1"/>
  <c r="Z94" i="4" s="1"/>
  <c r="P16" i="4"/>
  <c r="W16" i="4" s="1"/>
  <c r="O53" i="4"/>
  <c r="X53" i="4" s="1"/>
  <c r="O112" i="4"/>
  <c r="X112" i="4" s="1"/>
  <c r="P53" i="4"/>
  <c r="Y53" i="4" s="1"/>
  <c r="P112" i="4"/>
  <c r="W112" i="4" s="1"/>
  <c r="O66" i="4"/>
  <c r="X66" i="4" s="1"/>
  <c r="O103" i="4"/>
  <c r="X103" i="4" s="1"/>
  <c r="P66" i="4"/>
  <c r="W66" i="4" s="1"/>
  <c r="V15" i="4"/>
  <c r="V44" i="4"/>
  <c r="O59" i="4"/>
  <c r="X59" i="4" s="1"/>
  <c r="P59" i="4"/>
  <c r="Y59" i="4" s="1"/>
  <c r="O65" i="4"/>
  <c r="X65" i="4" s="1"/>
  <c r="O73" i="4"/>
  <c r="X73" i="4" s="1"/>
  <c r="V59" i="4"/>
  <c r="P65" i="4"/>
  <c r="W65" i="4" s="1"/>
  <c r="P73" i="4"/>
  <c r="W73" i="4" s="1"/>
  <c r="O78" i="4"/>
  <c r="X78" i="4" s="1"/>
  <c r="O115" i="4"/>
  <c r="X115" i="4" s="1"/>
  <c r="O36" i="4"/>
  <c r="X36" i="4" s="1"/>
  <c r="O20" i="4"/>
  <c r="X20" i="4" s="1"/>
  <c r="O32" i="4"/>
  <c r="X32" i="4" s="1"/>
  <c r="O58" i="4"/>
  <c r="X58" i="4" s="1"/>
  <c r="P78" i="4"/>
  <c r="W78" i="4" s="1"/>
  <c r="P115" i="4"/>
  <c r="W115" i="4" s="1"/>
  <c r="O86" i="4"/>
  <c r="X86" i="4" s="1"/>
  <c r="P20" i="4"/>
  <c r="P32" i="4"/>
  <c r="Y32" i="4" s="1"/>
  <c r="P58" i="4"/>
  <c r="Y58" i="4" s="1"/>
  <c r="O15" i="4"/>
  <c r="X15" i="4" s="1"/>
  <c r="O44" i="4"/>
  <c r="X44" i="4" s="1"/>
  <c r="Z44" i="4" s="1"/>
  <c r="Y4" i="4"/>
  <c r="Y99" i="4"/>
  <c r="W110" i="4"/>
  <c r="U110" i="4" s="1"/>
  <c r="W77" i="4"/>
  <c r="Y33" i="4"/>
  <c r="Z33" i="4" s="1"/>
  <c r="W82" i="4"/>
  <c r="Y72" i="4"/>
  <c r="W76" i="4"/>
  <c r="U76" i="4" s="1"/>
  <c r="Y30" i="4"/>
  <c r="W51" i="4"/>
  <c r="Y62" i="4"/>
  <c r="Y91" i="4"/>
  <c r="U91" i="4" s="1"/>
  <c r="Y15" i="4"/>
  <c r="Y12" i="4"/>
  <c r="Y42" i="4"/>
  <c r="W68" i="4"/>
  <c r="W109" i="4"/>
  <c r="Y113" i="4"/>
  <c r="Z113" i="4" s="1"/>
  <c r="Y57" i="4"/>
  <c r="Z57" i="4" s="1"/>
  <c r="Z110" i="4"/>
  <c r="Y96" i="4"/>
  <c r="Z14" i="4"/>
  <c r="Y105" i="4"/>
  <c r="Y23" i="4"/>
  <c r="W64" i="4"/>
  <c r="X37" i="4"/>
  <c r="W61" i="4"/>
  <c r="W44" i="4"/>
  <c r="X51" i="4"/>
  <c r="W106" i="4"/>
  <c r="W21" i="4"/>
  <c r="W14" i="4"/>
  <c r="U14" i="4" s="1"/>
  <c r="W43" i="4"/>
  <c r="U43" i="4" s="1"/>
  <c r="Y70" i="4"/>
  <c r="Z76" i="4"/>
  <c r="Y83" i="4"/>
  <c r="Z83" i="4" s="1"/>
  <c r="X105" i="4"/>
  <c r="X21" i="4"/>
  <c r="Z21" i="4" s="1"/>
  <c r="X4" i="4"/>
  <c r="Y31" i="4"/>
  <c r="W31" i="4"/>
  <c r="W37" i="4"/>
  <c r="Y37" i="4"/>
  <c r="Y90" i="4"/>
  <c r="Z90" i="4" s="1"/>
  <c r="W90" i="4"/>
  <c r="X31" i="4"/>
  <c r="X10" i="4"/>
  <c r="Y35" i="4"/>
  <c r="Z35" i="4" s="1"/>
  <c r="W35" i="4"/>
  <c r="X100" i="4"/>
  <c r="Y22" i="4"/>
  <c r="Z22" i="4" s="1"/>
  <c r="W22" i="4"/>
  <c r="X63" i="4"/>
  <c r="X23" i="4"/>
  <c r="Z43" i="4"/>
  <c r="Y63" i="4"/>
  <c r="W63" i="4"/>
  <c r="Y27" i="4"/>
  <c r="U27" i="4" s="1"/>
  <c r="Y95" i="4"/>
  <c r="U95" i="4" s="1"/>
  <c r="X97" i="4"/>
  <c r="Y100" i="4"/>
  <c r="W100" i="4"/>
  <c r="X41" i="4"/>
  <c r="X42" i="4"/>
  <c r="Y98" i="4"/>
  <c r="Y40" i="4"/>
  <c r="W40" i="4"/>
  <c r="Y41" i="4"/>
  <c r="W41" i="4"/>
  <c r="X30" i="4"/>
  <c r="Y101" i="4"/>
  <c r="Z101" i="4" s="1"/>
  <c r="W101" i="4"/>
  <c r="Y81" i="4"/>
  <c r="W81" i="4"/>
  <c r="X99" i="4"/>
  <c r="X12" i="4"/>
  <c r="X71" i="4"/>
  <c r="W98" i="4"/>
  <c r="Y71" i="4"/>
  <c r="W71" i="4"/>
  <c r="W39" i="4"/>
  <c r="Y7" i="4"/>
  <c r="X64" i="4"/>
  <c r="Z64" i="4" s="1"/>
  <c r="X72" i="4"/>
  <c r="Y97" i="4"/>
  <c r="X98" i="4"/>
  <c r="Y10" i="4"/>
  <c r="X39" i="4"/>
  <c r="Y54" i="4"/>
  <c r="U54" i="4" s="1"/>
  <c r="Y19" i="4"/>
  <c r="Z19" i="4" s="1"/>
  <c r="W19" i="4"/>
  <c r="Y69" i="4"/>
  <c r="Z69" i="4" s="1"/>
  <c r="W69" i="4"/>
  <c r="Y39" i="4"/>
  <c r="X40" i="4"/>
  <c r="X62" i="4"/>
  <c r="X70" i="4"/>
  <c r="Z106" i="4"/>
  <c r="X109" i="4"/>
  <c r="Z109" i="4" s="1"/>
  <c r="Y67" i="4"/>
  <c r="Z67" i="4" s="1"/>
  <c r="Y114" i="4"/>
  <c r="W114" i="4"/>
  <c r="X108" i="4"/>
  <c r="X61" i="4"/>
  <c r="X68" i="4"/>
  <c r="Y75" i="4"/>
  <c r="Z75" i="4" s="1"/>
  <c r="W75" i="4"/>
  <c r="Z77" i="4"/>
  <c r="X82" i="4"/>
  <c r="Z82" i="4" s="1"/>
  <c r="Y108" i="4"/>
  <c r="W108" i="4"/>
  <c r="W67" i="4"/>
  <c r="X81" i="4"/>
  <c r="X96" i="4"/>
  <c r="W79" i="4"/>
  <c r="W116" i="4"/>
  <c r="W86" i="4"/>
  <c r="Y79" i="4"/>
  <c r="Z79" i="4" s="1"/>
  <c r="Y116" i="4"/>
  <c r="Z116" i="4" s="1"/>
  <c r="X114" i="4"/>
  <c r="Y86" i="4"/>
  <c r="P36" i="4" l="1"/>
  <c r="P103" i="4"/>
  <c r="W103" i="4" s="1"/>
  <c r="P17" i="4"/>
  <c r="W17" i="4" s="1"/>
  <c r="O17" i="4"/>
  <c r="X17" i="4" s="1"/>
  <c r="O48" i="4"/>
  <c r="X48" i="4" s="1"/>
  <c r="P93" i="4"/>
  <c r="Y93" i="4" s="1"/>
  <c r="P13" i="4"/>
  <c r="W13" i="4" s="1"/>
  <c r="P74" i="4"/>
  <c r="Y74" i="4" s="1"/>
  <c r="O74" i="4"/>
  <c r="X74" i="4" s="1"/>
  <c r="O13" i="4"/>
  <c r="X13" i="4" s="1"/>
  <c r="V93" i="4"/>
  <c r="O111" i="4"/>
  <c r="X111" i="4" s="1"/>
  <c r="O93" i="4"/>
  <c r="X93" i="4" s="1"/>
  <c r="V92" i="4"/>
  <c r="P92" i="4"/>
  <c r="V28" i="4"/>
  <c r="O92" i="4"/>
  <c r="X92" i="4" s="1"/>
  <c r="O28" i="4"/>
  <c r="X28" i="4" s="1"/>
  <c r="V85" i="4"/>
  <c r="P5" i="4"/>
  <c r="V38" i="4"/>
  <c r="O56" i="4"/>
  <c r="X56" i="4" s="1"/>
  <c r="P38" i="4"/>
  <c r="W38" i="4" s="1"/>
  <c r="P104" i="4"/>
  <c r="W104" i="4" s="1"/>
  <c r="O104" i="4"/>
  <c r="X104" i="4" s="1"/>
  <c r="O55" i="4"/>
  <c r="X55" i="4" s="1"/>
  <c r="O8" i="4"/>
  <c r="X8" i="4" s="1"/>
  <c r="P3" i="4"/>
  <c r="P88" i="4"/>
  <c r="W88" i="4" s="1"/>
  <c r="V13" i="4"/>
  <c r="P28" i="4"/>
  <c r="Y28" i="4" s="1"/>
  <c r="O24" i="4"/>
  <c r="X24" i="4" s="1"/>
  <c r="Z24" i="4" s="1"/>
  <c r="V49" i="4"/>
  <c r="Y45" i="4"/>
  <c r="O45" i="4"/>
  <c r="X45" i="4" s="1"/>
  <c r="P49" i="4"/>
  <c r="O49" i="4"/>
  <c r="X49" i="4" s="1"/>
  <c r="V52" i="4"/>
  <c r="P56" i="4"/>
  <c r="V56" i="4"/>
  <c r="V104" i="4"/>
  <c r="V45" i="4"/>
  <c r="O102" i="4"/>
  <c r="X102" i="4" s="1"/>
  <c r="P111" i="4"/>
  <c r="W111" i="4" s="1"/>
  <c r="P80" i="4"/>
  <c r="Y80" i="4" s="1"/>
  <c r="P29" i="4"/>
  <c r="Y29" i="4" s="1"/>
  <c r="V6" i="4"/>
  <c r="O34" i="4"/>
  <c r="X34" i="4" s="1"/>
  <c r="Z34" i="4" s="1"/>
  <c r="P87" i="4"/>
  <c r="P50" i="4"/>
  <c r="Y50" i="4" s="1"/>
  <c r="P52" i="4"/>
  <c r="W52" i="4" s="1"/>
  <c r="P84" i="4"/>
  <c r="W84" i="4" s="1"/>
  <c r="O25" i="4"/>
  <c r="X25" i="4" s="1"/>
  <c r="Z25" i="4" s="1"/>
  <c r="W25" i="4"/>
  <c r="V29" i="4"/>
  <c r="O50" i="4"/>
  <c r="X50" i="4" s="1"/>
  <c r="P60" i="4"/>
  <c r="Y60" i="4" s="1"/>
  <c r="O29" i="4"/>
  <c r="X29" i="4" s="1"/>
  <c r="P6" i="4"/>
  <c r="W6" i="4" s="1"/>
  <c r="V50" i="4"/>
  <c r="P47" i="4"/>
  <c r="W47" i="4" s="1"/>
  <c r="W24" i="4"/>
  <c r="O60" i="4"/>
  <c r="X60" i="4" s="1"/>
  <c r="P46" i="4"/>
  <c r="W46" i="4" s="1"/>
  <c r="V34" i="4"/>
  <c r="V46" i="4"/>
  <c r="O47" i="4"/>
  <c r="X47" i="4" s="1"/>
  <c r="O87" i="4"/>
  <c r="X87" i="4" s="1"/>
  <c r="W34" i="4"/>
  <c r="P2" i="4"/>
  <c r="V25" i="4"/>
  <c r="O46" i="4"/>
  <c r="X46" i="4" s="1"/>
  <c r="O6" i="4"/>
  <c r="X6" i="4" s="1"/>
  <c r="V3" i="4"/>
  <c r="P8" i="4"/>
  <c r="W8" i="4" s="1"/>
  <c r="P55" i="4"/>
  <c r="Y55" i="4" s="1"/>
  <c r="V89" i="4"/>
  <c r="V18" i="4"/>
  <c r="P18" i="4"/>
  <c r="O85" i="4"/>
  <c r="X85" i="4" s="1"/>
  <c r="P102" i="4"/>
  <c r="W102" i="4" s="1"/>
  <c r="O9" i="4"/>
  <c r="X9" i="4" s="1"/>
  <c r="V88" i="4"/>
  <c r="O84" i="4"/>
  <c r="X84" i="4" s="1"/>
  <c r="P26" i="4"/>
  <c r="P89" i="4"/>
  <c r="V107" i="4"/>
  <c r="O107" i="4"/>
  <c r="X107" i="4" s="1"/>
  <c r="V24" i="4"/>
  <c r="P11" i="4"/>
  <c r="O11" i="4"/>
  <c r="X11" i="4" s="1"/>
  <c r="O5" i="4"/>
  <c r="X5" i="4" s="1"/>
  <c r="P85" i="4"/>
  <c r="W85" i="4" s="1"/>
  <c r="P48" i="4"/>
  <c r="Y48" i="4" s="1"/>
  <c r="V9" i="4"/>
  <c r="V74" i="4"/>
  <c r="O89" i="4"/>
  <c r="X89" i="4" s="1"/>
  <c r="V5" i="4"/>
  <c r="P107" i="4"/>
  <c r="W107" i="4" s="1"/>
  <c r="V87" i="4"/>
  <c r="V47" i="4"/>
  <c r="O2" i="4"/>
  <c r="X2" i="4" s="1"/>
  <c r="O80" i="4"/>
  <c r="X80" i="4" s="1"/>
  <c r="V26" i="4"/>
  <c r="Y9" i="4"/>
  <c r="Y20" i="4"/>
  <c r="Z20" i="4" s="1"/>
  <c r="Y115" i="4"/>
  <c r="Z115" i="4" s="1"/>
  <c r="Y112" i="4"/>
  <c r="U112" i="4" s="1"/>
  <c r="W20" i="4"/>
  <c r="Y16" i="4"/>
  <c r="W94" i="4"/>
  <c r="U94" i="4" s="1"/>
  <c r="Y73" i="4"/>
  <c r="U7" i="4"/>
  <c r="Y78" i="4"/>
  <c r="U77" i="4"/>
  <c r="Z4" i="4"/>
  <c r="Y65" i="4"/>
  <c r="Z58" i="4"/>
  <c r="U83" i="4"/>
  <c r="W59" i="4"/>
  <c r="Z86" i="4"/>
  <c r="Z59" i="4"/>
  <c r="W32" i="4"/>
  <c r="U32" i="4" s="1"/>
  <c r="Z32" i="4"/>
  <c r="Z53" i="4"/>
  <c r="U33" i="4"/>
  <c r="U44" i="4"/>
  <c r="U19" i="4"/>
  <c r="W53" i="4"/>
  <c r="Y66" i="4"/>
  <c r="U66" i="4" s="1"/>
  <c r="W58" i="4"/>
  <c r="U58" i="4" s="1"/>
  <c r="Z42" i="4"/>
  <c r="U51" i="4"/>
  <c r="Z105" i="4"/>
  <c r="Z40" i="4"/>
  <c r="U113" i="4"/>
  <c r="Z15" i="4"/>
  <c r="Z99" i="4"/>
  <c r="U69" i="4"/>
  <c r="Z30" i="4"/>
  <c r="Z96" i="4"/>
  <c r="U90" i="4"/>
  <c r="U67" i="4"/>
  <c r="Z62" i="4"/>
  <c r="U106" i="4"/>
  <c r="Z72" i="4"/>
  <c r="Z71" i="4"/>
  <c r="Z91" i="4"/>
  <c r="Z7" i="4"/>
  <c r="Z37" i="4"/>
  <c r="Z70" i="4"/>
  <c r="U101" i="4"/>
  <c r="U57" i="4"/>
  <c r="Z97" i="4"/>
  <c r="Z95" i="4"/>
  <c r="U86" i="4"/>
  <c r="U108" i="4"/>
  <c r="U63" i="4"/>
  <c r="U4" i="4"/>
  <c r="U99" i="4"/>
  <c r="Z51" i="4"/>
  <c r="U81" i="4"/>
  <c r="U82" i="4"/>
  <c r="U75" i="4"/>
  <c r="U22" i="4"/>
  <c r="Z31" i="4"/>
  <c r="U15" i="4"/>
  <c r="U70" i="4"/>
  <c r="U98" i="4"/>
  <c r="Z114" i="4"/>
  <c r="U64" i="4"/>
  <c r="U37" i="4"/>
  <c r="U31" i="4"/>
  <c r="U114" i="4"/>
  <c r="U71" i="4"/>
  <c r="Z98" i="4"/>
  <c r="U62" i="4"/>
  <c r="Z27" i="4"/>
  <c r="U116" i="4"/>
  <c r="U72" i="4"/>
  <c r="U35" i="4"/>
  <c r="Z54" i="4"/>
  <c r="U10" i="4"/>
  <c r="U97" i="4"/>
  <c r="Z10" i="4"/>
  <c r="U21" i="4"/>
  <c r="U40" i="4"/>
  <c r="Z41" i="4"/>
  <c r="Z63" i="4"/>
  <c r="Z100" i="4"/>
  <c r="U105" i="4"/>
  <c r="U109" i="4"/>
  <c r="U30" i="4"/>
  <c r="U39" i="4"/>
  <c r="U79" i="4"/>
  <c r="U96" i="4"/>
  <c r="Z68" i="4"/>
  <c r="U68" i="4"/>
  <c r="Z39" i="4"/>
  <c r="U42" i="4"/>
  <c r="U41" i="4"/>
  <c r="Z12" i="4"/>
  <c r="U12" i="4"/>
  <c r="Z81" i="4"/>
  <c r="Z108" i="4"/>
  <c r="U100" i="4"/>
  <c r="Z61" i="4"/>
  <c r="U61" i="4"/>
  <c r="Z23" i="4"/>
  <c r="U23" i="4"/>
  <c r="Y2" i="4" l="1"/>
  <c r="Z2" i="4" s="1"/>
  <c r="W2" i="4"/>
  <c r="Y87" i="4"/>
  <c r="Z87" i="4" s="1"/>
  <c r="W87" i="4"/>
  <c r="Y17" i="4"/>
  <c r="U17" i="4" s="1"/>
  <c r="W36" i="4"/>
  <c r="Y38" i="4"/>
  <c r="U38" i="4" s="1"/>
  <c r="Y36" i="4"/>
  <c r="Z36" i="4" s="1"/>
  <c r="Y47" i="4"/>
  <c r="U47" i="4" s="1"/>
  <c r="W93" i="4"/>
  <c r="U93" i="4" s="1"/>
  <c r="Y103" i="4"/>
  <c r="U103" i="4" s="1"/>
  <c r="Y13" i="4"/>
  <c r="Z13" i="4" s="1"/>
  <c r="Z93" i="4"/>
  <c r="Z48" i="4"/>
  <c r="Z74" i="4"/>
  <c r="Z55" i="4"/>
  <c r="W74" i="4"/>
  <c r="U74" i="4" s="1"/>
  <c r="Y46" i="4"/>
  <c r="Y5" i="4"/>
  <c r="Z5" i="4" s="1"/>
  <c r="W5" i="4"/>
  <c r="Z45" i="4"/>
  <c r="W55" i="4"/>
  <c r="W92" i="4"/>
  <c r="Y104" i="4"/>
  <c r="Z104" i="4" s="1"/>
  <c r="Y52" i="4"/>
  <c r="Y84" i="4"/>
  <c r="Y26" i="4"/>
  <c r="Z26" i="4" s="1"/>
  <c r="Y92" i="4"/>
  <c r="Z92" i="4" s="1"/>
  <c r="W89" i="4"/>
  <c r="Z80" i="4"/>
  <c r="Z28" i="4"/>
  <c r="Y3" i="4"/>
  <c r="W3" i="4"/>
  <c r="Z50" i="4"/>
  <c r="U24" i="4"/>
  <c r="U34" i="4"/>
  <c r="W28" i="4"/>
  <c r="Y88" i="4"/>
  <c r="Z88" i="4" s="1"/>
  <c r="W60" i="4"/>
  <c r="Y8" i="4"/>
  <c r="W48" i="4"/>
  <c r="W50" i="4"/>
  <c r="U50" i="4" s="1"/>
  <c r="Z60" i="4"/>
  <c r="W56" i="4"/>
  <c r="U45" i="4"/>
  <c r="Z29" i="4"/>
  <c r="Y56" i="4"/>
  <c r="Z56" i="4" s="1"/>
  <c r="Y49" i="4"/>
  <c r="Z49" i="4" s="1"/>
  <c r="W49" i="4"/>
  <c r="W29" i="4"/>
  <c r="U29" i="4" s="1"/>
  <c r="W80" i="4"/>
  <c r="Z9" i="4"/>
  <c r="Y111" i="4"/>
  <c r="U111" i="4" s="1"/>
  <c r="Y6" i="4"/>
  <c r="Z6" i="4" s="1"/>
  <c r="W26" i="4"/>
  <c r="Y107" i="4"/>
  <c r="Z107" i="4" s="1"/>
  <c r="U25" i="4"/>
  <c r="Y85" i="4"/>
  <c r="U85" i="4" s="1"/>
  <c r="Y102" i="4"/>
  <c r="W18" i="4"/>
  <c r="Y18" i="4"/>
  <c r="Y11" i="4"/>
  <c r="Z11" i="4" s="1"/>
  <c r="W11" i="4"/>
  <c r="Y89" i="4"/>
  <c r="Z89" i="4" s="1"/>
  <c r="U9" i="4"/>
  <c r="U115" i="4"/>
  <c r="U16" i="4"/>
  <c r="Z78" i="4"/>
  <c r="U73" i="4"/>
  <c r="Z73" i="4"/>
  <c r="Z112" i="4"/>
  <c r="U20" i="4"/>
  <c r="Z16" i="4"/>
  <c r="U65" i="4"/>
  <c r="Z65" i="4"/>
  <c r="Z66" i="4"/>
  <c r="U78" i="4"/>
  <c r="U59" i="4"/>
  <c r="U53" i="4"/>
  <c r="U2" i="4" l="1"/>
  <c r="Z38" i="4"/>
  <c r="Z103" i="4"/>
  <c r="Z17" i="4"/>
  <c r="U13" i="4"/>
  <c r="U36" i="4"/>
  <c r="Z47" i="4"/>
  <c r="U26" i="4"/>
  <c r="U84" i="4"/>
  <c r="U104" i="4"/>
  <c r="Z84" i="4"/>
  <c r="U55" i="4"/>
  <c r="U5" i="4"/>
  <c r="U46" i="4"/>
  <c r="U52" i="4"/>
  <c r="Z46" i="4"/>
  <c r="U80" i="4"/>
  <c r="Z52" i="4"/>
  <c r="U92" i="4"/>
  <c r="U8" i="4"/>
  <c r="U48" i="4"/>
  <c r="U18" i="4"/>
  <c r="U3" i="4"/>
  <c r="Z111" i="4"/>
  <c r="U60" i="4"/>
  <c r="Z3" i="4"/>
  <c r="Z85" i="4"/>
  <c r="U107" i="4"/>
  <c r="U56" i="4"/>
  <c r="U28" i="4"/>
  <c r="U49" i="4"/>
  <c r="Z102" i="4"/>
  <c r="U87" i="4"/>
  <c r="U88" i="4"/>
  <c r="Z8" i="4"/>
  <c r="U6" i="4"/>
  <c r="U102" i="4"/>
  <c r="U89" i="4"/>
  <c r="Z18" i="4"/>
  <c r="U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tc={F5731366-8C46-4F9F-9DFC-8B269A820C04}</author>
    <author>tc={A2A6FB1C-3448-43C3-9241-E97149604B21}</author>
    <author>tc={DC0B83FC-CF0F-4DA4-861E-B3D9FC70CEDD}</author>
    <author>tc={0499DF3A-6C12-431B-9885-0E9A87384FAC}</author>
    <author>tc={E440FB27-3B1E-414A-B09A-D1F56FBDB828}</author>
    <author>tc={9CC7D24E-B54D-42E9-8CB3-82BEACFC70AA}</author>
    <author>tc={FA06D36E-958F-49D6-A77B-BD0E3092E23A}</author>
    <author>tc={EC40C2E1-7282-414F-9581-1BD4490F4591}</author>
    <author>tc={16CBCD6F-5D93-4220-BB43-22C9ED7C7F3C}</author>
    <author>tc={29A3B7B0-97A8-4635-8C24-37EB9141046B}</author>
    <author>tc={B76AC269-133D-4600-A2BA-C1AF161638A4}</author>
    <author>tc={9EE84F09-F911-4CDE-8460-CE377DC5AC47}</author>
    <author>tc={E1FA77EE-CCC1-432F-A395-E28D9BB564D2}</author>
    <author>tc={A312D353-6335-4D33-B116-81256A131A72}</author>
    <author>tc={5EF775EA-6639-42F9-93D1-A3ECA59F6D06}</author>
    <author>tc={303D2D62-70BB-43EC-9C3F-004268318D0C}</author>
    <author>tc={084BD233-4439-4ED1-99E7-29C621816E2D}</author>
    <author>tc={015DE277-D7FF-4456-BBAC-79C77D2D419C}</author>
    <author>tc={3B72A9F5-2F48-438D-B7C6-1B7BA06F6A13}</author>
    <author>tc={A6F07A08-BB6C-408E-AE08-B6137548DE3B}</author>
    <author>tc={B2524B69-2FB0-44DB-A0C0-CDB78DE21C35}</author>
    <author>tc={7E9D6854-BE9D-43C1-A4D6-8E666EA4DFA8}</author>
    <author>tc={C53CB40F-204E-4AA4-907B-F315D346F428}</author>
    <author>tc={4108D08B-F648-4194-9C1B-833ABE5DB068}</author>
    <author>tc={B9FCAB18-598F-4D53-A0C0-525770AF1942}</author>
    <author>tc={0A6378BF-5F98-4A05-93F5-CFCFB0B3BDF6}</author>
    <author>tc={71D0A0AC-05CA-4091-95F2-D6C66B1D71F7}</author>
    <author>tc={6EFD4BD3-E961-4AA5-A08C-A8DDE9C0E504}</author>
    <author>tc={87E9B0FA-3845-4F6C-9A60-42C3E8D72104}</author>
    <author>tc={95636821-ABC5-481C-A72F-0CC1F6F0D71C}</author>
    <author>tc={B17EBABD-9D41-41A4-8B35-3D3179A5FA83}</author>
    <author>tc={0D3E5C4E-69FA-4686-B97A-3AD83CAEC6FF}</author>
    <author>tc={010B5CEA-95A1-48AF-8A4F-10B326C171C3}</author>
    <author>tc={BE0D565F-8841-454C-9EC8-8E38B06BE153}</author>
    <author>tc={057B56F5-B750-486D-BDD0-07E51CDACA44}</author>
    <author>tc={DB6488AE-A621-4FC9-BB62-FE5506969B88}</author>
    <author>tc={E99E6B6E-5D17-46C0-A103-3212E8ED3CF4}</author>
    <author>tc={274D3B19-B426-4CD3-8764-63C8694ECCEF}</author>
    <author>tc={252ED4F7-1BF9-49BA-BE74-F465ECBD0081}</author>
    <author>tc={FE032500-885E-4AB7-94AC-90337ABB1168}</author>
    <author>tc={79A4B30C-EC65-4321-9ABA-6771A7E9A63D}</author>
    <author>tc={4A048C39-E963-456A-86EF-69037B339E97}</author>
    <author>tc={9F2F1D81-40CA-4F82-BCF4-B3AB9A3B1607}</author>
    <author>tc={B3BDAE63-EC7B-4163-BA54-2B4207D0CB11}</author>
    <author>tc={17D72DD4-1561-4E43-BF1B-F9A6CC860412}</author>
    <author>tc={ADC9E591-EB64-497B-8B14-BF0DC0BC2126}</author>
    <author>tc={B6D06D62-C06C-4040-B4CC-0ED4C1A2382F}</author>
    <author>tc={23CC43CC-B556-488A-93FB-E3631570EBA8}</author>
    <author>tc={EA89404C-4B9F-4177-A4DA-2D57072BB48F}</author>
    <author>tc={DB991F74-A48D-40CF-8383-B763A05052E6}</author>
    <author>tc={9CDCE70A-46EF-4168-8A1F-3F6262416C8B}</author>
    <author>tc={CE452F3D-3105-42D2-9299-30E6CA2ED056}</author>
    <author>tc={5445F014-4960-4520-9027-4E2CE5B2AEE6}</author>
    <author>tc={91D5052A-1ED0-4CF1-A102-20666D4F7DC6}</author>
    <author>tc={BB3EC4E3-4617-4BBE-A39C-A33AC612810D}</author>
    <author>tc={B001A133-578C-4905-BA3A-81693455D4C8}</author>
    <author>tc={4A98C022-069B-4536-A7B2-2B33069EDF4D}</author>
    <author>tc={021FB82C-09E4-4992-9A21-3CAE73B51F98}</author>
    <author>tc={B758D000-E0F9-4E82-83E1-89D4FB3407CD}</author>
    <author>tc={6890711C-5EBC-4ACD-9C30-F58F0896E5E4}</author>
    <author>tc={4138164F-51F3-43A5-9A7A-7672FCF4BDE6}</author>
    <author>tc={D10D540D-BC9E-444C-88BF-D3010861D681}</author>
    <author>tc={DADBA3D6-1293-47B7-9B6E-7B436EDF107C}</author>
    <author>tc={6ECF31BA-FEC0-4A04-9E47-A353288A3EB8}</author>
    <author>tc={CEAA1AC1-B95F-4185-9A05-0370CC5F4C7F}</author>
    <author>tc={B074A9D1-BA99-4AD7-91CB-A825366B5198}</author>
    <author>tc={5EED38B9-9161-4A4E-BAF6-0C0AB6507E63}</author>
    <author>tc={33F40F25-9806-42F3-A9C1-568E975D15DD}</author>
    <author>tc={2F613FDA-7316-4929-BB95-7525AE009C34}</author>
    <author>tc={4B2950C3-7632-44BF-9D12-3203A7FBFD61}</author>
    <author>tc={130BC63F-0CE8-4407-A452-DA4B5DD0A9AD}</author>
    <author>tc={746A56C5-CDC0-43DD-9F50-ECCD3BDC7BCD}</author>
    <author>tc={54FAA46E-6A09-4BC6-A71B-7F5AC3283088}</author>
    <author>tc={2936FBB0-EC2C-4313-B832-71C4416E00A1}</author>
    <author>tc={8DF53746-27E5-4E3D-B3C4-4E9276BEAD1A}</author>
    <author>tc={CCC68319-FE2D-48DD-8FA4-B745F1A80C22}</author>
    <author>tc={2DF22439-94AA-420C-9D09-63EFBBB026FA}</author>
    <author>tc={AB5D89A4-2C07-4A03-8D1A-E6B54B728CDC}</author>
    <author>tc={18ECE959-03F5-464D-A75D-A4B4977A0934}</author>
    <author>tc={6B64F0AF-5E13-4B45-920B-DC48527168FD}</author>
    <author>tc={26FDC163-1E52-4AA1-B9EC-F11702163182}</author>
    <author>tc={7153BA97-7514-4148-9227-55208CEAA883}</author>
    <author>tc={A8D4498F-E274-4CA7-8540-62B7AB577D13}</author>
    <author>tc={3614C3ED-6B52-4D0B-B160-CB9D8A608D96}</author>
    <author>tc={8B616563-1BD8-4C13-86F4-BBD431226504}</author>
    <author>tc={1D88D1B9-B850-4A31-B58F-ACF0F0C444CA}</author>
    <author>tc={89470C66-BE9D-4A87-8BFF-482850316EE7}</author>
    <author>tc={AB495E02-D494-453F-B0F3-9F3F08934391}</author>
    <author>tc={11DE600A-B2D1-413A-B628-ABCDA2F03FBF}</author>
    <author>tc={805723EB-D601-4585-9F29-DA5CAAE06801}</author>
    <author>tc={5CF1DB06-F053-471E-8F23-55AEBC35CC64}</author>
    <author>tc={35ABA1AE-74B4-4E7E-A148-CD61BC9E2719}</author>
    <author>tc={8A43863C-476D-4B58-862F-DCC732FC7E27}</author>
    <author>tc={93CE14D0-77F8-47E0-B3AB-664359AF08A4}</author>
    <author>tc={DADB1509-0180-42DA-B88D-A39A2A18834A}</author>
    <author>tc={24BE8E16-D543-47C3-B3AA-697EB85465FA}</author>
    <author>tc={D8C0A8D9-C82D-49B0-B8FD-043E1BAECD63}</author>
    <author>tc={7C99628F-C9FA-4CA9-B0A9-C44AC3F21CA5}</author>
    <author>tc={2627D33B-8CA6-495F-B21E-0DEF7048E7E7}</author>
    <author>tc={DDA20FF9-B868-4D8D-96CA-35EF7D2EDCC6}</author>
    <author>tc={C209B153-7E1F-4AEF-8D1D-C9CFA244EB17}</author>
    <author>tc={EFD73B6C-32F9-4F0C-8DA4-952B667C9FD7}</author>
    <author>tc={CE565EA6-9866-46D2-80FD-15874F29A9AB}</author>
    <author>tc={F28B94C1-F901-4728-95F1-49FB3BC74C17}</author>
    <author>tc={D251B3DA-407C-46DA-97CB-0D648E56F400}</author>
    <author>tc={1CE1F52F-8C6A-4C0A-ACBC-168EFEEEC994}</author>
    <author>tc={9480602C-0EBF-488E-8684-C974BEDE00FF}</author>
    <author>tc={B89417C9-151D-4180-985E-72BA4D35FB99}</author>
    <author>tc={E5CB06FD-BFCE-498F-9101-471F03B7661B}</author>
    <author>tc={FE9693CA-DCE9-41F6-AA94-4F18CF3F01B2}</author>
    <author>tc={780A41EB-8618-4141-9B23-2B7BB4AFE8BC}</author>
    <author>tc={CE597BAA-D8EE-45DF-AA18-9FC217E62166}</author>
    <author>tc={0A6ECE4E-1C26-4815-8C7F-3C6C3D6A936A}</author>
    <author>tc={69C042B0-D7C4-440A-AFB8-99AEB1E86B54}</author>
    <author>tc={05FE741E-5978-4EBD-A580-6F510593850F}</author>
    <author>tc={821500DA-D644-4CFC-843D-58588B4AAEA4}</author>
    <author>tc={3F4DAC9F-AA22-48D0-95B4-304B72B5E6D6}</author>
    <author>tc={727AF82F-A766-4EB4-82D0-F641C1D7ACFA}</author>
    <author>tc={9941CC73-AB20-4636-B7EE-386D78302FF2}</author>
    <author>tc={4594CE56-C8DF-7243-85CD-BE01401CBC8F}</author>
    <author>tc={6DF07808-624A-E142-A003-74A4D5EB12DD}</author>
    <author>tc={49967DC9-438C-6844-B466-95E83283C4A9}</author>
    <author>tc={3CB58E3D-B1E8-9848-87CC-25253A98BD5E}</author>
    <author>tc={E1A00BF0-CE5F-2444-8DB7-F9A5ADB8B86C}</author>
    <author>tc={43F3F4D2-C61F-4E42-8500-B5CC26B9C6E3}</author>
    <author>tc={B4360375-A08B-B446-9BEB-7C1CD8EA2C43}</author>
    <author>tc={767E5EBB-AF14-9047-B7E4-3CC3D02270AF}</author>
    <author>tc={23119A88-2E3C-8D44-8A5E-EE236DF7B483}</author>
    <author>tc={84390BF7-C13C-EC4A-86CB-28FC62DFC25D}</author>
    <author>tc={465197E1-4D61-F540-B890-47B4D2E1576B}</author>
    <author>tc={047C19F2-6181-E949-BAD3-0555F8E3B8BC}</author>
    <author>tc={9F90253D-0255-A540-B830-51CBAAF22C0E}</author>
    <author>tc={53EBB8BF-B16A-2C4C-85F2-A86A56BA17F3}</author>
    <author>tc={8623A33E-DE7D-0D46-B904-684E1D803E22}</author>
    <author>tc={B0C3F657-754B-F94C-BBED-C155E3E88359}</author>
    <author>tc={81D25954-23E0-6943-ABC2-8D834178F431}</author>
    <author>tc={C2B65F8D-6A6C-DE4C-8A47-4BC789AFD585}</author>
    <author>tc={D846EF53-15CB-FD43-B5DF-9DD2059C11D1}</author>
    <author>tc={56536754-55E8-384C-8CE6-1683F9458C6F}</author>
    <author>tc={CB9ED778-E2D9-2D4C-AE6D-AED5503AFECE}</author>
    <author>tc={ACA90DE2-CAE3-8B43-9E85-930410DA30C3}</author>
    <author>tc={70AE6478-998C-BB46-A3E8-CDA491E1C37C}</author>
    <author>tc={1B2F3EF7-4389-A346-9175-767CBBA02494}</author>
    <author>tc={3F8D7EBD-CEE6-FC47-9DF8-4C63B2D5CDD0}</author>
    <author>tc={44050AFD-FE2A-FC41-960E-A43CD3FA7E67}</author>
    <author>tc={A908D6A8-B546-2846-9996-A66ACBDBAC0F}</author>
    <author>tc={B03B4A70-038D-2D4D-88DE-3561625A2E0A}</author>
    <author>tc={10069584-3799-C54A-A3B2-9ACB1DB6060B}</author>
    <author>tc={F3EFFA7F-A40B-8644-80AF-85C45EC95AC9}</author>
    <author>tc={F56EEC06-3443-9941-86A6-0E90A0F44C5C}</author>
    <author>tc={F94A65C2-18BA-754C-8929-CF832AB058FA}</author>
    <author>tc={1D7486CC-04CD-2840-8EE7-A02B88B28C2B}</author>
    <author>tc={80D06C5B-DC06-5442-A990-EDB139CC39A3}</author>
    <author>tc={7B6EC2A2-EBBE-8B4B-AFAC-E72B7F71753C}</author>
    <author>tc={3EA692BD-55CB-9A48-B175-04EAFE0443BC}</author>
    <author>tc={7C90F174-EBFA-5044-87BE-9D179C6204D0}</author>
    <author>tc={A28F0A35-E69F-1244-A328-AA1EFE37C426}</author>
    <author>tc={EF269E76-0D0F-F446-8C8C-531A1B317CEC}</author>
    <author>tc={31B0522B-15F9-8444-89F6-58F4C7F501DA}</author>
    <author>tc={737990E6-9725-6C4F-8DF9-6CFC218C30E7}</author>
    <author>tc={A1EAC675-482F-5345-9E86-DF5D40DBA131}</author>
    <author>tc={490F8C89-0508-7B4A-9A69-CD2F304DEC07}</author>
    <author>tc={28E667B5-9872-914C-98DA-B304B6D06BBC}</author>
    <author>tc={805731F4-7FE7-824C-9688-6BD711580562}</author>
    <author>tc={AC37C148-82FB-A642-9207-14DA847833EC}</author>
    <author>tc={62CD4B99-81C0-FB4D-AF04-82E45CBC4058}</author>
    <author>tc={4D98C4BC-4891-2A42-823F-06926FA0466D}</author>
    <author>tc={0AC046E1-01C4-3140-9577-C52B9DB83AB1}</author>
    <author>tc={A45090EF-4C1B-9646-8E31-3C3E07C93C8C}</author>
    <author>tc={928639F3-F0A8-9A4E-8474-161094278D07}</author>
    <author>tc={6053E2FA-241C-BB43-AF17-E42AEF01681D}</author>
    <author>tc={0DD1C668-D636-C84C-8FED-1AB7DF90C4E9}</author>
    <author>tc={D4D922AC-7ED8-5948-B70F-5910BCB0342C}</author>
    <author>tc={420AF2A0-9A8B-2E48-8042-AF467765C1E8}</author>
    <author>tc={7D26CBB3-B9EB-8947-BE0A-7FAB8F0F1B91}</author>
    <author>tc={DB71AEEE-3CD5-8A49-B164-B29357FDA801}</author>
    <author>tc={CDEFE8DE-88B9-5142-8645-771547C6D542}</author>
    <author>tc={6D53EBA4-3A08-6742-92E5-782F2776A963}</author>
    <author>tc={DD2B943D-DF9C-D04D-BFEF-DD00D5C47508}</author>
    <author>tc={2C8FE6D0-6FA9-C547-BFE7-78602A464465}</author>
    <author>tc={4CD4F5E5-2994-E44E-AD70-35E690E35140}</author>
    <author>tc={2F833692-E75D-3947-B752-F699BE320201}</author>
    <author>tc={C49B6261-43E2-8F43-B4E6-649EAA6B9EDF}</author>
    <author>tc={BC18404A-94E9-DA4E-BA46-0FA6896F63E2}</author>
    <author>tc={99350E9A-0462-554A-90A3-67BDA2B14BA6}</author>
    <author>tc={013FAE1A-109F-BC44-B664-20556B8B9EFA}</author>
    <author>tc={F901B4A9-C1F6-6941-BA3A-EEE8FEB0EC35}</author>
    <author>tc={8603F21E-06FE-ED4E-A663-2F36D921250D}</author>
    <author>tc={0C5AFEBB-99B4-B248-AFA6-0B9039FE2CEE}</author>
    <author>tc={E3D855E9-3431-B64D-A711-7B87AE45F60A}</author>
    <author>tc={9EC01FC9-201E-C74E-928E-3EBD359B08D0}</author>
    <author>tc={ECE90141-23CD-884E-B5FD-03CFB37107B9}</author>
    <author>tc={A0A4DC8F-0427-5144-96F8-5F99C579A2DC}</author>
    <author>tc={80EFD2AB-3EDD-194B-BB06-D12A691FB403}</author>
    <author>tc={98935054-BFC6-B34B-8B5D-946A01BAE009}</author>
    <author>tc={80785351-355D-5946-A670-E7FCD2EC1C7E}</author>
    <author>tc={952AAC7A-0AAE-C44F-9193-2AD2C7A4916A}</author>
    <author>tc={A577ABC2-BFA9-3444-9419-C42AD3C27748}</author>
    <author>tc={3349A276-3F4E-6A46-853D-24F94D6D01E3}</author>
    <author>tc={EC4B3133-C60D-994E-907B-6B008D6252A3}</author>
    <author>tc={ECDA3962-CBB3-B944-B912-4F35112B4D30}</author>
    <author>tc={E0EE2E5C-7A8B-6646-A99F-A53F67FF0BC9}</author>
    <author>tc={0AEB45F2-1ECA-DD4A-BFED-C6C2D02BBA29}</author>
    <author>tc={D67C0B82-B30D-E84E-9C3D-388208B5CE21}</author>
    <author>tc={72801D20-3270-EF4C-A8CA-8171A654A54C}</author>
    <author>tc={63F802AA-C80C-4F47-BF15-85B469DAE499}</author>
    <author>tc={9C042A39-E8E5-0C43-ACBC-7FB07236774B}</author>
    <author>tc={37068285-AF49-284B-A7F3-ABEE74498509}</author>
    <author>tc={E50B00D5-6525-DE48-8F60-98CBA9648075}</author>
    <author>tc={3BBA79E9-8407-454E-967C-933491804975}</author>
    <author>tc={398EC72F-4C6F-5E44-A831-04F6FD75800A}</author>
    <author>tc={3234051E-0F23-CC4A-A13B-2FD515E0AE40}</author>
    <author>tc={29A5CFDB-8070-D24C-A02B-A5F555BAE677}</author>
    <author>tc={D8FEBE96-19AC-844F-83FE-9711A907778E}</author>
    <author>tc={AD8B075E-C42D-4A47-9FBC-419BE4D78540}</author>
    <author>tc={959AC5B6-6A95-BD4C-B8FC-BA4052503794}</author>
    <author>tc={1D2F7395-3ECC-2E49-B50A-D8286F39EBFB}</author>
    <author>tc={843A24CA-8719-634E-89CF-1C65B5272A7F}</author>
    <author>tc={C7352D18-11A4-A641-9ED0-61E9ACE75E3B}</author>
    <author>tc={1459E6F9-5345-AE49-BEC3-7ABA65BED5EA}</author>
    <author>tc={6E2ECC32-1B21-4843-B251-9896C287CC5E}</author>
    <author>tc={9A595D9F-C072-0145-A4F4-D0A92B92A344}</author>
    <author>tc={1A36D438-6450-CD41-A1F6-CCD2F3DD4000}</author>
    <author>tc={A399BEA1-F435-0A45-A3D3-A3C544A13EB7}</author>
    <author>tc={CBA7F5CC-26AC-B944-945A-5CB8E539B7BC}</author>
    <author>tc={4AB5D098-3F8E-AF4E-9A7C-0BE1E55F1063}</author>
    <author>tc={53FFFC2E-1B45-AB4E-9A3C-43D192395F9E}</author>
    <author>tc={04280E59-60F1-8C4A-B84C-A82C1CBE0401}</author>
    <author>tc={40D2E8D6-F0C0-4949-8CF6-8F58DA779D99}</author>
    <author>tc={D0D12A4B-C8E7-1946-BCB9-F6478E2C2061}</author>
    <author>tc={48E12E5A-F99E-F148-BCF8-1609D9024489}</author>
    <author>tc={7E7E8790-1B6B-8A41-90D5-8A30FB8EE11E}</author>
    <author>tc={F13FEB6E-F4C0-1E4F-84CA-AC0985AA6BF8}</author>
    <author>tc={BBBEB651-592B-B049-A569-746D5811AF66}</author>
  </authors>
  <commentList>
    <comment ref="Y1" authorId="0" shapeId="0" xr:uid="{F5731366-8C46-4F9F-9DFC-8B269A820C04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UPDATED</t>
      </text>
    </comment>
    <comment ref="S2" authorId="1" shapeId="0" xr:uid="{A2A6FB1C-3448-43C3-9241-E97149604B2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2" authorId="2" shapeId="0" xr:uid="{DC0B83FC-CF0F-4DA4-861E-B3D9FC70CEDD}">
      <text>
        <t>[Threaded comment]
Your version of Excel allows you to read this threaded comment; however, any edits to it will get removed if the file is opened in a newer version of Excel. Learn more: https://go.microsoft.com/fwlink/?linkid=870924
Comment:
    18% end of 2024</t>
      </text>
    </comment>
    <comment ref="S3" authorId="3" shapeId="0" xr:uid="{0499DF3A-6C12-431B-9885-0E9A87384FAC}">
      <text>
        <t>[Threaded comment]
Your version of Excel allows you to read this threaded comment; however, any edits to it will get removed if the file is opened in a newer version of Excel. Learn more: https://go.microsoft.com/fwlink/?linkid=870924
Comment:
    4% SPIMACO + 1.5% NUPCO (1% 2024) + 0.5% VAS-3pl</t>
      </text>
    </comment>
    <comment ref="T3" authorId="4" shapeId="0" xr:uid="{E440FB27-3B1E-414A-B09A-D1F56FBDB82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75% later</t>
      </text>
    </comment>
    <comment ref="S5" authorId="5" shapeId="0" xr:uid="{9CC7D24E-B54D-42E9-8CB3-82BEACFC70AA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6" authorId="6" shapeId="0" xr:uid="{FA06D36E-958F-49D6-A77B-BD0E3092E23A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7" authorId="7" shapeId="0" xr:uid="{EC40C2E1-7282-414F-9581-1BD4490F4591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" authorId="8" shapeId="0" xr:uid="{16CBCD6F-5D93-4220-BB43-22C9ED7C7F3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" authorId="9" shapeId="0" xr:uid="{29A3B7B0-97A8-4635-8C24-37EB9141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" authorId="10" shapeId="0" xr:uid="{B76AC269-133D-4600-A2BA-C1AF161638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" authorId="11" shapeId="0" xr:uid="{9EE84F09-F911-4CDE-8460-CE377DC5AC4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2" authorId="12" shapeId="0" xr:uid="{E1FA77EE-CCC1-432F-A395-E28D9BB564D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" authorId="13" shapeId="0" xr:uid="{A312D353-6335-4D33-B116-81256A131A72}">
      <text>
        <t>[Threaded comment]
Your version of Excel allows you to read this threaded comment; however, any edits to it will get removed if the file is opened in a newer version of Excel. Learn more: https://go.microsoft.com/fwlink/?linkid=870924
Comment:
    7% SPIMACO + 4% NUPCO (2% Q3 only) + 1% VAS-3pl</t>
      </text>
    </comment>
    <comment ref="T13" authorId="14" shapeId="0" xr:uid="{5EF775EA-6639-42F9-93D1-A3ECA59F6D0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25% end of 2024</t>
      </text>
    </comment>
    <comment ref="S14" authorId="15" shapeId="0" xr:uid="{303D2D62-70BB-43EC-9C3F-004268318D0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5" authorId="16" shapeId="0" xr:uid="{084BD233-4439-4ED1-99E7-29C621816E2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" authorId="17" shapeId="0" xr:uid="{015DE277-D7FF-4456-BBAC-79C77D2D419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7" authorId="18" shapeId="0" xr:uid="{3B72A9F5-2F48-438D-B7C6-1B7BA06F6A13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8" authorId="19" shapeId="0" xr:uid="{A6F07A08-BB6C-408E-AE08-B6137548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9" authorId="20" shapeId="0" xr:uid="{B2524B69-2FB0-44DB-A0C0-CDB78DE21C35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20" authorId="21" shapeId="0" xr:uid="{7E9D6854-BE9D-43C1-A4D6-8E666EA4DFA8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1" authorId="22" shapeId="0" xr:uid="{C53CB40F-204E-4AA4-907B-F315D346F42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2" authorId="23" shapeId="0" xr:uid="{4108D08B-F648-4194-9C1B-833ABE5DB06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3" authorId="24" shapeId="0" xr:uid="{B9FCAB18-598F-4D53-A0C0-525770AF1942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4" authorId="25" shapeId="0" xr:uid="{0A6378BF-5F98-4A05-93F5-CFCFB0B3BDF6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5" authorId="26" shapeId="0" xr:uid="{71D0A0AC-05CA-4091-95F2-D6C66B1D71F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6" authorId="27" shapeId="0" xr:uid="{6EFD4BD3-E961-4AA5-A08C-A8DDE9C0E5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7" authorId="28" shapeId="0" xr:uid="{87E9B0FA-3845-4F6C-9A60-42C3E8D7210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28" authorId="29" shapeId="0" xr:uid="{95636821-ABC5-481C-A72F-0CC1F6F0D71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0" authorId="30" shapeId="0" xr:uid="{B17EBABD-9D41-41A4-8B35-3D3179A5FA8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0" authorId="31" shapeId="0" xr:uid="{0D3E5C4E-69FA-4686-B97A-3AD83CAEC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1" authorId="32" shapeId="0" xr:uid="{010B5CEA-95A1-48AF-8A4F-10B326C171C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1" authorId="33" shapeId="0" xr:uid="{BE0D565F-8841-454C-9EC8-8E38B06BE15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2" authorId="34" shapeId="0" xr:uid="{057B56F5-B750-486D-BDD0-07E51CDACA4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3" authorId="35" shapeId="0" xr:uid="{DB6488AE-A621-4FC9-BB62-FE5506969B8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34" authorId="36" shapeId="0" xr:uid="{E99E6B6E-5D17-46C0-A103-3212E8ED3C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4" authorId="37" shapeId="0" xr:uid="{274D3B19-B426-4CD3-8764-63C8694ECCE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5" authorId="38" shapeId="0" xr:uid="{252ED4F7-1BF9-49BA-BE74-F465ECBD0081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35" authorId="39" shapeId="0" xr:uid="{FE032500-885E-4AB7-94AC-90337ABB1168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36" authorId="40" shapeId="0" xr:uid="{79A4B30C-EC65-4321-9ABA-6771A7E9A63D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38" authorId="41" shapeId="0" xr:uid="{4A048C39-E963-456A-86EF-69037B339E9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39" authorId="42" shapeId="0" xr:uid="{9F2F1D81-40CA-4F82-BCF4-B3AB9A3B160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0" authorId="43" shapeId="0" xr:uid="{B3BDAE63-EC7B-4163-BA54-2B4207D0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1" authorId="44" shapeId="0" xr:uid="{17D72DD4-1561-4E43-BF1B-F9A6CC86041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2" authorId="45" shapeId="0" xr:uid="{ADC9E591-EB64-497B-8B14-BF0DC0BC2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3" authorId="46" shapeId="0" xr:uid="{B6D06D62-C06C-4040-B4CC-0ED4C1A2382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4" authorId="47" shapeId="0" xr:uid="{23CC43CC-B556-488A-93FB-E3631570EBA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5" authorId="48" shapeId="0" xr:uid="{EA89404C-4B9F-4177-A4DA-2D57072BB48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6" authorId="49" shapeId="0" xr:uid="{DB991F74-A48D-40CF-8383-B763A05052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7" authorId="50" shapeId="0" xr:uid="{9CDCE70A-46EF-4168-8A1F-3F6262416C8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8" authorId="51" shapeId="0" xr:uid="{CE452F3D-3105-42D2-9299-30E6CA2ED05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49" authorId="52" shapeId="0" xr:uid="{5445F014-4960-4520-9027-4E2CE5B2AE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0" authorId="53" shapeId="0" xr:uid="{91D5052A-1ED0-4CF1-A102-20666D4F7DC6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51" authorId="54" shapeId="0" xr:uid="{BB3EC4E3-4617-4BBE-A39C-A33AC612810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2" authorId="55" shapeId="0" xr:uid="{B001A133-578C-4905-BA3A-81693455D4C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3" authorId="56" shapeId="0" xr:uid="{4A98C022-069B-4536-A7B2-2B33069ED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4" authorId="57" shapeId="0" xr:uid="{021FB82C-09E4-4992-9A21-3CAE73B51F9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W55" authorId="58" shapeId="0" xr:uid="{B758D000-E0F9-4E82-83E1-89D4FB3407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Cooling unit, gps, SIM, ice box, … = 400/Car/Month (245 cars Avg)</t>
      </text>
    </comment>
    <comment ref="S56" authorId="59" shapeId="0" xr:uid="{6890711C-5EBC-4ACD-9C30-F58F0896E5E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57" authorId="60" shapeId="0" xr:uid="{4138164F-51F3-43A5-9A7A-7672FCF4BDE6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58" authorId="61" shapeId="0" xr:uid="{D10D540D-BC9E-444C-88BF-D3010861D681}">
      <text>
        <t>[Threaded comment]
Your version of Excel allows you to read this threaded comment; however, any edits to it will get removed if the file is opened in a newer version of Excel. Learn more: https://go.microsoft.com/fwlink/?linkid=870924
Comment:
    3% Spimaco</t>
      </text>
    </comment>
    <comment ref="S59" authorId="62" shapeId="0" xr:uid="{DADBA3D6-1293-47B7-9B6E-7B436EDF107C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0" authorId="63" shapeId="0" xr:uid="{6ECF31BA-FEC0-4A04-9E47-A353288A3EB8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1" authorId="64" shapeId="0" xr:uid="{CEAA1AC1-B95F-4185-9A05-0370CC5F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2" authorId="65" shapeId="0" xr:uid="{B074A9D1-BA99-4AD7-91CB-A825366B51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3" authorId="66" shapeId="0" xr:uid="{5EED38B9-9161-4A4E-BAF6-0C0AB6507E63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64" authorId="67" shapeId="0" xr:uid="{33F40F25-9806-42F3-A9C1-568E975D15D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6" authorId="68" shapeId="0" xr:uid="{2F613FDA-7316-4929-BB95-7525AE009C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6" authorId="69" shapeId="0" xr:uid="{4B2950C3-7632-44BF-9D12-3203A7FBFD6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7" authorId="70" shapeId="0" xr:uid="{130BC63F-0CE8-4407-A452-DA4B5DD0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8" authorId="71" shapeId="0" xr:uid="{746A56C5-CDC0-43DD-9F50-ECCD3BDC7BC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69" authorId="72" shapeId="0" xr:uid="{54FAA46E-6A09-4BC6-A71B-7F5AC328308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69" authorId="73" shapeId="0" xr:uid="{2936FBB0-EC2C-4313-B832-71C4416E00A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0" authorId="74" shapeId="0" xr:uid="{8DF53746-27E5-4E3D-B3C4-4E9276BEAD1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1" authorId="75" shapeId="0" xr:uid="{CCC68319-FE2D-48DD-8FA4-B745F1A80C2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71" authorId="76" shapeId="0" xr:uid="{2DF22439-94AA-420C-9D09-63EFBBB026F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2" authorId="77" shapeId="0" xr:uid="{AB5D89A4-2C07-4A03-8D1A-E6B54B728CD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3" authorId="78" shapeId="0" xr:uid="{18ECE959-03F5-464D-A75D-A4B4977A093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4" authorId="79" shapeId="0" xr:uid="{6B64F0AF-5E13-4B45-920B-DC48527168F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5" authorId="80" shapeId="0" xr:uid="{26FDC163-1E52-4AA1-B9EC-F11702163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6" authorId="81" shapeId="0" xr:uid="{7153BA97-7514-4148-9227-55208CEAA88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7" authorId="82" shapeId="0" xr:uid="{A8D4498F-E274-4CA7-8540-62B7AB577D1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79" authorId="83" shapeId="0" xr:uid="{3614C3ED-6B52-4D0B-B160-CB9D8A608D96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80" authorId="84" shapeId="0" xr:uid="{8B616563-1BD8-4C13-86F4-BBD431226504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1" authorId="85" shapeId="0" xr:uid="{1D88D1B9-B850-4A31-B58F-ACF0F0C444C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2" authorId="86" shapeId="0" xr:uid="{89470C66-BE9D-4A87-8BFF-482850316EE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83" authorId="87" shapeId="0" xr:uid="{AB495E02-D494-453F-B0F3-9F3F0893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84" authorId="88" shapeId="0" xr:uid="{11DE600A-B2D1-413A-B628-ABCDA2F03F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5" authorId="89" shapeId="0" xr:uid="{805723EB-D601-4585-9F29-DA5CAAE06801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6" authorId="90" shapeId="0" xr:uid="{5CF1DB06-F053-471E-8F23-55AEBC35CC6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87" authorId="91" shapeId="0" xr:uid="{35ABA1AE-74B4-4E7E-A148-CD61BC9E2719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8" authorId="92" shapeId="0" xr:uid="{8A43863C-476D-4B58-862F-DCC732FC7E2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89" authorId="93" shapeId="0" xr:uid="{93CE14D0-77F8-47E0-B3AB-664359AF08A4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0" authorId="94" shapeId="0" xr:uid="{DADB1509-0180-42DA-B88D-A39A2A18834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1" authorId="95" shapeId="0" xr:uid="{24BE8E16-D543-47C3-B3AA-697EB85465F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92" authorId="96" shapeId="0" xr:uid="{D8C0A8D9-C82D-49B0-B8FD-043E1BAECD63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93" authorId="97" shapeId="0" xr:uid="{7C99628F-C9FA-4CA9-B0A9-C44AC3F21CA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28% end of 2024</t>
      </text>
    </comment>
    <comment ref="W93" authorId="98" shapeId="0" xr:uid="{2627D33B-8CA6-495F-B21E-0DEF7048E7E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Cooling unit, GPS, SIM,..</t>
      </text>
    </comment>
    <comment ref="S94" authorId="99" shapeId="0" xr:uid="{DDA20FF9-B868-4D8D-96CA-35EF7D2EDCC6}">
      <text>
        <t>[Threaded comment]
Your version of Excel allows you to read this threaded comment; however, any edits to it will get removed if the file is opened in a newer version of Excel. Learn more: https://go.microsoft.com/fwlink/?linkid=870924
Comment:
    5% 3pl (SPIMACO)</t>
      </text>
    </comment>
    <comment ref="S95" authorId="100" shapeId="0" xr:uid="{C209B153-7E1F-4AEF-8D1D-C9CFA244EB17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96" authorId="101" shapeId="0" xr:uid="{EFD73B6C-32F9-4F0C-8DA4-952B667C9FD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7" authorId="102" shapeId="0" xr:uid="{CE565EA6-9866-46D2-80FD-15874F29A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98" authorId="103" shapeId="0" xr:uid="{F28B94C1-F901-4728-95F1-49FB3BC74C17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99" authorId="104" shapeId="0" xr:uid="{D251B3DA-407C-46DA-97CB-0D648E56F4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0" authorId="105" shapeId="0" xr:uid="{1CE1F52F-8C6A-4C0A-ACBC-168EFEEEC99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1" authorId="106" shapeId="0" xr:uid="{9480602C-0EBF-488E-8684-C974BEDE00F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02" authorId="107" shapeId="0" xr:uid="{B89417C9-151D-4180-985E-72BA4D35FB9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03" authorId="108" shapeId="0" xr:uid="{E5CB06FD-BFCE-498F-9101-471F03B7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04" authorId="109" shapeId="0" xr:uid="{FE9693CA-DCE9-41F6-AA94-4F18CF3F01B2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5" authorId="110" shapeId="0" xr:uid="{780A41EB-8618-4141-9B23-2B7BB4AFE8B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08" authorId="111" shapeId="0" xr:uid="{CE597BAA-D8EE-45DF-AA18-9FC217E621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0" authorId="112" shapeId="0" xr:uid="{0A6ECE4E-1C26-4815-8C7F-3C6C3D6A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1" authorId="113" shapeId="0" xr:uid="{69C042B0-D7C4-440A-AFB8-99AEB1E86B5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2" authorId="114" shapeId="0" xr:uid="{05FE741E-5978-4EBD-A580-6F510593850F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3" authorId="115" shapeId="0" xr:uid="{821500DA-D644-4CFC-843D-58588B4AAEA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14" authorId="116" shapeId="0" xr:uid="{3F4DAC9F-AA22-48D0-95B4-304B72B5E6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15" authorId="117" shapeId="0" xr:uid="{727AF82F-A766-4EB4-82D0-F641C1D7ACFA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16" authorId="118" shapeId="0" xr:uid="{9941CC73-AB20-4636-B7EE-386D78302FF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7" authorId="119" shapeId="0" xr:uid="{4594CE56-C8DF-7243-85CD-BE01401CBC8F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  <comment ref="S119" authorId="120" shapeId="0" xr:uid="{6DF07808-624A-E142-A003-74A4D5EB12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23" authorId="121" shapeId="0" xr:uid="{49967DC9-438C-6844-B466-95E83283C4A9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124" authorId="122" shapeId="0" xr:uid="{3CB58E3D-B1E8-9848-87CC-25253A98BD5E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25" authorId="123" shapeId="0" xr:uid="{E1A00BF0-CE5F-2444-8DB7-F9A5ADB8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6" authorId="124" shapeId="0" xr:uid="{43F3F4D2-C61F-4E42-8500-B5CC26B9C6E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7" authorId="125" shapeId="0" xr:uid="{B4360375-A08B-B446-9BEB-7C1CD8EA2C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28" authorId="126" shapeId="0" xr:uid="{767E5EBB-AF14-9047-B7E4-3CC3D02270AF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29" authorId="127" shapeId="0" xr:uid="{23119A88-2E3C-8D44-8A5E-EE236DF7B48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0" authorId="128" shapeId="0" xr:uid="{84390BF7-C13C-EC4A-86CB-28FC62DFC25D}">
      <text>
        <t>[Threaded comment]
Your version of Excel allows you to read this threaded comment; however, any edits to it will get removed if the file is opened in a newer version of Excel. Learn more: https://go.microsoft.com/fwlink/?linkid=870924
Comment:
    7% SPIMACO + 4% NUPCO (2% Q3 only) + 1% VAS-3pl</t>
      </text>
    </comment>
    <comment ref="T130" authorId="129" shapeId="0" xr:uid="{465197E1-4D61-F540-B890-47B4D2E1576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25% end of 2024</t>
      </text>
    </comment>
    <comment ref="S131" authorId="130" shapeId="0" xr:uid="{047C19F2-6181-E949-BAD3-0555F8E3B8B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32" authorId="131" shapeId="0" xr:uid="{9F90253D-0255-A540-B830-51CBAAF22C0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3" authorId="132" shapeId="0" xr:uid="{53EBB8BF-B16A-2C4C-85F2-A86A56BA17F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34" authorId="133" shapeId="0" xr:uid="{8623A33E-DE7D-0D46-B904-684E1D803E22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35" authorId="134" shapeId="0" xr:uid="{B0C3F657-754B-F94C-BBED-C155E3E8835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36" authorId="135" shapeId="0" xr:uid="{81D25954-23E0-6943-ABC2-8D834178F431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37" authorId="136" shapeId="0" xr:uid="{C2B65F8D-6A6C-DE4C-8A47-4BC789AFD585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38" authorId="137" shapeId="0" xr:uid="{D846EF53-15CB-FD43-B5DF-9DD2059C11D1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139" authorId="138" shapeId="0" xr:uid="{56536754-55E8-384C-8CE6-1683F9458C6F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0" authorId="139" shapeId="0" xr:uid="{CB9ED778-E2D9-2D4C-AE6D-AED5503AFECE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1" authorId="140" shapeId="0" xr:uid="{ACA90DE2-CAE3-8B43-9E85-930410DA30C3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2" authorId="141" shapeId="0" xr:uid="{70AE6478-998C-BB46-A3E8-CDA491E1C37C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43" authorId="142" shapeId="0" xr:uid="{1B2F3EF7-4389-A346-9175-767CBBA02494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45" authorId="143" shapeId="0" xr:uid="{3F8D7EBD-CEE6-FC47-9DF8-4C63B2D5CDD0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T145" authorId="144" shapeId="0" xr:uid="{44050AFD-FE2A-FC41-960E-A43CD3FA7E67}">
      <text>
        <t>[Threaded comment]
Your version of Excel allows you to read this threaded comment; however, any edits to it will get removed if the file is opened in a newer version of Excel. Learn more: https://go.microsoft.com/fwlink/?linkid=870924
Comment:
    18% end of 2024</t>
      </text>
    </comment>
    <comment ref="S146" authorId="145" shapeId="0" xr:uid="{A908D6A8-B546-2846-9996-A66ACBDBAC0F}">
      <text>
        <t>[Threaded comment]
Your version of Excel allows you to read this threaded comment; however, any edits to it will get removed if the file is opened in a newer version of Excel. Learn more: https://go.microsoft.com/fwlink/?linkid=870924
Comment:
    4% SPIMACO + 1.5% NUPCO (1% 2024) + 0.5% VAS-3pl</t>
      </text>
    </comment>
    <comment ref="S147" authorId="146" shapeId="0" xr:uid="{B03B4A70-038D-2D4D-88DE-3561625A2E0A}">
      <text>
        <t>[Threaded comment]
Your version of Excel allows you to read this threaded comment; however, any edits to it will get removed if the file is opened in a newer version of Excel. Learn more: https://go.microsoft.com/fwlink/?linkid=870924
Comment:
    3% 3pl</t>
      </text>
    </comment>
    <comment ref="S148" authorId="147" shapeId="0" xr:uid="{10069584-3799-C54A-A3B2-9ACB1DB6060B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49" authorId="148" shapeId="0" xr:uid="{F3EFFA7F-A40B-8644-80AF-85C45EC95AC9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0" authorId="149" shapeId="0" xr:uid="{F56EEC06-3443-9941-86A6-0E90A0F44C5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1" authorId="150" shapeId="0" xr:uid="{F94A65C2-18BA-754C-8929-CF832AB058F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2" authorId="151" shapeId="0" xr:uid="{1D7486CC-04CD-2840-8EE7-A02B88B28C2B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3" authorId="152" shapeId="0" xr:uid="{80D06C5B-DC06-5442-A990-EDB139CC39A3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5" authorId="153" shapeId="0" xr:uid="{7B6EC2A2-EBBE-8B4B-AFAC-E72B7F71753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56" authorId="154" shapeId="0" xr:uid="{3EA692BD-55CB-9A48-B175-04EAFE0443B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7" authorId="155" shapeId="0" xr:uid="{7C90F174-EBFA-5044-87BE-9D179C6204D0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8" authorId="156" shapeId="0" xr:uid="{A28F0A35-E69F-1244-A328-AA1EFE37C426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59" authorId="157" shapeId="0" xr:uid="{EF269E76-0D0F-F446-8C8C-531A1B317CE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0" authorId="158" shapeId="0" xr:uid="{31B0522B-15F9-8444-89F6-58F4C7F501DA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1" authorId="159" shapeId="0" xr:uid="{737990E6-9725-6C4F-8DF9-6CFC218C30E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2" authorId="160" shapeId="0" xr:uid="{A1EAC675-482F-5345-9E86-DF5D40DBA13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3" authorId="161" shapeId="0" xr:uid="{490F8C89-0508-7B4A-9A69-CD2F304DEC07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SPIMACO + 3.5% NUPCO (2.5% in 2024) + 1% VAS-3pl</t>
      </text>
    </comment>
    <comment ref="S164" authorId="162" shapeId="0" xr:uid="{28E667B5-9872-914C-98DA-B304B6D06B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166" authorId="163" shapeId="0" xr:uid="{805731F4-7FE7-824C-9688-6BD71158056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7" authorId="164" shapeId="0" xr:uid="{AC37C148-82FB-A642-9207-14DA847833E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8" authorId="165" shapeId="0" xr:uid="{62CD4B99-81C0-FB4D-AF04-82E45CBC405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69" authorId="166" shapeId="0" xr:uid="{4D98C4BC-4891-2A42-823F-06926FA0466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0" authorId="167" shapeId="0" xr:uid="{0AC046E1-01C4-3140-9577-C52B9DB83AB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1" authorId="168" shapeId="0" xr:uid="{A45090EF-4C1B-9646-8E31-3C3E07C93C8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2" authorId="169" shapeId="0" xr:uid="{928639F3-F0A8-9A4E-8474-161094278D0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3" authorId="170" shapeId="0" xr:uid="{6053E2FA-241C-BB43-AF17-E42AEF01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4" authorId="171" shapeId="0" xr:uid="{0DD1C668-D636-C84C-8FED-1AB7DF90C4E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5" authorId="172" shapeId="0" xr:uid="{D4D922AC-7ED8-5948-B70F-5910BCB0342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6" authorId="173" shapeId="0" xr:uid="{420AF2A0-9A8B-2E48-8042-AF467765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7" authorId="174" shapeId="0" xr:uid="{7D26CBB3-B9EB-8947-BE0A-7FAB8F0F1B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78" authorId="175" shapeId="0" xr:uid="{DB71AEEE-3CD5-8A49-B164-B29357FDA801}">
      <text>
        <t>[Threaded comment]
Your version of Excel allows you to read this threaded comment; however, any edits to it will get removed if the file is opened in a newer version of Excel. Learn more: https://go.microsoft.com/fwlink/?linkid=870924
Comment:
    17% Spimaco + 4% Nupco (3% 2024) + 0.5% Others+Vas</t>
      </text>
    </comment>
    <comment ref="S179" authorId="176" shapeId="0" xr:uid="{CDEFE8DE-88B9-5142-8645-771547C6D542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0" authorId="177" shapeId="0" xr:uid="{6D53EBA4-3A08-6742-92E5-782F2776A96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1" authorId="178" shapeId="0" xr:uid="{DD2B943D-DF9C-D04D-BFEF-DD00D5C4750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82" authorId="179" shapeId="0" xr:uid="{2C8FE6D0-6FA9-C547-BFE7-78602A464465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W183" authorId="180" shapeId="0" xr:uid="{4CD4F5E5-2994-E44E-AD70-35E690E351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Cooling unit, gps, SIM, ice box, … = 400/Car/Month (245 cars Avg)</t>
      </text>
    </comment>
    <comment ref="S184" authorId="181" shapeId="0" xr:uid="{2F833692-E75D-3947-B752-F699BE320201}">
      <text>
        <t>[Threaded comment]
Your version of Excel allows you to read this threaded comment; however, any edits to it will get removed if the file is opened in a newer version of Excel. Learn more: https://go.microsoft.com/fwlink/?linkid=870924
Comment:
    6% SPIMACO + 3% NUPCO (2% 2024)</t>
      </text>
    </comment>
    <comment ref="S185" authorId="182" shapeId="0" xr:uid="{C49B6261-43E2-8F43-B4E6-649EAA6B9EDF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86" authorId="183" shapeId="0" xr:uid="{BC18404A-94E9-DA4E-BA46-0FA6896F63E2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86" authorId="184" shapeId="0" xr:uid="{99350E9A-0462-554A-90A3-67BDA2B1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87" authorId="185" shapeId="0" xr:uid="{013FAE1A-109F-BC44-B664-20556B8B9EFA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87" authorId="186" shapeId="0" xr:uid="{F901B4A9-C1F6-6941-BA3A-EEE8FEB0EC3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88" authorId="187" shapeId="0" xr:uid="{8603F21E-06FE-ED4E-A663-2F36D92125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89" authorId="188" shapeId="0" xr:uid="{0C5AFEBB-99B4-B248-AFA6-0B9039FE2CEE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190" authorId="189" shapeId="0" xr:uid="{E3D855E9-3431-B64D-A711-7B87AE45F60A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90" authorId="190" shapeId="0" xr:uid="{9EC01FC9-201E-C74E-928E-3EBD359B08D0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91" authorId="191" shapeId="0" xr:uid="{ECE90141-23CD-884E-B5FD-03CFB37107B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T191" authorId="192" shapeId="0" xr:uid="{A0A4DC8F-0427-5144-96F8-5F99C579A2DC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60% in 2024</t>
      </text>
    </comment>
    <comment ref="S192" authorId="193" shapeId="0" xr:uid="{80EFD2AB-3EDD-194B-BB06-D12A691FB403}">
      <text>
        <t>[Threaded comment]
Your version of Excel allows you to read this threaded comment; however, any edits to it will get removed if the file is opened in a newer version of Excel. Learn more: https://go.microsoft.com/fwlink/?linkid=870924
Comment:
    3% Spimaco</t>
      </text>
    </comment>
    <comment ref="S193" authorId="194" shapeId="0" xr:uid="{98935054-BFC6-B34B-8B5D-946A01BAE009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4" authorId="195" shapeId="0" xr:uid="{80785351-355D-5946-A670-E7FCD2EC1C7E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5" authorId="196" shapeId="0" xr:uid="{952AAC7A-0AAE-C44F-9193-2AD2C7A4916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96" authorId="197" shapeId="0" xr:uid="{A577ABC2-BFA9-3444-9419-C42AD3C2774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197" authorId="198" shapeId="0" xr:uid="{3349A276-3F4E-6A46-853D-24F94D6D01E3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198" authorId="199" shapeId="0" xr:uid="{EC4B3133-C60D-994E-907B-6B008D6252A3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0" authorId="200" shapeId="0" xr:uid="{ECDA3962-CBB3-B944-B912-4F35112B4D3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0" authorId="201" shapeId="0" xr:uid="{E0EE2E5C-7A8B-6646-A99F-A53F67FF0BC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1" authorId="202" shapeId="0" xr:uid="{0AEB45F2-1ECA-DD4A-BFED-C6C2D02B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2" authorId="203" shapeId="0" xr:uid="{D67C0B82-B30D-E84E-9C3D-388208B5CE2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3" authorId="204" shapeId="0" xr:uid="{72801D20-3270-EF4C-A8CA-8171A654A54C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3" authorId="205" shapeId="0" xr:uid="{63F802AA-C80C-4F47-BF15-85B469DAE49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4" authorId="206" shapeId="0" xr:uid="{9C042A39-E8E5-0C43-ACBC-7FB07236774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5" authorId="207" shapeId="0" xr:uid="{37068285-AF49-284B-A7F3-ABEE7449850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T205" authorId="208" shapeId="0" xr:uid="{E50B00D5-6525-DE48-8F60-98CBA9648075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6" authorId="209" shapeId="0" xr:uid="{3BBA79E9-8407-454E-967C-933491804975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7" authorId="210" shapeId="0" xr:uid="{398EC72F-4C6F-5E44-A831-04F6FD75800A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8" authorId="211" shapeId="0" xr:uid="{3234051E-0F23-CC4A-A13B-2FD515E0AE4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09" authorId="212" shapeId="0" xr:uid="{29A5CFDB-8070-D24C-A02B-A5F555BAE677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0" authorId="213" shapeId="0" xr:uid="{D8FEBE96-19AC-844F-83FE-9711A90777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1" authorId="214" shapeId="0" xr:uid="{AD8B075E-C42D-4A47-9FBC-419BE4D78540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3" authorId="215" shapeId="0" xr:uid="{959AC5B6-6A95-BD4C-B8FC-BA4052503794}">
      <text>
        <t>[Threaded comment]
Your version of Excel allows you to read this threaded comment; however, any edits to it will get removed if the file is opened in a newer version of Excel. Learn more: https://go.microsoft.com/fwlink/?linkid=870924
Comment:
    8% 3pl</t>
      </text>
    </comment>
    <comment ref="S214" authorId="216" shapeId="0" xr:uid="{1D2F7395-3ECC-2E49-B50A-D8286F39EBFB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215" authorId="217" shapeId="0" xr:uid="{843A24CA-8719-634E-89CF-1C65B5272A7F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6" authorId="218" shapeId="0" xr:uid="{C7352D18-11A4-A641-9ED0-61E9ACE75E3B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17" authorId="219" shapeId="0" xr:uid="{1459E6F9-5345-AE49-BEC3-7ABA65BED5EA}">
      <text>
        <t>[Threaded comment]
Your version of Excel allows you to read this threaded comment; however, any edits to it will get removed if the file is opened in a newer version of Excel. Learn more: https://go.microsoft.com/fwlink/?linkid=870924
Comment:
    2% 3pl</t>
      </text>
    </comment>
    <comment ref="S218" authorId="220" shapeId="0" xr:uid="{6E2ECC32-1B21-4843-B251-9896C287CC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219" authorId="221" shapeId="0" xr:uid="{9A595D9F-C072-0145-A4F4-D0A92B92A3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T220" authorId="222" shapeId="0" xr:uid="{1A36D438-6450-CD41-A1F6-CCD2F3DD4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to 28% end of 2024</t>
      </text>
    </comment>
    <comment ref="W220" authorId="223" shapeId="0" xr:uid="{A399BEA1-F435-0A45-A3D3-A3C544A13E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Cooling unit, GPS, SIM,..</t>
      </text>
    </comment>
    <comment ref="S221" authorId="224" shapeId="0" xr:uid="{CBA7F5CC-26AC-B944-945A-5CB8E539B7BC}">
      <text>
        <t>[Threaded comment]
Your version of Excel allows you to read this threaded comment; however, any edits to it will get removed if the file is opened in a newer version of Excel. Learn more: https://go.microsoft.com/fwlink/?linkid=870924
Comment:
    5% 3pl (SPIMACO)</t>
      </text>
    </comment>
    <comment ref="S222" authorId="225" shapeId="0" xr:uid="{4AB5D098-3F8E-AF4E-9A7C-0BE1E55F10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Regional</t>
      </text>
    </comment>
    <comment ref="S223" authorId="226" shapeId="0" xr:uid="{53FFFC2E-1B45-AB4E-9A3C-43D192395F9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4" authorId="227" shapeId="0" xr:uid="{04280E59-60F1-8C4A-B84C-A82C1CBE040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5" authorId="228" shapeId="0" xr:uid="{40D2E8D6-F0C0-4949-8CF6-8F58DA779D99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26" authorId="229" shapeId="0" xr:uid="{D0D12A4B-C8E7-1946-BCB9-F6478E2C2061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7" authorId="230" shapeId="0" xr:uid="{48E12E5A-F99E-F148-BCF8-1609D9024489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8" authorId="231" shapeId="0" xr:uid="{7E7E8790-1B6B-8A41-90D5-8A30FB8EE11E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3pl</t>
      </text>
    </comment>
    <comment ref="S229" authorId="232" shapeId="0" xr:uid="{F13FEB6E-F4C0-1E4F-84CA-AC0985AA6BF8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3pl</t>
      </text>
    </comment>
    <comment ref="S230" authorId="233" shapeId="0" xr:uid="{BBBEB651-592B-B049-A569-746D5811AF66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WH 12% Spimaco + 4% Nupco (3% 2024) + 0.5% Others+Vas</t>
      </text>
    </comment>
  </commentList>
</comments>
</file>

<file path=xl/sharedStrings.xml><?xml version="1.0" encoding="utf-8"?>
<sst xmlns="http://schemas.openxmlformats.org/spreadsheetml/2006/main" count="2085" uniqueCount="298">
  <si>
    <t>0060010100</t>
  </si>
  <si>
    <t>Basic Salaries</t>
  </si>
  <si>
    <t>0060020200</t>
  </si>
  <si>
    <t>0069010700</t>
  </si>
  <si>
    <t>Dep-Building</t>
  </si>
  <si>
    <t>0060010500</t>
  </si>
  <si>
    <t>Housing Allowance</t>
  </si>
  <si>
    <t>0061120200</t>
  </si>
  <si>
    <t>Vehicles Fuel</t>
  </si>
  <si>
    <t>0060010700</t>
  </si>
  <si>
    <t>Deputation Allowance</t>
  </si>
  <si>
    <t>0069019910</t>
  </si>
  <si>
    <t>Depreciation of RTU</t>
  </si>
  <si>
    <t>0060020400</t>
  </si>
  <si>
    <t>Government Relation</t>
  </si>
  <si>
    <t>0060011100</t>
  </si>
  <si>
    <t>0061120100</t>
  </si>
  <si>
    <t>Vehicles Repair</t>
  </si>
  <si>
    <t>0069010100</t>
  </si>
  <si>
    <t>Dep.- Motor Vehicles</t>
  </si>
  <si>
    <t>0061100006</t>
  </si>
  <si>
    <t>0060010300</t>
  </si>
  <si>
    <t>GOSI</t>
  </si>
  <si>
    <t>0061110012</t>
  </si>
  <si>
    <t>0061200000</t>
  </si>
  <si>
    <t>Car Rental Expenses</t>
  </si>
  <si>
    <t>0069010300</t>
  </si>
  <si>
    <t>0069010400</t>
  </si>
  <si>
    <t>0060020100</t>
  </si>
  <si>
    <t>Medical Insurance</t>
  </si>
  <si>
    <t>0061040000</t>
  </si>
  <si>
    <t>Electricity &amp; Water</t>
  </si>
  <si>
    <t>0069010900</t>
  </si>
  <si>
    <t>0060010600</t>
  </si>
  <si>
    <t>Transportation Allow</t>
  </si>
  <si>
    <t>0060010200</t>
  </si>
  <si>
    <t>Overtime</t>
  </si>
  <si>
    <t>0061130200</t>
  </si>
  <si>
    <t>Vehicles Insurance</t>
  </si>
  <si>
    <t>0070010700</t>
  </si>
  <si>
    <t>0061070100</t>
  </si>
  <si>
    <t>ERP, Software &amp; appl</t>
  </si>
  <si>
    <t>0061130100</t>
  </si>
  <si>
    <t>0060011000</t>
  </si>
  <si>
    <t>Airfare Tickets</t>
  </si>
  <si>
    <t>0061110019</t>
  </si>
  <si>
    <t>Warehouses Material</t>
  </si>
  <si>
    <t>0061060000</t>
  </si>
  <si>
    <t>Telephone &amp; Postage</t>
  </si>
  <si>
    <t>0061080002</t>
  </si>
  <si>
    <t>Warehouses operation</t>
  </si>
  <si>
    <t>0069010200</t>
  </si>
  <si>
    <t>Dep-Office Equipment</t>
  </si>
  <si>
    <t>0061030300</t>
  </si>
  <si>
    <t>0061169907</t>
  </si>
  <si>
    <t>Corporate Marketing</t>
  </si>
  <si>
    <t>0061070400</t>
  </si>
  <si>
    <t>IT Operations</t>
  </si>
  <si>
    <t>0061100004</t>
  </si>
  <si>
    <t>Warehouse Packing</t>
  </si>
  <si>
    <t>0061100002</t>
  </si>
  <si>
    <t>Warehouses housekeep</t>
  </si>
  <si>
    <t>0061030100</t>
  </si>
  <si>
    <t>0060011300</t>
  </si>
  <si>
    <t>End of Service Award</t>
  </si>
  <si>
    <t>0061169901</t>
  </si>
  <si>
    <t>Pharma Branding</t>
  </si>
  <si>
    <t>0069010500</t>
  </si>
  <si>
    <t>Dp-Lease Improvement</t>
  </si>
  <si>
    <t>0061029900</t>
  </si>
  <si>
    <t>Gov.-Others</t>
  </si>
  <si>
    <t>0061120300</t>
  </si>
  <si>
    <t>Veh. License Fees</t>
  </si>
  <si>
    <t>0061290000</t>
  </si>
  <si>
    <t>Material Damage Exp.</t>
  </si>
  <si>
    <t>0061260000</t>
  </si>
  <si>
    <t>Penalty</t>
  </si>
  <si>
    <t>0061070200</t>
  </si>
  <si>
    <t>0061070300</t>
  </si>
  <si>
    <t>Security, &amp; Business</t>
  </si>
  <si>
    <t>0070010400</t>
  </si>
  <si>
    <t>TRF Commission</t>
  </si>
  <si>
    <t>0061110008</t>
  </si>
  <si>
    <t>WH Periodic FF</t>
  </si>
  <si>
    <t>0061030200</t>
  </si>
  <si>
    <t>Transportation</t>
  </si>
  <si>
    <t>0061100102</t>
  </si>
  <si>
    <t>Warehouses employees</t>
  </si>
  <si>
    <t>0061110011</t>
  </si>
  <si>
    <t>WH Periodic Pest Con</t>
  </si>
  <si>
    <t>0061170000</t>
  </si>
  <si>
    <t>Physical Inventory</t>
  </si>
  <si>
    <t>0060020500</t>
  </si>
  <si>
    <t>Training</t>
  </si>
  <si>
    <t>0061020100</t>
  </si>
  <si>
    <t>Gov.-Ph.'s License</t>
  </si>
  <si>
    <t>0061110004</t>
  </si>
  <si>
    <t>0061110021</t>
  </si>
  <si>
    <t>warehouse devices li</t>
  </si>
  <si>
    <t>0061110006</t>
  </si>
  <si>
    <t>0061110007</t>
  </si>
  <si>
    <t>WH Periodic AC</t>
  </si>
  <si>
    <t>0060010800</t>
  </si>
  <si>
    <t>Mobil Allowance</t>
  </si>
  <si>
    <t>0061990000</t>
  </si>
  <si>
    <t>Miscellaneous</t>
  </si>
  <si>
    <t>0061010000</t>
  </si>
  <si>
    <t>Rent</t>
  </si>
  <si>
    <t>0061110001</t>
  </si>
  <si>
    <t>0061020200</t>
  </si>
  <si>
    <t>Gov.-CR Renewal Fees</t>
  </si>
  <si>
    <t>0061110002</t>
  </si>
  <si>
    <t>0061140200</t>
  </si>
  <si>
    <t>Legal Fees</t>
  </si>
  <si>
    <t>0061161018</t>
  </si>
  <si>
    <t>SFDA Registration Fe</t>
  </si>
  <si>
    <t>0061110010</t>
  </si>
  <si>
    <t>WH Periodic CCTV</t>
  </si>
  <si>
    <t>0061110022</t>
  </si>
  <si>
    <t>Offices devices lice</t>
  </si>
  <si>
    <t>0069019900</t>
  </si>
  <si>
    <t>Dep-Law Value Assets</t>
  </si>
  <si>
    <t>0061110009</t>
  </si>
  <si>
    <t>WH Periodic doors</t>
  </si>
  <si>
    <t>0061110017</t>
  </si>
  <si>
    <t>Offices Periodic PC</t>
  </si>
  <si>
    <t>0061080001</t>
  </si>
  <si>
    <t>Pharmacies operation</t>
  </si>
  <si>
    <t>0061080003</t>
  </si>
  <si>
    <t>Offices operational</t>
  </si>
  <si>
    <t>0061230200</t>
  </si>
  <si>
    <t>0061110003</t>
  </si>
  <si>
    <t>Ph Periodic doors</t>
  </si>
  <si>
    <t>0060020600</t>
  </si>
  <si>
    <t>Medical Inspections-</t>
  </si>
  <si>
    <t>0061100007</t>
  </si>
  <si>
    <t>Scientific Support</t>
  </si>
  <si>
    <t>0061050000</t>
  </si>
  <si>
    <t>Cargo &amp; Freight</t>
  </si>
  <si>
    <t>0061140400</t>
  </si>
  <si>
    <t>Consulting Fees</t>
  </si>
  <si>
    <t>Commission&amp;Incentive</t>
  </si>
  <si>
    <t>Recruitment Expense</t>
  </si>
  <si>
    <t>Airfare Tickets - Bu</t>
  </si>
  <si>
    <t>Hotels&amp;Accommodation</t>
  </si>
  <si>
    <t>Network, infrastruct</t>
  </si>
  <si>
    <t>Warehouse entertainm</t>
  </si>
  <si>
    <t>Ph Periodc CCTV</t>
  </si>
  <si>
    <t>Fire&amp;Thefty Ins.</t>
  </si>
  <si>
    <t>Dep-Furniture&amp;Fixtur</t>
  </si>
  <si>
    <t>Dp-Tool&amp;AirCondition</t>
  </si>
  <si>
    <t>Dep-Automated Logist</t>
  </si>
  <si>
    <t>Type</t>
  </si>
  <si>
    <t>Cost Type</t>
  </si>
  <si>
    <t>Employees Expenses</t>
  </si>
  <si>
    <t>Labor Salary</t>
  </si>
  <si>
    <t>Constant</t>
  </si>
  <si>
    <t>Variable</t>
  </si>
  <si>
    <t>0060010400</t>
  </si>
  <si>
    <t>Vacation Allowance</t>
  </si>
  <si>
    <t>Incentive</t>
  </si>
  <si>
    <t>0060011200</t>
  </si>
  <si>
    <t>Incentives</t>
  </si>
  <si>
    <t>Hired Labor</t>
  </si>
  <si>
    <t>0060020300</t>
  </si>
  <si>
    <t>Other</t>
  </si>
  <si>
    <t>General Expenses</t>
  </si>
  <si>
    <t>Rental Cost</t>
  </si>
  <si>
    <t>Governmental Fees</t>
  </si>
  <si>
    <t>0061020300</t>
  </si>
  <si>
    <t>Gov. Commerce Chambe</t>
  </si>
  <si>
    <t>Flight &amp; Hotels Expenses</t>
  </si>
  <si>
    <t>Electricity &amp;Water</t>
  </si>
  <si>
    <t>0061070000</t>
  </si>
  <si>
    <t>IT Expenses</t>
  </si>
  <si>
    <t>0061070500</t>
  </si>
  <si>
    <t>Cloud Services &amp; Dat</t>
  </si>
  <si>
    <t>0061080000</t>
  </si>
  <si>
    <t>Stationery&amp;Printing</t>
  </si>
  <si>
    <t>0061090000</t>
  </si>
  <si>
    <t>Packing</t>
  </si>
  <si>
    <t>0061100000</t>
  </si>
  <si>
    <t>Cleanlines&amp;Hospitali</t>
  </si>
  <si>
    <t>Entertainments</t>
  </si>
  <si>
    <t>0061100003</t>
  </si>
  <si>
    <t>Offices housekeeping</t>
  </si>
  <si>
    <t>0061100005</t>
  </si>
  <si>
    <t>Pharmacies entertain</t>
  </si>
  <si>
    <t>Offices entertainmen</t>
  </si>
  <si>
    <t>0061100101</t>
  </si>
  <si>
    <t>Pharmacies employees</t>
  </si>
  <si>
    <t>0061110000</t>
  </si>
  <si>
    <t>Repair&amp;Maintenance</t>
  </si>
  <si>
    <t>Maintainance</t>
  </si>
  <si>
    <t>Ph Periodic  AC</t>
  </si>
  <si>
    <t>Ph Periodic  FF</t>
  </si>
  <si>
    <t>0061110005</t>
  </si>
  <si>
    <t>Ph Periodic Pest con</t>
  </si>
  <si>
    <t>Pharmacies Consumabl</t>
  </si>
  <si>
    <t>Warehouses Consumabl</t>
  </si>
  <si>
    <t>Petrol</t>
  </si>
  <si>
    <t>Licence Fees</t>
  </si>
  <si>
    <t>Insurance</t>
  </si>
  <si>
    <t>0061140300</t>
  </si>
  <si>
    <t>Engineering Fees</t>
  </si>
  <si>
    <t>0061140500</t>
  </si>
  <si>
    <t>Microsoft &amp; SAP Fees</t>
  </si>
  <si>
    <t>0061150000</t>
  </si>
  <si>
    <t>Gifts &amp; Donation</t>
  </si>
  <si>
    <t>0061160100</t>
  </si>
  <si>
    <t>Advertising</t>
  </si>
  <si>
    <t>0061160200</t>
  </si>
  <si>
    <t>Sales Offers</t>
  </si>
  <si>
    <t>0061160300</t>
  </si>
  <si>
    <t>Visibility</t>
  </si>
  <si>
    <t>0061160500</t>
  </si>
  <si>
    <t>Listing Fees</t>
  </si>
  <si>
    <t>0061160700</t>
  </si>
  <si>
    <t>Other Marketing Exp.</t>
  </si>
  <si>
    <t>0061169900</t>
  </si>
  <si>
    <t>0061169903</t>
  </si>
  <si>
    <t>Digital Marketing</t>
  </si>
  <si>
    <t>0061169908</t>
  </si>
  <si>
    <t>Exhibition / Event A</t>
  </si>
  <si>
    <t>0061169912</t>
  </si>
  <si>
    <t>Vendor Sponsored Cam</t>
  </si>
  <si>
    <t>Phys. Inventory Expenses</t>
  </si>
  <si>
    <t>Physical Inventory Expenses</t>
  </si>
  <si>
    <t>0061180000</t>
  </si>
  <si>
    <t>Exhibitions Expenses</t>
  </si>
  <si>
    <t>0061190000</t>
  </si>
  <si>
    <t>Subscription</t>
  </si>
  <si>
    <t>Vehicle Depreciation</t>
  </si>
  <si>
    <t>0061210000</t>
  </si>
  <si>
    <t>Training Expenses</t>
  </si>
  <si>
    <t>0061220000</t>
  </si>
  <si>
    <t>Conference &amp; Meeting</t>
  </si>
  <si>
    <t>0061230100</t>
  </si>
  <si>
    <t>News Papers</t>
  </si>
  <si>
    <t>Bids,Tenders Booklet</t>
  </si>
  <si>
    <t>0061240000</t>
  </si>
  <si>
    <t>Safety</t>
  </si>
  <si>
    <t>0061250000</t>
  </si>
  <si>
    <t>Charity</t>
  </si>
  <si>
    <t>0061270000</t>
  </si>
  <si>
    <t>Bad &amp; Doubtful Debts</t>
  </si>
  <si>
    <t>WHs Depreciation</t>
  </si>
  <si>
    <t>Office Equipments Depr.</t>
  </si>
  <si>
    <t>Equipments &amp; Furniture Depr.</t>
  </si>
  <si>
    <t>Tool &amp; Air-condition Depr.</t>
  </si>
  <si>
    <t>Lease Improvement Depr.</t>
  </si>
  <si>
    <t>Building Depr.</t>
  </si>
  <si>
    <t>Interest on Lease La</t>
  </si>
  <si>
    <t>Depreciation of RTU-Manual</t>
  </si>
  <si>
    <t>Interest on Lease Liability-Manual</t>
  </si>
  <si>
    <t>0069019911</t>
  </si>
  <si>
    <t>0070010701</t>
  </si>
  <si>
    <t>WH CapEx (Building, MHEs, Tools Depreciation)</t>
  </si>
  <si>
    <t>Fleet CapEx (Fleet Depreciation)</t>
  </si>
  <si>
    <t>Utilities, Consumables, Maintenance, …</t>
  </si>
  <si>
    <t>Governmental &amp; Insurance Expenses</t>
  </si>
  <si>
    <t>Fuel</t>
  </si>
  <si>
    <t>WH Rent</t>
  </si>
  <si>
    <t>Vehicle Rent</t>
  </si>
  <si>
    <t>Others under Assets Depreciation</t>
  </si>
  <si>
    <t>TCO Model Categories</t>
  </si>
  <si>
    <t>Main Categories</t>
  </si>
  <si>
    <t>GL Account No.</t>
  </si>
  <si>
    <t>GL Account Name</t>
  </si>
  <si>
    <t>GL Accounts Group</t>
  </si>
  <si>
    <t>OpEx /CapEx</t>
  </si>
  <si>
    <t>CapEx</t>
  </si>
  <si>
    <t>OpEx</t>
  </si>
  <si>
    <t>Year</t>
  </si>
  <si>
    <t>quarter</t>
  </si>
  <si>
    <t>q2</t>
  </si>
  <si>
    <t xml:space="preserve">Warehouse </t>
  </si>
  <si>
    <t xml:space="preserve">WH COST SHARE </t>
  </si>
  <si>
    <t xml:space="preserve">TRS COST SHARE </t>
  </si>
  <si>
    <t>WH COST VALUE</t>
  </si>
  <si>
    <t xml:space="preserve">TRS COST VALUE </t>
  </si>
  <si>
    <t xml:space="preserve">Dist. COST SHARE </t>
  </si>
  <si>
    <t xml:space="preserve">Last Mile (TRS) COST SHARE </t>
  </si>
  <si>
    <t xml:space="preserve">Proceed 3PL (WH) COST SHARE </t>
  </si>
  <si>
    <t xml:space="preserve">Proceed 3PL (TRS) COST SHARE </t>
  </si>
  <si>
    <t xml:space="preserve">PHs COST VALUE </t>
  </si>
  <si>
    <t>total incured cost</t>
  </si>
  <si>
    <t xml:space="preserve">Dist. COST VALUE </t>
  </si>
  <si>
    <t xml:space="preserve">Last Mile COST VALUE </t>
  </si>
  <si>
    <t xml:space="preserve">Proceed 3PL (WH) COST VALUE </t>
  </si>
  <si>
    <t xml:space="preserve">Proceed 3PL (TRS) COST VALUE </t>
  </si>
  <si>
    <t xml:space="preserve">PROCEED 3pl COST VALUE </t>
  </si>
  <si>
    <t>q1</t>
  </si>
  <si>
    <t>Depreciation</t>
  </si>
  <si>
    <t>Constant!</t>
  </si>
  <si>
    <t>0</t>
  </si>
  <si>
    <t>Online Trans. (Last Mile) (1.1M / Month)</t>
  </si>
  <si>
    <t>Online Trans. (Last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</si>
</sst>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-* #,##0.00_-;\-* #,##0.00_-;_-* &quot;-&quot;??_-;_-@_-"/>
    <numFmt numFmtId="168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40ED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rgb="FFFFFFFF"/>
      </patternFill>
    </fill>
    <fill>
      <patternFill patternType="solid">
        <fgColor rgb="FFB8005C"/>
        <bgColor indexed="64"/>
      </patternFill>
    </fill>
    <fill>
      <patternFill patternType="solid">
        <fgColor rgb="FFAFF5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" fillId="0" borderId="0"/>
    <xf numFmtId="0" fontId="2" fillId="0" borderId="0"/>
  </cellStyleXfs>
  <cellXfs count="6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  <xf numFmtId="9" fontId="4" fillId="11" borderId="1" xfId="3" applyFont="1" applyFill="1" applyBorder="1" applyAlignment="1">
      <alignment horizontal="left"/>
    </xf>
    <xf numFmtId="165" fontId="4" fillId="12" borderId="1" xfId="3" applyNumberFormat="1" applyFont="1" applyFill="1" applyBorder="1" applyAlignment="1">
      <alignment horizontal="left"/>
    </xf>
    <xf numFmtId="0" fontId="5" fillId="0" borderId="1" xfId="2" applyFont="1" applyBorder="1"/>
    <xf numFmtId="49" fontId="3" fillId="0" borderId="1" xfId="2" applyNumberFormat="1" applyFont="1" applyBorder="1" applyAlignment="1">
      <alignment horizontal="left"/>
    </xf>
    <xf numFmtId="168" fontId="5" fillId="0" borderId="1" xfId="4" applyNumberFormat="1" applyFont="1" applyBorder="1"/>
    <xf numFmtId="167" fontId="6" fillId="0" borderId="1" xfId="4" applyFont="1" applyFill="1" applyBorder="1" applyAlignment="1"/>
    <xf numFmtId="166" fontId="3" fillId="0" borderId="1" xfId="1" applyNumberFormat="1" applyFont="1" applyBorder="1" applyAlignment="1">
      <alignment horizontal="left"/>
    </xf>
    <xf numFmtId="9" fontId="5" fillId="0" borderId="1" xfId="3" applyFont="1" applyBorder="1"/>
    <xf numFmtId="165" fontId="5" fillId="0" borderId="1" xfId="3" applyNumberFormat="1" applyFont="1" applyBorder="1"/>
    <xf numFmtId="165" fontId="5" fillId="9" borderId="1" xfId="3" applyNumberFormat="1" applyFont="1" applyFill="1" applyBorder="1"/>
    <xf numFmtId="165" fontId="5" fillId="13" borderId="1" xfId="3" applyNumberFormat="1" applyFont="1" applyFill="1" applyBorder="1"/>
    <xf numFmtId="165" fontId="5" fillId="3" borderId="1" xfId="3" applyNumberFormat="1" applyFont="1" applyFill="1" applyBorder="1"/>
    <xf numFmtId="168" fontId="5" fillId="4" borderId="2" xfId="4" applyNumberFormat="1" applyFont="1" applyFill="1" applyBorder="1"/>
    <xf numFmtId="0" fontId="7" fillId="0" borderId="1" xfId="2" applyFont="1" applyBorder="1"/>
    <xf numFmtId="168" fontId="5" fillId="4" borderId="1" xfId="4" applyNumberFormat="1" applyFont="1" applyFill="1" applyBorder="1"/>
    <xf numFmtId="165" fontId="5" fillId="10" borderId="1" xfId="3" applyNumberFormat="1" applyFont="1" applyFill="1" applyBorder="1"/>
    <xf numFmtId="0" fontId="8" fillId="0" borderId="1" xfId="5" applyFont="1" applyBorder="1"/>
    <xf numFmtId="49" fontId="3" fillId="4" borderId="1" xfId="2" applyNumberFormat="1" applyFont="1" applyFill="1" applyBorder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9" fontId="5" fillId="14" borderId="1" xfId="3" applyFont="1" applyFill="1" applyBorder="1"/>
    <xf numFmtId="9" fontId="5" fillId="3" borderId="1" xfId="3" applyFont="1" applyFill="1" applyBorder="1"/>
    <xf numFmtId="167" fontId="6" fillId="3" borderId="1" xfId="4" applyFont="1" applyFill="1" applyBorder="1" applyAlignment="1"/>
    <xf numFmtId="49" fontId="3" fillId="3" borderId="1" xfId="2" applyNumberFormat="1" applyFont="1" applyFill="1" applyBorder="1" applyAlignment="1">
      <alignment horizontal="left"/>
    </xf>
    <xf numFmtId="168" fontId="5" fillId="15" borderId="2" xfId="4" applyNumberFormat="1" applyFont="1" applyFill="1" applyBorder="1"/>
    <xf numFmtId="165" fontId="5" fillId="8" borderId="1" xfId="3" applyNumberFormat="1" applyFont="1" applyFill="1" applyBorder="1"/>
    <xf numFmtId="168" fontId="5" fillId="9" borderId="1" xfId="4" applyNumberFormat="1" applyFont="1" applyFill="1" applyBorder="1"/>
    <xf numFmtId="10" fontId="5" fillId="8" borderId="1" xfId="3" applyNumberFormat="1" applyFont="1" applyFill="1" applyBorder="1"/>
    <xf numFmtId="165" fontId="5" fillId="0" borderId="1" xfId="3" applyNumberFormat="1" applyFont="1" applyFill="1" applyBorder="1"/>
    <xf numFmtId="49" fontId="3" fillId="6" borderId="1" xfId="2" applyNumberFormat="1" applyFont="1" applyFill="1" applyBorder="1" applyAlignment="1">
      <alignment horizontal="left"/>
    </xf>
    <xf numFmtId="9" fontId="3" fillId="0" borderId="1" xfId="3" applyFont="1" applyFill="1" applyBorder="1"/>
    <xf numFmtId="165" fontId="3" fillId="0" borderId="1" xfId="3" applyNumberFormat="1" applyFont="1" applyFill="1" applyBorder="1"/>
    <xf numFmtId="0" fontId="5" fillId="5" borderId="1" xfId="2" applyFont="1" applyFill="1" applyBorder="1"/>
    <xf numFmtId="10" fontId="5" fillId="0" borderId="1" xfId="3" applyNumberFormat="1" applyFont="1" applyBorder="1"/>
    <xf numFmtId="0" fontId="9" fillId="4" borderId="1" xfId="5" applyFont="1" applyFill="1" applyBorder="1"/>
    <xf numFmtId="49" fontId="3" fillId="7" borderId="1" xfId="2" applyNumberFormat="1" applyFont="1" applyFill="1" applyBorder="1" applyAlignment="1">
      <alignment horizontal="left"/>
    </xf>
    <xf numFmtId="0" fontId="9" fillId="7" borderId="1" xfId="5" applyFont="1" applyFill="1" applyBorder="1"/>
    <xf numFmtId="0" fontId="5" fillId="7" borderId="1" xfId="2" applyFont="1" applyFill="1" applyBorder="1"/>
    <xf numFmtId="167" fontId="6" fillId="16" borderId="1" xfId="4" applyFont="1" applyFill="1" applyBorder="1" applyAlignment="1"/>
    <xf numFmtId="49" fontId="3" fillId="16" borderId="1" xfId="2" applyNumberFormat="1" applyFont="1" applyFill="1" applyBorder="1" applyAlignment="1">
      <alignment horizontal="left"/>
    </xf>
    <xf numFmtId="9" fontId="5" fillId="8" borderId="1" xfId="3" applyFont="1" applyFill="1" applyBorder="1"/>
    <xf numFmtId="49" fontId="3" fillId="8" borderId="1" xfId="2" applyNumberFormat="1" applyFont="1" applyFill="1" applyBorder="1" applyAlignment="1">
      <alignment horizontal="left"/>
    </xf>
    <xf numFmtId="167" fontId="5" fillId="0" borderId="1" xfId="4" applyFont="1" applyBorder="1"/>
    <xf numFmtId="168" fontId="4" fillId="17" borderId="1" xfId="4" applyNumberFormat="1" applyFont="1" applyFill="1" applyBorder="1" applyAlignment="1">
      <alignment horizontal="left"/>
    </xf>
    <xf numFmtId="49" fontId="4" fillId="17" borderId="1" xfId="2" applyNumberFormat="1" applyFont="1" applyFill="1" applyBorder="1" applyAlignment="1">
      <alignment horizontal="left"/>
    </xf>
    <xf numFmtId="164" fontId="10" fillId="17" borderId="1" xfId="1" applyNumberFormat="1" applyFont="1" applyFill="1" applyBorder="1" applyAlignment="1">
      <alignment horizontal="left"/>
    </xf>
    <xf numFmtId="168" fontId="4" fillId="18" borderId="1" xfId="4" applyNumberFormat="1" applyFont="1" applyFill="1" applyBorder="1" applyAlignment="1">
      <alignment horizontal="left"/>
    </xf>
    <xf numFmtId="168" fontId="4" fillId="18" borderId="2" xfId="4" applyNumberFormat="1" applyFont="1" applyFill="1" applyBorder="1" applyAlignment="1">
      <alignment horizontal="left"/>
    </xf>
    <xf numFmtId="165" fontId="3" fillId="4" borderId="1" xfId="3" applyNumberFormat="1" applyFont="1" applyFill="1" applyBorder="1"/>
    <xf numFmtId="49" fontId="12" fillId="0" borderId="1" xfId="2" applyNumberFormat="1" applyFont="1" applyBorder="1" applyAlignment="1">
      <alignment horizontal="left"/>
    </xf>
    <xf numFmtId="0" fontId="12" fillId="0" borderId="1" xfId="2" applyFont="1" applyBorder="1"/>
    <xf numFmtId="167" fontId="3" fillId="19" borderId="1" xfId="4" applyFont="1" applyFill="1" applyBorder="1" applyAlignment="1"/>
    <xf numFmtId="49" fontId="3" fillId="19" borderId="1" xfId="2" applyNumberFormat="1" applyFont="1" applyFill="1" applyBorder="1" applyAlignment="1">
      <alignment horizontal="left"/>
    </xf>
    <xf numFmtId="49" fontId="13" fillId="19" borderId="1" xfId="2" applyNumberFormat="1" applyFont="1" applyFill="1" applyBorder="1" applyAlignment="1">
      <alignment horizontal="left"/>
    </xf>
    <xf numFmtId="0" fontId="5" fillId="4" borderId="1" xfId="2" applyFont="1" applyFill="1" applyBorder="1"/>
    <xf numFmtId="164" fontId="3" fillId="0" borderId="1" xfId="1" applyNumberFormat="1" applyFont="1" applyBorder="1" applyAlignment="1">
      <alignment horizontal="left"/>
    </xf>
    <xf numFmtId="9" fontId="3" fillId="4" borderId="1" xfId="3" applyFont="1" applyFill="1" applyBorder="1"/>
    <xf numFmtId="168" fontId="3" fillId="4" borderId="1" xfId="4" applyNumberFormat="1" applyFont="1" applyFill="1" applyBorder="1"/>
    <xf numFmtId="168" fontId="3" fillId="4" borderId="2" xfId="4" applyNumberFormat="1" applyFont="1" applyFill="1" applyBorder="1"/>
    <xf numFmtId="168" fontId="5" fillId="15" borderId="1" xfId="4" applyNumberFormat="1" applyFont="1" applyFill="1" applyBorder="1"/>
  </cellXfs>
  <cellStyles count="7">
    <cellStyle name="Comma" xfId="1" builtinId="3"/>
    <cellStyle name="Comma 2" xfId="4" xr:uid="{CC1E7BAE-4516-443D-91C9-BA5B3AEF02DF}"/>
    <cellStyle name="Normal" xfId="0" builtinId="0"/>
    <cellStyle name="Normal 2" xfId="2" xr:uid="{187DDB42-4C77-4743-BEFA-30FDC6A26068}"/>
    <cellStyle name="Normal 2 2 2" xfId="5" xr:uid="{74A5B060-B616-4F92-954F-AFE9498A2FB7}"/>
    <cellStyle name="Normal 3" xfId="6" xr:uid="{8681F0FE-2B3C-410F-927A-C3745524E3D1}"/>
    <cellStyle name="Percent 2" xfId="3" xr:uid="{707BD2B3-8AA8-4307-A84B-EBB69806C7F2}"/>
  </cellStyles>
  <dxfs count="0"/>
  <tableStyles count="0" defaultTableStyle="TableStyleMedium2" defaultPivotStyle="PivotStyleLight16"/>
  <colors>
    <mruColors>
      <color rgb="FF66FF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ad Madi" id="{E780D4DE-2E26-4678-A303-F673B9582D47}" userId="S::emad.madi@al-dawaa.com::0af5d38f-ceab-4817-8768-6bebb9b99950" providerId="AD"/>
  <person displayName="Emad Madi" id="{EE5F9854-9370-400A-874C-C50929630982}" userId="S::f5d7f697-1a69-48dc-80eb-7aee3a1b835c@dbsmena.onmicrosoft.com::0af5d38f-ceab-4817-8768-6bebb9b999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4-02-26T14:11:48.32" personId="{E780D4DE-2E26-4678-A303-F673B9582D47}" id="{F5731366-8C46-4F9F-9DFC-8B269A820C04}">
    <text>TO BE UPDATED</text>
  </threadedComment>
  <threadedComment ref="S2" dT="2024-02-25T11:07:51.28" personId="{E780D4DE-2E26-4678-A303-F673B9582D47}" id="{A2A6FB1C-3448-43C3-9241-E97149604B21}">
    <text>7.5% SPIMACO + 3.5% NUPCO (2.5% in 2024) + 1% VAS-3pl</text>
  </threadedComment>
  <threadedComment ref="T2" dT="2024-09-15T09:25:10.95" personId="{E780D4DE-2E26-4678-A303-F673B9582D47}" id="{DC0B83FC-CF0F-4DA4-861E-B3D9FC70CEDD}">
    <text>18% end of 2024</text>
  </threadedComment>
  <threadedComment ref="S3" dT="2024-02-25T11:07:51.28" personId="{E780D4DE-2E26-4678-A303-F673B9582D47}" id="{0499DF3A-6C12-431B-9885-0E9A87384FAC}">
    <text>4% SPIMACO + 1.5% NUPCO (1% 2024) + 0.5% VAS-3pl</text>
  </threadedComment>
  <threadedComment ref="T3" dT="2025-07-20T13:04:15.49" personId="{EE5F9854-9370-400A-874C-C50929630982}" id="{E440FB27-3B1E-414A-B09A-D1F56FBDB828}">
    <text>To Be 75% later</text>
  </threadedComment>
  <threadedComment ref="S5" dT="2024-02-25T11:06:46.78" personId="{E780D4DE-2E26-4678-A303-F673B9582D47}" id="{9CC7D24E-B54D-42E9-8CB3-82BEACFC70AA}">
    <text>3% 3pl</text>
  </threadedComment>
  <threadedComment ref="S6" dT="2024-02-25T11:06:46.78" personId="{E780D4DE-2E26-4678-A303-F673B9582D47}" id="{FA06D36E-958F-49D6-A77B-BD0E3092E23A}">
    <text>17% Spimaco + 4% Nupco (3% 2024) + 0.5% Others+Vas</text>
  </threadedComment>
  <threadedComment ref="S7" dT="2024-02-25T11:06:46.78" personId="{E780D4DE-2E26-4678-A303-F673B9582D47}" id="{EC40C2E1-7282-414F-9581-1BD4490F4591}">
    <text>8% 3pl</text>
  </threadedComment>
  <threadedComment ref="S8" dT="2024-02-25T11:06:46.78" personId="{E780D4DE-2E26-4678-A303-F673B9582D47}" id="{16CBCD6F-5D93-4220-BB43-22C9ED7C7F3C}">
    <text>15% 3pl</text>
  </threadedComment>
  <threadedComment ref="S9" dT="2024-02-25T11:06:46.78" personId="{E780D4DE-2E26-4678-A303-F673B9582D47}" id="{29A3B7B0-97A8-4635-8C24-37EB9141046B}">
    <text>15% 3pl</text>
  </threadedComment>
  <threadedComment ref="S10" dT="2024-02-25T11:06:46.78" personId="{E780D4DE-2E26-4678-A303-F673B9582D47}" id="{B76AC269-133D-4600-A2BA-C1AF161638A4}">
    <text>15% 3pl</text>
  </threadedComment>
  <threadedComment ref="S11" dT="2024-02-25T11:06:46.78" personId="{E780D4DE-2E26-4678-A303-F673B9582D47}" id="{9EE84F09-F911-4CDE-8460-CE377DC5AC47}">
    <text>10% 3pl</text>
  </threadedComment>
  <threadedComment ref="S12" dT="2024-02-25T11:06:46.78" personId="{E780D4DE-2E26-4678-A303-F673B9582D47}" id="{E1FA77EE-CCC1-432F-A395-E28D9BB564D2}">
    <text>15% 3pl</text>
  </threadedComment>
  <threadedComment ref="S13" dT="2024-02-25T11:07:51.28" personId="{E780D4DE-2E26-4678-A303-F673B9582D47}" id="{A312D353-6335-4D33-B116-81256A131A72}">
    <text>7% SPIMACO + 4% NUPCO (2% Q3 only) + 1% VAS-3pl</text>
  </threadedComment>
  <threadedComment ref="T13" dT="2024-11-25T11:32:30.36" personId="{E780D4DE-2E26-4678-A303-F673B9582D47}" id="{5EF775EA-6639-42F9-93D1-A3ECA59F6D06}">
    <text>Update to 25% end of 2024</text>
  </threadedComment>
  <threadedComment ref="S14" dT="2024-02-25T11:06:46.78" personId="{E780D4DE-2E26-4678-A303-F673B9582D47}" id="{303D2D62-70BB-43EC-9C3F-004268318D0C}">
    <text>10% 3pl</text>
  </threadedComment>
  <threadedComment ref="S15" dT="2024-02-25T11:06:46.78" personId="{E780D4DE-2E26-4678-A303-F673B9582D47}" id="{084BD233-4439-4ED1-99E7-29C621816E2D}">
    <text>15% 3pl</text>
  </threadedComment>
  <threadedComment ref="S16" dT="2024-02-25T11:06:46.78" personId="{E780D4DE-2E26-4678-A303-F673B9582D47}" id="{015DE277-D7FF-4456-BBAC-79C77D2D419C}">
    <text>10% 3pl</text>
  </threadedComment>
  <threadedComment ref="S17" dT="2024-02-25T11:06:46.78" personId="{E780D4DE-2E26-4678-A303-F673B9582D47}" id="{3B72A9F5-2F48-438D-B7C6-1B7BA06F6A13}">
    <text>3% 3pl</text>
  </threadedComment>
  <threadedComment ref="S18" dT="2024-02-25T11:06:46.78" personId="{E780D4DE-2E26-4678-A303-F673B9582D47}" id="{A6F07A08-BB6C-408E-AE08-B6137548DE3B}">
    <text>2% 3pl</text>
  </threadedComment>
  <threadedComment ref="S19" dT="2024-02-25T11:06:46.78" personId="{E780D4DE-2E26-4678-A303-F673B9582D47}" id="{B2524B69-2FB0-44DB-A0C0-CDB78DE21C35}">
    <text>8% 3pl</text>
  </threadedComment>
  <threadedComment ref="S20" dT="2024-02-25T11:07:51.28" personId="{E780D4DE-2E26-4678-A303-F673B9582D47}" id="{7E9D6854-BE9D-43C1-A4D6-8E666EA4DFA8}">
    <text>7.5% SPIMACO + 3.5% NUPCO (2.5% in 2024) + 1% VAS-3pl</text>
  </threadedComment>
  <threadedComment ref="S21" dT="2024-02-25T11:06:46.78" personId="{E780D4DE-2E26-4678-A303-F673B9582D47}" id="{C53CB40F-204E-4AA4-907B-F315D346F428}">
    <text>10% 3pl</text>
  </threadedComment>
  <threadedComment ref="S22" dT="2024-02-25T11:06:46.78" personId="{E780D4DE-2E26-4678-A303-F673B9582D47}" id="{4108D08B-F648-4194-9C1B-833ABE5DB068}">
    <text>10% 3pl</text>
  </threadedComment>
  <threadedComment ref="S23" dT="2024-02-25T11:06:46.78" personId="{E780D4DE-2E26-4678-A303-F673B9582D47}" id="{B9FCAB18-598F-4D53-A0C0-525770AF1942}">
    <text>10% 3pl</text>
  </threadedComment>
  <threadedComment ref="S24" dT="2024-02-25T11:06:46.78" personId="{E780D4DE-2E26-4678-A303-F673B9582D47}" id="{0A6378BF-5F98-4A05-93F5-CFCFB0B3BDF6}">
    <text>10% 3pl</text>
  </threadedComment>
  <threadedComment ref="S25" dT="2024-02-25T11:07:51.28" personId="{E780D4DE-2E26-4678-A303-F673B9582D47}" id="{71D0A0AC-05CA-4091-95F2-D6C66B1D71F7}">
    <text>7.5% SPIMACO + 3.5% NUPCO (2.5% in 2024) + 1% VAS-3pl</text>
  </threadedComment>
  <threadedComment ref="S26" dT="2024-02-25T11:07:51.28" personId="{E780D4DE-2E26-4678-A303-F673B9582D47}" id="{6EFD4BD3-E961-4AA5-A08C-A8DDE9C0E504}">
    <text>7.5% SPIMACO + 3.5% NUPCO (2.5% in 2024) + 1% VAS-3pl</text>
  </threadedComment>
  <threadedComment ref="S27" dT="2024-02-25T11:07:51.28" personId="{E780D4DE-2E26-4678-A303-F673B9582D47}" id="{87E9B0FA-3845-4F6C-9A60-42C3E8D72104}">
    <text>7.5% SPIMACO + 3.5% NUPCO (2.5% in 2024) + 1% VAS-3pl</text>
  </threadedComment>
  <threadedComment ref="S28" dT="2024-02-25T11:06:46.78" personId="{E780D4DE-2E26-4678-A303-F673B9582D47}" id="{95636821-ABC5-481C-A72F-0CC1F6F0D71C}">
    <text>15% 3pl</text>
  </threadedComment>
  <threadedComment ref="S30" dT="2024-02-25T11:06:46.78" personId="{E780D4DE-2E26-4678-A303-F673B9582D47}" id="{B17EBABD-9D41-41A4-8B35-3D3179A5FA83}">
    <text>10% 3pl</text>
  </threadedComment>
  <threadedComment ref="T30" dT="2024-02-27T07:37:33.49" personId="{E780D4DE-2E26-4678-A303-F673B9582D47}" id="{0D3E5C4E-69FA-4686-B97A-3AD83CAEC6FF}">
    <text>To be 60% in 2024</text>
  </threadedComment>
  <threadedComment ref="S31" dT="2024-02-25T11:06:46.78" personId="{E780D4DE-2E26-4678-A303-F673B9582D47}" id="{010B5CEA-95A1-48AF-8A4F-10B326C171C3}">
    <text>10% 3pl</text>
  </threadedComment>
  <threadedComment ref="T31" dT="2024-02-27T07:37:33.49" personId="{E780D4DE-2E26-4678-A303-F673B9582D47}" id="{BE0D565F-8841-454C-9EC8-8E38B06BE153}">
    <text>To be 60% in 2024</text>
  </threadedComment>
  <threadedComment ref="S32" dT="2024-02-25T11:06:46.78" personId="{E780D4DE-2E26-4678-A303-F673B9582D47}" id="{057B56F5-B750-486D-BDD0-07E51CDACA44}">
    <text>10% 3pl</text>
  </threadedComment>
  <threadedComment ref="S33" dT="2024-02-25T11:06:46.78" personId="{E780D4DE-2E26-4678-A303-F673B9582D47}" id="{DB6488AE-A621-4FC9-BB62-FE5506969B88}">
    <text>10% 3pl</text>
  </threadedComment>
  <threadedComment ref="S34" dT="2024-02-25T11:06:46.78" personId="{E780D4DE-2E26-4678-A303-F673B9582D47}" id="{E99E6B6E-5D17-46C0-A103-3212E8ED3CF4}">
    <text>10% 3pl</text>
  </threadedComment>
  <threadedComment ref="T34" dT="2024-02-27T07:37:33.49" personId="{E780D4DE-2E26-4678-A303-F673B9582D47}" id="{274D3B19-B426-4CD3-8764-63C8694ECCEF}">
    <text>To be 60% in 2024</text>
  </threadedComment>
  <threadedComment ref="S35" dT="2024-02-25T11:06:46.78" personId="{E780D4DE-2E26-4678-A303-F673B9582D47}" id="{252ED4F7-1BF9-49BA-BE74-F465ECBD0081}">
    <text>10% 3pl</text>
  </threadedComment>
  <threadedComment ref="T35" dT="2024-02-27T07:37:33.49" personId="{E780D4DE-2E26-4678-A303-F673B9582D47}" id="{FE032500-885E-4AB7-94AC-90337ABB1168}">
    <text>To be 60% in 2024</text>
  </threadedComment>
  <threadedComment ref="S36" dT="2024-02-25T11:07:51.28" personId="{E780D4DE-2E26-4678-A303-F673B9582D47}" id="{79A4B30C-EC65-4321-9ABA-6771A7E9A63D}">
    <text>7.5% SPIMACO + 3.5% NUPCO (2.5% in 2024) + 1% VAS-3pl</text>
  </threadedComment>
  <threadedComment ref="S38" dT="2024-02-25T11:06:46.78" personId="{E780D4DE-2E26-4678-A303-F673B9582D47}" id="{4A048C39-E963-456A-86EF-69037B339E97}">
    <text>15% 3pl</text>
  </threadedComment>
  <threadedComment ref="S39" dT="2024-02-25T11:06:46.78" personId="{E780D4DE-2E26-4678-A303-F673B9582D47}" id="{9F2F1D81-40CA-4F82-BCF4-B3AB9A3B1607}">
    <text>15% 3pl</text>
  </threadedComment>
  <threadedComment ref="S40" dT="2024-02-25T11:06:46.78" personId="{E780D4DE-2E26-4678-A303-F673B9582D47}" id="{B3BDAE63-EC7B-4163-BA54-2B4207D0CB11}">
    <text>15% 3pl</text>
  </threadedComment>
  <threadedComment ref="S41" dT="2024-02-25T11:06:46.78" personId="{E780D4DE-2E26-4678-A303-F673B9582D47}" id="{17D72DD4-1561-4E43-BF1B-F9A6CC860412}">
    <text>15% 3pl</text>
  </threadedComment>
  <threadedComment ref="S42" dT="2024-02-25T11:06:46.78" personId="{E780D4DE-2E26-4678-A303-F673B9582D47}" id="{ADC9E591-EB64-497B-8B14-BF0DC0BC2126}">
    <text>15% 3pl</text>
  </threadedComment>
  <threadedComment ref="S43" dT="2024-02-25T11:06:46.78" personId="{E780D4DE-2E26-4678-A303-F673B9582D47}" id="{B6D06D62-C06C-4040-B4CC-0ED4C1A2382F}">
    <text>15% 3pl</text>
  </threadedComment>
  <threadedComment ref="S44" dT="2024-02-25T11:06:46.78" personId="{E780D4DE-2E26-4678-A303-F673B9582D47}" id="{23CC43CC-B556-488A-93FB-E3631570EBA8}">
    <text>15% 3pl</text>
  </threadedComment>
  <threadedComment ref="S45" dT="2024-02-25T11:06:46.78" personId="{E780D4DE-2E26-4678-A303-F673B9582D47}" id="{EA89404C-4B9F-4177-A4DA-2D57072BB48F}">
    <text>15% 3pl</text>
  </threadedComment>
  <threadedComment ref="S46" dT="2024-02-25T11:06:46.78" personId="{E780D4DE-2E26-4678-A303-F673B9582D47}" id="{DB991F74-A48D-40CF-8383-B763A05052E6}">
    <text>15% 3pl</text>
  </threadedComment>
  <threadedComment ref="S47" dT="2024-02-25T11:06:46.78" personId="{E780D4DE-2E26-4678-A303-F673B9582D47}" id="{9CDCE70A-46EF-4168-8A1F-3F6262416C8B}">
    <text>15% 3pl</text>
  </threadedComment>
  <threadedComment ref="S48" dT="2024-02-25T11:06:46.78" personId="{E780D4DE-2E26-4678-A303-F673B9582D47}" id="{CE452F3D-3105-42D2-9299-30E6CA2ED056}">
    <text>15% 3pl</text>
  </threadedComment>
  <threadedComment ref="S49" dT="2024-02-25T11:06:46.78" personId="{E780D4DE-2E26-4678-A303-F673B9582D47}" id="{5445F014-4960-4520-9027-4E2CE5B2AEE6}">
    <text>15% 3pl</text>
  </threadedComment>
  <threadedComment ref="S50" dT="2024-02-25T11:06:46.78" personId="{E780D4DE-2E26-4678-A303-F673B9582D47}" id="{91D5052A-1ED0-4CF1-A102-20666D4F7DC6}">
    <text>17% Spimaco + 4% Nupco (3% 2024) + 0.5% Others+Vas</text>
  </threadedComment>
  <threadedComment ref="S51" dT="2024-02-25T11:06:46.78" personId="{E780D4DE-2E26-4678-A303-F673B9582D47}" id="{BB3EC4E3-4617-4BBE-A39C-A33AC612810D}">
    <text>15% 3pl</text>
  </threadedComment>
  <threadedComment ref="S52" dT="2024-02-25T11:06:46.78" personId="{E780D4DE-2E26-4678-A303-F673B9582D47}" id="{B001A133-578C-4905-BA3A-81693455D4C8}">
    <text>15% 3pl</text>
  </threadedComment>
  <threadedComment ref="S53" dT="2024-02-25T11:06:46.78" personId="{E780D4DE-2E26-4678-A303-F673B9582D47}" id="{4A98C022-069B-4536-A7B2-2B33069EDF4D}">
    <text>15% 3pl</text>
  </threadedComment>
  <threadedComment ref="S54" dT="2024-02-25T11:06:46.78" personId="{E780D4DE-2E26-4678-A303-F673B9582D47}" id="{021FB82C-09E4-4992-9A21-3CAE73B51F98}">
    <text>8% 3pl</text>
  </threadedComment>
  <threadedComment ref="W55" dT="2024-10-28T09:03:23.09" personId="{E780D4DE-2E26-4678-A303-F673B9582D47}" id="{B758D000-E0F9-4E82-83E1-89D4FB3407CD}">
    <text>Cooling unit, gps, SIM, ice box, … = 400/Car/Month (245 cars Avg)</text>
  </threadedComment>
  <threadedComment ref="S56" dT="2024-02-25T11:07:51.28" personId="{E780D4DE-2E26-4678-A303-F673B9582D47}" id="{6890711C-5EBC-4ACD-9C30-F58F0896E5E4}">
    <text>7.5% SPIMACO + 3.5% NUPCO (2.5% in 2024) + 1% VAS-3pl</text>
  </threadedComment>
  <threadedComment ref="S57" dT="2024-02-25T11:06:46.78" personId="{E780D4DE-2E26-4678-A303-F673B9582D47}" id="{4138164F-51F3-43A5-9A7A-7672FCF4BDE6}">
    <text>15% 3pl</text>
  </threadedComment>
  <threadedComment ref="S58" dT="2024-02-25T11:06:46.78" personId="{E780D4DE-2E26-4678-A303-F673B9582D47}" id="{D10D540D-BC9E-444C-88BF-D3010861D681}">
    <text>3% Spimaco</text>
  </threadedComment>
  <threadedComment ref="S59" dT="2024-02-25T11:06:46.78" personId="{E780D4DE-2E26-4678-A303-F673B9582D47}" id="{DADBA3D6-1293-47B7-9B6E-7B436EDF107C}">
    <text>8% 3pl</text>
  </threadedComment>
  <threadedComment ref="S60" dT="2024-02-25T11:06:46.78" personId="{E780D4DE-2E26-4678-A303-F673B9582D47}" id="{6ECF31BA-FEC0-4A04-9E47-A353288A3EB8}">
    <text>8% 3pl</text>
  </threadedComment>
  <threadedComment ref="S61" dT="2024-02-25T11:06:46.78" personId="{E780D4DE-2E26-4678-A303-F673B9582D47}" id="{CEAA1AC1-B95F-4185-9A05-0370CC5F4C7F}">
    <text>15% 3pl</text>
  </threadedComment>
  <threadedComment ref="S62" dT="2024-02-25T11:06:46.78" personId="{E780D4DE-2E26-4678-A303-F673B9582D47}" id="{B074A9D1-BA99-4AD7-91CB-A825366B5198}">
    <text>15% 3pl</text>
  </threadedComment>
  <threadedComment ref="S63" dT="2024-02-25T11:06:46.78" personId="{E780D4DE-2E26-4678-A303-F673B9582D47}" id="{5EED38B9-9161-4A4E-BAF6-0C0AB6507E63}">
    <text>8% 3pl</text>
  </threadedComment>
  <threadedComment ref="S64" dT="2024-02-25T11:06:46.78" personId="{E780D4DE-2E26-4678-A303-F673B9582D47}" id="{33F40F25-9806-42F3-A9C1-568E975D15DD}">
    <text>15% 3pl</text>
  </threadedComment>
  <threadedComment ref="S66" dT="2024-02-25T11:06:46.78" personId="{E780D4DE-2E26-4678-A303-F673B9582D47}" id="{2F613FDA-7316-4929-BB95-7525AE009C34}">
    <text>15% 3pl</text>
  </threadedComment>
  <threadedComment ref="T66" dT="2024-02-25T11:06:46.78" personId="{E780D4DE-2E26-4678-A303-F673B9582D47}" id="{4B2950C3-7632-44BF-9D12-3203A7FBFD61}">
    <text>15% 3pl</text>
  </threadedComment>
  <threadedComment ref="S67" dT="2024-02-25T11:06:46.78" personId="{E780D4DE-2E26-4678-A303-F673B9582D47}" id="{130BC63F-0CE8-4407-A452-DA4B5DD0A9AD}">
    <text>15% 3pl</text>
  </threadedComment>
  <threadedComment ref="S68" dT="2024-02-25T11:06:46.78" personId="{E780D4DE-2E26-4678-A303-F673B9582D47}" id="{746A56C5-CDC0-43DD-9F50-ECCD3BDC7BCD}">
    <text>15% 3pl</text>
  </threadedComment>
  <threadedComment ref="S69" dT="2024-02-25T11:06:46.78" personId="{E780D4DE-2E26-4678-A303-F673B9582D47}" id="{54FAA46E-6A09-4BC6-A71B-7F5AC3283088}">
    <text>15% 3pl</text>
  </threadedComment>
  <threadedComment ref="T69" dT="2024-02-25T11:06:46.78" personId="{E780D4DE-2E26-4678-A303-F673B9582D47}" id="{2936FBB0-EC2C-4313-B832-71C4416E00A1}">
    <text>15% 3pl</text>
  </threadedComment>
  <threadedComment ref="S70" dT="2024-02-25T11:06:46.78" personId="{E780D4DE-2E26-4678-A303-F673B9582D47}" id="{8DF53746-27E5-4E3D-B3C4-4E9276BEAD1A}">
    <text>15% 3pl</text>
  </threadedComment>
  <threadedComment ref="S71" dT="2024-02-25T11:06:46.78" personId="{E780D4DE-2E26-4678-A303-F673B9582D47}" id="{CCC68319-FE2D-48DD-8FA4-B745F1A80C22}">
    <text>15% 3pl</text>
  </threadedComment>
  <threadedComment ref="T71" dT="2024-02-25T11:06:46.78" personId="{E780D4DE-2E26-4678-A303-F673B9582D47}" id="{2DF22439-94AA-420C-9D09-63EFBBB026FA}">
    <text>15% 3pl</text>
  </threadedComment>
  <threadedComment ref="S72" dT="2024-02-25T11:06:46.78" personId="{E780D4DE-2E26-4678-A303-F673B9582D47}" id="{AB5D89A4-2C07-4A03-8D1A-E6B54B728CDC}">
    <text>15% 3pl</text>
  </threadedComment>
  <threadedComment ref="S73" dT="2024-02-25T11:06:46.78" personId="{E780D4DE-2E26-4678-A303-F673B9582D47}" id="{18ECE959-03F5-464D-A75D-A4B4977A0934}">
    <text>15% 3pl</text>
  </threadedComment>
  <threadedComment ref="S74" dT="2024-02-25T11:06:46.78" personId="{E780D4DE-2E26-4678-A303-F673B9582D47}" id="{6B64F0AF-5E13-4B45-920B-DC48527168FD}">
    <text>15% 3pl</text>
  </threadedComment>
  <threadedComment ref="S75" dT="2024-02-25T11:06:46.78" personId="{E780D4DE-2E26-4678-A303-F673B9582D47}" id="{26FDC163-1E52-4AA1-B9EC-F11702163182}">
    <text>15% 3pl</text>
  </threadedComment>
  <threadedComment ref="S76" dT="2024-02-25T11:06:46.78" personId="{E780D4DE-2E26-4678-A303-F673B9582D47}" id="{7153BA97-7514-4148-9227-55208CEAA883}">
    <text>15% 3pl</text>
  </threadedComment>
  <threadedComment ref="S77" dT="2024-02-25T11:06:46.78" personId="{E780D4DE-2E26-4678-A303-F673B9582D47}" id="{A8D4498F-E274-4CA7-8540-62B7AB577D13}">
    <text>15% 3pl</text>
  </threadedComment>
  <threadedComment ref="S79" dT="2024-02-25T11:06:46.78" personId="{E780D4DE-2E26-4678-A303-F673B9582D47}" id="{3614C3ED-6B52-4D0B-B160-CB9D8A608D96}">
    <text>8% 3pl</text>
  </threadedComment>
  <threadedComment ref="S80" dT="2024-02-25T11:06:46.78" personId="{E780D4DE-2E26-4678-A303-F673B9582D47}" id="{8B616563-1BD8-4C13-86F4-BBD431226504}">
    <text>2% 3pl</text>
  </threadedComment>
  <threadedComment ref="S81" dT="2024-02-25T11:06:46.78" personId="{E780D4DE-2E26-4678-A303-F673B9582D47}" id="{1D88D1B9-B850-4A31-B58F-ACF0F0C444CA}">
    <text>15% 3pl</text>
  </threadedComment>
  <threadedComment ref="S82" dT="2024-02-25T11:06:46.78" personId="{E780D4DE-2E26-4678-A303-F673B9582D47}" id="{89470C66-BE9D-4A87-8BFF-482850316EE7}">
    <text>15% 3pl</text>
  </threadedComment>
  <threadedComment ref="S83" dT="2024-02-25T11:06:46.78" personId="{E780D4DE-2E26-4678-A303-F673B9582D47}" id="{AB495E02-D494-453F-B0F3-9F3F08934391}">
    <text>2% 3pl</text>
  </threadedComment>
  <threadedComment ref="S84" dT="2024-02-25T11:06:46.78" personId="{E780D4DE-2E26-4678-A303-F673B9582D47}" id="{11DE600A-B2D1-413A-B628-ABCDA2F03FBF}">
    <text>Regional</text>
  </threadedComment>
  <threadedComment ref="S85" dT="2024-02-25T11:06:46.78" personId="{E780D4DE-2E26-4678-A303-F673B9582D47}" id="{805723EB-D601-4585-9F29-DA5CAAE06801}">
    <text>Regional</text>
  </threadedComment>
  <threadedComment ref="S86" dT="2024-02-25T11:06:46.78" personId="{E780D4DE-2E26-4678-A303-F673B9582D47}" id="{5CF1DB06-F053-471E-8F23-55AEBC35CC64}">
    <text>Regional</text>
  </threadedComment>
  <threadedComment ref="S87" dT="2024-02-25T11:07:51.28" personId="{E780D4DE-2E26-4678-A303-F673B9582D47}" id="{35ABA1AE-74B4-4E7E-A148-CD61BC9E2719}">
    <text>7.5% SPIMACO + 3.5% NUPCO (2.5% in 2024) + 1% VAS-3pl</text>
  </threadedComment>
  <threadedComment ref="S88" dT="2024-02-25T11:07:51.28" personId="{E780D4DE-2E26-4678-A303-F673B9582D47}" id="{8A43863C-476D-4B58-862F-DCC732FC7E27}">
    <text>7.5% SPIMACO + 3.5% NUPCO (2.5% in 2024) + 1% VAS-3pl</text>
  </threadedComment>
  <threadedComment ref="S89" dT="2024-02-25T11:07:51.28" personId="{E780D4DE-2E26-4678-A303-F673B9582D47}" id="{93CE14D0-77F8-47E0-B3AB-664359AF08A4}">
    <text>7.5% SPIMACO + 3.5% NUPCO (2.5% in 2024) + 1% VAS-3pl</text>
  </threadedComment>
  <threadedComment ref="S90" dT="2024-02-25T11:07:51.28" personId="{E780D4DE-2E26-4678-A303-F673B9582D47}" id="{DADB1509-0180-42DA-B88D-A39A2A18834A}">
    <text>7.5% SPIMACO + 3.5% NUPCO (2.5% in 2024) + 1% VAS-3pl</text>
  </threadedComment>
  <threadedComment ref="S91" dT="2024-02-25T11:07:51.28" personId="{E780D4DE-2E26-4678-A303-F673B9582D47}" id="{24BE8E16-D543-47C3-B3AA-697EB85465FA}">
    <text>7.5% SPIMACO + 3.5% NUPCO (2.5% in 2024) + 1% VAS-3pl</text>
  </threadedComment>
  <threadedComment ref="S92" dT="2024-02-25T11:07:51.28" personId="{E780D4DE-2E26-4678-A303-F673B9582D47}" id="{D8C0A8D9-C82D-49B0-B8FD-043E1BAECD63}">
    <text>7.5% SPIMACO + 3.5% NUPCO (2.5% in 2024) + 1% VAS-3pl</text>
  </threadedComment>
  <threadedComment ref="T93" dT="2024-11-25T11:33:21.06" personId="{E780D4DE-2E26-4678-A303-F673B9582D47}" id="{7C99628F-C9FA-4CA9-B0A9-C44AC3F21CA5}">
    <text>Update to 28% end of 2024</text>
  </threadedComment>
  <threadedComment ref="W93" dT="2024-10-28T09:06:16.89" personId="{E780D4DE-2E26-4678-A303-F673B9582D47}" id="{2627D33B-8CA6-495F-B21E-0DEF7048E7E7}">
    <text>Includes Cooling unit, GPS, SIM,..</text>
  </threadedComment>
  <threadedComment ref="S94" dT="2024-02-25T11:06:46.78" personId="{E780D4DE-2E26-4678-A303-F673B9582D47}" id="{DDA20FF9-B868-4D8D-96CA-35EF7D2EDCC6}">
    <text>5% 3pl (SPIMACO)</text>
  </threadedComment>
  <threadedComment ref="S95" dT="2024-02-25T11:06:46.78" personId="{E780D4DE-2E26-4678-A303-F673B9582D47}" id="{C209B153-7E1F-4AEF-8D1D-C9CFA244EB17}">
    <text>Regional</text>
  </threadedComment>
  <threadedComment ref="S96" dT="2024-02-25T11:06:46.78" personId="{E780D4DE-2E26-4678-A303-F673B9582D47}" id="{EFD73B6C-32F9-4F0C-8DA4-952B667C9FD7}">
    <text>15% 3pl</text>
  </threadedComment>
  <threadedComment ref="S97" dT="2024-02-25T11:06:46.78" personId="{E780D4DE-2E26-4678-A303-F673B9582D47}" id="{CE565EA6-9866-46D2-80FD-15874F29A9AB}">
    <text>15% 3pl</text>
  </threadedComment>
  <threadedComment ref="S98" dT="2024-02-25T11:06:46.78" personId="{E780D4DE-2E26-4678-A303-F673B9582D47}" id="{F28B94C1-F901-4728-95F1-49FB3BC74C17}">
    <text>10% 3pl</text>
  </threadedComment>
  <threadedComment ref="S99" dT="2024-02-25T11:06:46.78" personId="{E780D4DE-2E26-4678-A303-F673B9582D47}" id="{D251B3DA-407C-46DA-97CB-0D648E56F400}">
    <text>15% 3pl</text>
  </threadedComment>
  <threadedComment ref="S100" dT="2024-02-25T11:06:46.78" personId="{E780D4DE-2E26-4678-A303-F673B9582D47}" id="{1CE1F52F-8C6A-4C0A-ACBC-168EFEEEC994}">
    <text>15% 3pl</text>
  </threadedComment>
  <threadedComment ref="S101" dT="2024-02-25T11:06:46.78" personId="{E780D4DE-2E26-4678-A303-F673B9582D47}" id="{9480602C-0EBF-488E-8684-C974BEDE00FF}">
    <text>15% 3pl</text>
  </threadedComment>
  <threadedComment ref="S102" dT="2024-02-25T11:06:46.78" personId="{E780D4DE-2E26-4678-A303-F673B9582D47}" id="{B89417C9-151D-4180-985E-72BA4D35FB99}">
    <text>10% 3pl</text>
  </threadedComment>
  <threadedComment ref="S103" dT="2024-02-25T11:06:46.78" personId="{E780D4DE-2E26-4678-A303-F673B9582D47}" id="{E5CB06FD-BFCE-498F-9101-471F03B7661B}">
    <text>2% 3pl</text>
  </threadedComment>
  <threadedComment ref="S104" dT="2024-02-25T11:07:51.28" personId="{E780D4DE-2E26-4678-A303-F673B9582D47}" id="{FE9693CA-DCE9-41F6-AA94-4F18CF3F01B2}">
    <text>7.5% SPIMACO + 3.5% NUPCO (2.5% in 2024) + 1% VAS-3pl</text>
  </threadedComment>
  <threadedComment ref="S105" dT="2024-02-25T11:07:51.28" personId="{E780D4DE-2E26-4678-A303-F673B9582D47}" id="{780A41EB-8618-4141-9B23-2B7BB4AFE8BC}">
    <text>7.5% SPIMACO + 3.5% NUPCO (2.5% in 2024) + 1% VAS-3pl</text>
  </threadedComment>
  <threadedComment ref="S108" dT="2024-02-25T11:06:46.78" personId="{E780D4DE-2E26-4678-A303-F673B9582D47}" id="{CE597BAA-D8EE-45DF-AA18-9FC217E62166}">
    <text>New WH 12% Spimaco + 4% Nupco (3% 2024) + 0.5% Others+Vas</text>
  </threadedComment>
  <threadedComment ref="S110" dT="2024-02-25T11:06:46.78" personId="{E780D4DE-2E26-4678-A303-F673B9582D47}" id="{0A6ECE4E-1C26-4815-8C7F-3C6C3D6A936A}">
    <text>Regional</text>
  </threadedComment>
  <threadedComment ref="S111" dT="2024-02-25T11:06:46.78" personId="{E780D4DE-2E26-4678-A303-F673B9582D47}" id="{69C042B0-D7C4-440A-AFB8-99AEB1E86B54}">
    <text>Regional</text>
  </threadedComment>
  <threadedComment ref="S112" dT="2024-02-25T11:06:46.78" personId="{E780D4DE-2E26-4678-A303-F673B9582D47}" id="{05FE741E-5978-4EBD-A580-6F510593850F}">
    <text>6% SPIMACO + 3% NUPCO (2% 2024)</text>
  </threadedComment>
  <threadedComment ref="S113" dT="2024-02-25T11:06:46.78" personId="{E780D4DE-2E26-4678-A303-F673B9582D47}" id="{821500DA-D644-4CFC-843D-58588B4AAEA4}">
    <text>15% 3pl</text>
  </threadedComment>
  <threadedComment ref="S114" dT="2024-02-25T11:06:46.78" personId="{E780D4DE-2E26-4678-A303-F673B9582D47}" id="{3F4DAC9F-AA22-48D0-95B4-304B72B5E6D6}">
    <text>Regional</text>
  </threadedComment>
  <threadedComment ref="S115" dT="2024-02-25T11:06:46.78" personId="{E780D4DE-2E26-4678-A303-F673B9582D47}" id="{727AF82F-A766-4EB4-82D0-F641C1D7ACFA}">
    <text>6% SPIMACO + 3% NUPCO (2% 2024)</text>
  </threadedComment>
  <threadedComment ref="S116" dT="2024-02-25T11:06:46.78" personId="{E780D4DE-2E26-4678-A303-F673B9582D47}" id="{9941CC73-AB20-4636-B7EE-386D78302FF2}">
    <text>New WH 12% Spimaco + 4% Nupco (3% 2024) + 0.5% Others+Vas</text>
  </threadedComment>
  <threadedComment ref="S117" dT="2024-02-25T11:06:46.78" personId="{E780D4DE-2E26-4678-A303-F673B9582D47}" id="{4594CE56-C8DF-7243-85CD-BE01401CBC8F}">
    <text>New WH 12% Spimaco + 4% Nupco (3% 2024) + 0.5% Others+Vas</text>
  </threadedComment>
  <threadedComment ref="S119" dT="2024-02-25T11:06:46.78" personId="{E780D4DE-2E26-4678-A303-F673B9582D47}" id="{6DF07808-624A-E142-A003-74A4D5EB12DD}">
    <text>Regional</text>
  </threadedComment>
  <threadedComment ref="S123" dT="2024-02-25T11:06:46.78" personId="{E780D4DE-2E26-4678-A303-F673B9582D47}" id="{49967DC9-438C-6844-B466-95E83283C4A9}">
    <text>17% Spimaco + 4% Nupco (3% 2024) + 0.5% Others+Vas</text>
  </threadedComment>
  <threadedComment ref="S124" dT="2024-02-25T11:06:46.78" personId="{E780D4DE-2E26-4678-A303-F673B9582D47}" id="{3CB58E3D-B1E8-9848-87CC-25253A98BD5E}">
    <text>8% 3pl</text>
  </threadedComment>
  <threadedComment ref="S125" dT="2024-02-25T11:06:46.78" personId="{E780D4DE-2E26-4678-A303-F673B9582D47}" id="{E1A00BF0-CE5F-2444-8DB7-F9A5ADB8B86C}">
    <text>15% 3pl</text>
  </threadedComment>
  <threadedComment ref="S126" dT="2024-02-25T11:06:46.78" personId="{E780D4DE-2E26-4678-A303-F673B9582D47}" id="{43F3F4D2-C61F-4E42-8500-B5CC26B9C6E3}">
    <text>15% 3pl</text>
  </threadedComment>
  <threadedComment ref="S127" dT="2024-02-25T11:06:46.78" personId="{E780D4DE-2E26-4678-A303-F673B9582D47}" id="{B4360375-A08B-B446-9BEB-7C1CD8EA2C43}">
    <text>15% 3pl</text>
  </threadedComment>
  <threadedComment ref="S128" dT="2024-02-25T11:06:46.78" personId="{E780D4DE-2E26-4678-A303-F673B9582D47}" id="{767E5EBB-AF14-9047-B7E4-3CC3D02270AF}">
    <text>10% 3pl</text>
  </threadedComment>
  <threadedComment ref="S129" dT="2024-02-25T11:06:46.78" personId="{E780D4DE-2E26-4678-A303-F673B9582D47}" id="{23119A88-2E3C-8D44-8A5E-EE236DF7B483}">
    <text>15% 3pl</text>
  </threadedComment>
  <threadedComment ref="S130" dT="2024-02-25T11:07:51.28" personId="{E780D4DE-2E26-4678-A303-F673B9582D47}" id="{84390BF7-C13C-EC4A-86CB-28FC62DFC25D}">
    <text>7% SPIMACO + 4% NUPCO (2% Q3 only) + 1% VAS-3pl</text>
  </threadedComment>
  <threadedComment ref="T130" dT="2024-11-25T11:32:30.36" personId="{E780D4DE-2E26-4678-A303-F673B9582D47}" id="{465197E1-4D61-F540-B890-47B4D2E1576B}">
    <text>Update to 25% end of 2024</text>
  </threadedComment>
  <threadedComment ref="S131" dT="2024-02-25T11:06:46.78" personId="{E780D4DE-2E26-4678-A303-F673B9582D47}" id="{047C19F2-6181-E949-BAD3-0555F8E3B8BC}">
    <text>10% 3pl</text>
  </threadedComment>
  <threadedComment ref="S132" dT="2024-02-25T11:06:46.78" personId="{E780D4DE-2E26-4678-A303-F673B9582D47}" id="{9F90253D-0255-A540-B830-51CBAAF22C0E}">
    <text>15% 3pl</text>
  </threadedComment>
  <threadedComment ref="S133" dT="2024-02-25T11:06:46.78" personId="{E780D4DE-2E26-4678-A303-F673B9582D47}" id="{53EBB8BF-B16A-2C4C-85F2-A86A56BA17F3}">
    <text>10% 3pl</text>
  </threadedComment>
  <threadedComment ref="S134" dT="2024-02-25T11:06:46.78" personId="{E780D4DE-2E26-4678-A303-F673B9582D47}" id="{8623A33E-DE7D-0D46-B904-684E1D803E22}">
    <text>6% SPIMACO + 3% NUPCO (2% 2024)</text>
  </threadedComment>
  <threadedComment ref="S135" dT="2024-02-25T11:06:46.78" personId="{E780D4DE-2E26-4678-A303-F673B9582D47}" id="{B0C3F657-754B-F94C-BBED-C155E3E88359}">
    <text>15% 3pl</text>
  </threadedComment>
  <threadedComment ref="S136" dT="2024-02-25T11:06:46.78" personId="{E780D4DE-2E26-4678-A303-F673B9582D47}" id="{81D25954-23E0-6943-ABC2-8D834178F431}">
    <text>3% 3pl</text>
  </threadedComment>
  <threadedComment ref="S137" dT="2024-02-25T11:06:46.78" personId="{E780D4DE-2E26-4678-A303-F673B9582D47}" id="{C2B65F8D-6A6C-DE4C-8A47-4BC789AFD585}">
    <text>2% 3pl</text>
  </threadedComment>
  <threadedComment ref="S138" dT="2024-02-25T11:06:46.78" personId="{E780D4DE-2E26-4678-A303-F673B9582D47}" id="{D846EF53-15CB-FD43-B5DF-9DD2059C11D1}">
    <text>2% 3pl</text>
  </threadedComment>
  <threadedComment ref="S139" dT="2024-02-25T11:06:46.78" personId="{E780D4DE-2E26-4678-A303-F673B9582D47}" id="{56536754-55E8-384C-8CE6-1683F9458C6F}">
    <text>10% 3pl</text>
  </threadedComment>
  <threadedComment ref="S140" dT="2024-02-25T11:06:46.78" personId="{E780D4DE-2E26-4678-A303-F673B9582D47}" id="{CB9ED778-E2D9-2D4C-AE6D-AED5503AFECE}">
    <text>10% 3pl</text>
  </threadedComment>
  <threadedComment ref="S141" dT="2024-02-25T11:06:46.78" personId="{E780D4DE-2E26-4678-A303-F673B9582D47}" id="{ACA90DE2-CAE3-8B43-9E85-930410DA30C3}">
    <text>10% 3pl</text>
  </threadedComment>
  <threadedComment ref="S142" dT="2024-02-25T11:06:46.78" personId="{E780D4DE-2E26-4678-A303-F673B9582D47}" id="{70AE6478-998C-BB46-A3E8-CDA491E1C37C}">
    <text>10% 3pl</text>
  </threadedComment>
  <threadedComment ref="S143" dT="2024-02-25T11:06:46.78" personId="{E780D4DE-2E26-4678-A303-F673B9582D47}" id="{1B2F3EF7-4389-A346-9175-767CBBA02494}">
    <text>15% 3pl</text>
  </threadedComment>
  <threadedComment ref="S145" dT="2024-02-25T11:07:51.28" personId="{E780D4DE-2E26-4678-A303-F673B9582D47}" id="{3F8D7EBD-CEE6-FC47-9DF8-4C63B2D5CDD0}">
    <text>7.5% SPIMACO + 3.5% NUPCO (2.5% in 2024) + 1% VAS-3pl</text>
  </threadedComment>
  <threadedComment ref="T145" dT="2024-09-15T09:25:10.95" personId="{E780D4DE-2E26-4678-A303-F673B9582D47}" id="{44050AFD-FE2A-FC41-960E-A43CD3FA7E67}">
    <text>18% end of 2024</text>
  </threadedComment>
  <threadedComment ref="S146" dT="2024-02-25T11:07:51.28" personId="{E780D4DE-2E26-4678-A303-F673B9582D47}" id="{A908D6A8-B546-2846-9996-A66ACBDBAC0F}">
    <text>4% SPIMACO + 1.5% NUPCO (1% 2024) + 0.5% VAS-3pl</text>
  </threadedComment>
  <threadedComment ref="S147" dT="2024-02-25T11:06:46.78" personId="{E780D4DE-2E26-4678-A303-F673B9582D47}" id="{B03B4A70-038D-2D4D-88DE-3561625A2E0A}">
    <text>3% 3pl</text>
  </threadedComment>
  <threadedComment ref="S148" dT="2024-02-25T11:07:51.28" personId="{E780D4DE-2E26-4678-A303-F673B9582D47}" id="{10069584-3799-C54A-A3B2-9ACB1DB6060B}">
    <text>7.5% SPIMACO + 3.5% NUPCO (2.5% in 2024) + 1% VAS-3pl</text>
  </threadedComment>
  <threadedComment ref="S149" dT="2024-02-25T11:07:51.28" personId="{E780D4DE-2E26-4678-A303-F673B9582D47}" id="{F3EFFA7F-A40B-8644-80AF-85C45EC95AC9}">
    <text>7.5% SPIMACO + 3.5% NUPCO (2.5% in 2024) + 1% VAS-3pl</text>
  </threadedComment>
  <threadedComment ref="S150" dT="2024-02-25T11:07:51.28" personId="{E780D4DE-2E26-4678-A303-F673B9582D47}" id="{F56EEC06-3443-9941-86A6-0E90A0F44C5C}">
    <text>7.5% SPIMACO + 3.5% NUPCO (2.5% in 2024) + 1% VAS-3pl</text>
  </threadedComment>
  <threadedComment ref="S151" dT="2024-02-25T11:07:51.28" personId="{E780D4DE-2E26-4678-A303-F673B9582D47}" id="{F94A65C2-18BA-754C-8929-CF832AB058FA}">
    <text>7.5% SPIMACO + 3.5% NUPCO (2.5% in 2024) + 1% VAS-3pl</text>
  </threadedComment>
  <threadedComment ref="S152" dT="2024-02-25T11:07:51.28" personId="{E780D4DE-2E26-4678-A303-F673B9582D47}" id="{1D7486CC-04CD-2840-8EE7-A02B88B28C2B}">
    <text>7.5% SPIMACO + 3.5% NUPCO (2.5% in 2024) + 1% VAS-3pl</text>
  </threadedComment>
  <threadedComment ref="S153" dT="2024-02-25T11:07:51.28" personId="{E780D4DE-2E26-4678-A303-F673B9582D47}" id="{80D06C5B-DC06-5442-A990-EDB139CC39A3}">
    <text>7.5% SPIMACO + 3.5% NUPCO (2.5% in 2024) + 1% VAS-3pl</text>
  </threadedComment>
  <threadedComment ref="S155" dT="2024-02-25T11:06:46.78" personId="{E780D4DE-2E26-4678-A303-F673B9582D47}" id="{7B6EC2A2-EBBE-8B4B-AFAC-E72B7F71753C}">
    <text>15% 3pl</text>
  </threadedComment>
  <threadedComment ref="S156" dT="2024-02-25T11:07:51.28" personId="{E780D4DE-2E26-4678-A303-F673B9582D47}" id="{3EA692BD-55CB-9A48-B175-04EAFE0443BC}">
    <text>7.5% SPIMACO + 3.5% NUPCO (2.5% in 2024) + 1% VAS-3pl</text>
  </threadedComment>
  <threadedComment ref="S157" dT="2024-02-25T11:07:51.28" personId="{E780D4DE-2E26-4678-A303-F673B9582D47}" id="{7C90F174-EBFA-5044-87BE-9D179C6204D0}">
    <text>7.5% SPIMACO + 3.5% NUPCO (2.5% in 2024) + 1% VAS-3pl</text>
  </threadedComment>
  <threadedComment ref="S158" dT="2024-02-25T11:07:51.28" personId="{E780D4DE-2E26-4678-A303-F673B9582D47}" id="{A28F0A35-E69F-1244-A328-AA1EFE37C426}">
    <text>7.5% SPIMACO + 3.5% NUPCO (2.5% in 2024) + 1% VAS-3pl</text>
  </threadedComment>
  <threadedComment ref="S159" dT="2024-02-25T11:07:51.28" personId="{E780D4DE-2E26-4678-A303-F673B9582D47}" id="{EF269E76-0D0F-F446-8C8C-531A1B317CEC}">
    <text>7.5% SPIMACO + 3.5% NUPCO (2.5% in 2024) + 1% VAS-3pl</text>
  </threadedComment>
  <threadedComment ref="S160" dT="2024-02-25T11:07:51.28" personId="{E780D4DE-2E26-4678-A303-F673B9582D47}" id="{31B0522B-15F9-8444-89F6-58F4C7F501DA}">
    <text>7.5% SPIMACO + 3.5% NUPCO (2.5% in 2024) + 1% VAS-3pl</text>
  </threadedComment>
  <threadedComment ref="S161" dT="2024-02-25T11:07:51.28" personId="{E780D4DE-2E26-4678-A303-F673B9582D47}" id="{737990E6-9725-6C4F-8DF9-6CFC218C30E7}">
    <text>7.5% SPIMACO + 3.5% NUPCO (2.5% in 2024) + 1% VAS-3pl</text>
  </threadedComment>
  <threadedComment ref="S162" dT="2024-02-25T11:07:51.28" personId="{E780D4DE-2E26-4678-A303-F673B9582D47}" id="{A1EAC675-482F-5345-9E86-DF5D40DBA131}">
    <text>7.5% SPIMACO + 3.5% NUPCO (2.5% in 2024) + 1% VAS-3pl</text>
  </threadedComment>
  <threadedComment ref="S163" dT="2024-02-25T11:07:51.28" personId="{E780D4DE-2E26-4678-A303-F673B9582D47}" id="{490F8C89-0508-7B4A-9A69-CD2F304DEC07}">
    <text>7.5% SPIMACO + 3.5% NUPCO (2.5% in 2024) + 1% VAS-3pl</text>
  </threadedComment>
  <threadedComment ref="S164" dT="2024-02-25T11:06:46.78" personId="{E780D4DE-2E26-4678-A303-F673B9582D47}" id="{28E667B5-9872-914C-98DA-B304B6D06BBC}">
    <text>Regional</text>
  </threadedComment>
  <threadedComment ref="S166" dT="2024-02-25T11:06:46.78" personId="{E780D4DE-2E26-4678-A303-F673B9582D47}" id="{805731F4-7FE7-824C-9688-6BD711580562}">
    <text>15% 3pl</text>
  </threadedComment>
  <threadedComment ref="S167" dT="2024-02-25T11:06:46.78" personId="{E780D4DE-2E26-4678-A303-F673B9582D47}" id="{AC37C148-82FB-A642-9207-14DA847833EC}">
    <text>15% 3pl</text>
  </threadedComment>
  <threadedComment ref="S168" dT="2024-02-25T11:06:46.78" personId="{E780D4DE-2E26-4678-A303-F673B9582D47}" id="{62CD4B99-81C0-FB4D-AF04-82E45CBC4058}">
    <text>15% 3pl</text>
  </threadedComment>
  <threadedComment ref="S169" dT="2024-02-25T11:06:46.78" personId="{E780D4DE-2E26-4678-A303-F673B9582D47}" id="{4D98C4BC-4891-2A42-823F-06926FA0466D}">
    <text>15% 3pl</text>
  </threadedComment>
  <threadedComment ref="S170" dT="2024-02-25T11:06:46.78" personId="{E780D4DE-2E26-4678-A303-F673B9582D47}" id="{0AC046E1-01C4-3140-9577-C52B9DB83AB1}">
    <text>15% 3pl</text>
  </threadedComment>
  <threadedComment ref="S171" dT="2024-02-25T11:06:46.78" personId="{E780D4DE-2E26-4678-A303-F673B9582D47}" id="{A45090EF-4C1B-9646-8E31-3C3E07C93C8C}">
    <text>15% 3pl</text>
  </threadedComment>
  <threadedComment ref="S172" dT="2024-02-25T11:06:46.78" personId="{E780D4DE-2E26-4678-A303-F673B9582D47}" id="{928639F3-F0A8-9A4E-8474-161094278D07}">
    <text>15% 3pl</text>
  </threadedComment>
  <threadedComment ref="S173" dT="2024-02-25T11:06:46.78" personId="{E780D4DE-2E26-4678-A303-F673B9582D47}" id="{6053E2FA-241C-BB43-AF17-E42AEF01681D}">
    <text>15% 3pl</text>
  </threadedComment>
  <threadedComment ref="S174" dT="2024-02-25T11:06:46.78" personId="{E780D4DE-2E26-4678-A303-F673B9582D47}" id="{0DD1C668-D636-C84C-8FED-1AB7DF90C4E9}">
    <text>15% 3pl</text>
  </threadedComment>
  <threadedComment ref="S175" dT="2024-02-25T11:06:46.78" personId="{E780D4DE-2E26-4678-A303-F673B9582D47}" id="{D4D922AC-7ED8-5948-B70F-5910BCB0342C}">
    <text>15% 3pl</text>
  </threadedComment>
  <threadedComment ref="S176" dT="2024-02-25T11:06:46.78" personId="{E780D4DE-2E26-4678-A303-F673B9582D47}" id="{420AF2A0-9A8B-2E48-8042-AF467765C1E8}">
    <text>15% 3pl</text>
  </threadedComment>
  <threadedComment ref="S177" dT="2024-02-25T11:06:46.78" personId="{E780D4DE-2E26-4678-A303-F673B9582D47}" id="{7D26CBB3-B9EB-8947-BE0A-7FAB8F0F1B91}">
    <text>15% 3pl</text>
  </threadedComment>
  <threadedComment ref="S178" dT="2024-02-25T11:06:46.78" personId="{E780D4DE-2E26-4678-A303-F673B9582D47}" id="{DB71AEEE-3CD5-8A49-B164-B29357FDA801}">
    <text>17% Spimaco + 4% Nupco (3% 2024) + 0.5% Others+Vas</text>
  </threadedComment>
  <threadedComment ref="S179" dT="2024-02-25T11:06:46.78" personId="{E780D4DE-2E26-4678-A303-F673B9582D47}" id="{CDEFE8DE-88B9-5142-8645-771547C6D542}">
    <text>15% 3pl</text>
  </threadedComment>
  <threadedComment ref="S180" dT="2024-02-25T11:06:46.78" personId="{E780D4DE-2E26-4678-A303-F673B9582D47}" id="{6D53EBA4-3A08-6742-92E5-782F2776A963}">
    <text>15% 3pl</text>
  </threadedComment>
  <threadedComment ref="S181" dT="2024-02-25T11:06:46.78" personId="{E780D4DE-2E26-4678-A303-F673B9582D47}" id="{DD2B943D-DF9C-D04D-BFEF-DD00D5C47508}">
    <text>15% 3pl</text>
  </threadedComment>
  <threadedComment ref="S182" dT="2024-02-25T11:06:46.78" personId="{E780D4DE-2E26-4678-A303-F673B9582D47}" id="{2C8FE6D0-6FA9-C547-BFE7-78602A464465}">
    <text>8% 3pl</text>
  </threadedComment>
  <threadedComment ref="W183" dT="2024-10-28T09:03:23.09" personId="{E780D4DE-2E26-4678-A303-F673B9582D47}" id="{4CD4F5E5-2994-E44E-AD70-35E690E35140}">
    <text>Cooling unit, gps, SIM, ice box, … = 400/Car/Month (245 cars Avg)</text>
  </threadedComment>
  <threadedComment ref="S184" dT="2024-02-25T11:06:46.78" personId="{E780D4DE-2E26-4678-A303-F673B9582D47}" id="{2F833692-E75D-3947-B752-F699BE320201}">
    <text>6% SPIMACO + 3% NUPCO (2% 2024)</text>
  </threadedComment>
  <threadedComment ref="S185" dT="2024-02-25T11:06:46.78" personId="{E780D4DE-2E26-4678-A303-F673B9582D47}" id="{C49B6261-43E2-8F43-B4E6-649EAA6B9EDF}">
    <text>8% 3pl</text>
  </threadedComment>
  <threadedComment ref="S186" dT="2024-02-25T11:06:46.78" personId="{E780D4DE-2E26-4678-A303-F673B9582D47}" id="{BC18404A-94E9-DA4E-BA46-0FA6896F63E2}">
    <text>10% 3pl</text>
  </threadedComment>
  <threadedComment ref="T186" dT="2024-02-27T07:37:33.49" personId="{E780D4DE-2E26-4678-A303-F673B9582D47}" id="{99350E9A-0462-554A-90A3-67BDA2B14BA6}">
    <text>To be 60% in 2024</text>
  </threadedComment>
  <threadedComment ref="S187" dT="2024-02-25T11:06:46.78" personId="{E780D4DE-2E26-4678-A303-F673B9582D47}" id="{013FAE1A-109F-BC44-B664-20556B8B9EFA}">
    <text>10% 3pl</text>
  </threadedComment>
  <threadedComment ref="T187" dT="2024-02-27T07:37:33.49" personId="{E780D4DE-2E26-4678-A303-F673B9582D47}" id="{F901B4A9-C1F6-6941-BA3A-EEE8FEB0EC35}">
    <text>To be 60% in 2024</text>
  </threadedComment>
  <threadedComment ref="S188" dT="2024-02-25T11:06:46.78" personId="{E780D4DE-2E26-4678-A303-F673B9582D47}" id="{8603F21E-06FE-ED4E-A663-2F36D921250D}">
    <text>10% 3pl</text>
  </threadedComment>
  <threadedComment ref="S189" dT="2024-02-25T11:06:46.78" personId="{E780D4DE-2E26-4678-A303-F673B9582D47}" id="{0C5AFEBB-99B4-B248-AFA6-0B9039FE2CEE}">
    <text>10% 3pl</text>
  </threadedComment>
  <threadedComment ref="S190" dT="2024-02-25T11:06:46.78" personId="{E780D4DE-2E26-4678-A303-F673B9582D47}" id="{E3D855E9-3431-B64D-A711-7B87AE45F60A}">
    <text>10% 3pl</text>
  </threadedComment>
  <threadedComment ref="T190" dT="2024-02-27T07:37:33.49" personId="{E780D4DE-2E26-4678-A303-F673B9582D47}" id="{9EC01FC9-201E-C74E-928E-3EBD359B08D0}">
    <text>To be 60% in 2024</text>
  </threadedComment>
  <threadedComment ref="S191" dT="2024-02-25T11:06:46.78" personId="{E780D4DE-2E26-4678-A303-F673B9582D47}" id="{ECE90141-23CD-884E-B5FD-03CFB37107B9}">
    <text>10% 3pl</text>
  </threadedComment>
  <threadedComment ref="T191" dT="2024-02-27T07:37:33.49" personId="{E780D4DE-2E26-4678-A303-F673B9582D47}" id="{A0A4DC8F-0427-5144-96F8-5F99C579A2DC}">
    <text>To be 60% in 2024</text>
  </threadedComment>
  <threadedComment ref="S192" dT="2024-02-25T11:06:46.78" personId="{E780D4DE-2E26-4678-A303-F673B9582D47}" id="{80EFD2AB-3EDD-194B-BB06-D12A691FB403}">
    <text>3% Spimaco</text>
  </threadedComment>
  <threadedComment ref="S193" dT="2024-02-25T11:06:46.78" personId="{E780D4DE-2E26-4678-A303-F673B9582D47}" id="{98935054-BFC6-B34B-8B5D-946A01BAE009}">
    <text>8% 3pl</text>
  </threadedComment>
  <threadedComment ref="S194" dT="2024-02-25T11:06:46.78" personId="{E780D4DE-2E26-4678-A303-F673B9582D47}" id="{80785351-355D-5946-A670-E7FCD2EC1C7E}">
    <text>8% 3pl</text>
  </threadedComment>
  <threadedComment ref="S195" dT="2024-02-25T11:06:46.78" personId="{E780D4DE-2E26-4678-A303-F673B9582D47}" id="{952AAC7A-0AAE-C44F-9193-2AD2C7A4916A}">
    <text>15% 3pl</text>
  </threadedComment>
  <threadedComment ref="S196" dT="2024-02-25T11:06:46.78" personId="{E780D4DE-2E26-4678-A303-F673B9582D47}" id="{A577ABC2-BFA9-3444-9419-C42AD3C27748}">
    <text>15% 3pl</text>
  </threadedComment>
  <threadedComment ref="S197" dT="2024-02-25T11:06:46.78" personId="{E780D4DE-2E26-4678-A303-F673B9582D47}" id="{3349A276-3F4E-6A46-853D-24F94D6D01E3}">
    <text>8% 3pl</text>
  </threadedComment>
  <threadedComment ref="S198" dT="2024-02-25T11:06:46.78" personId="{E780D4DE-2E26-4678-A303-F673B9582D47}" id="{EC4B3133-C60D-994E-907B-6B008D6252A3}">
    <text>15% 3pl</text>
  </threadedComment>
  <threadedComment ref="S200" dT="2024-02-25T11:06:46.78" personId="{E780D4DE-2E26-4678-A303-F673B9582D47}" id="{ECDA3962-CBB3-B944-B912-4F35112B4D30}">
    <text>15% 3pl</text>
  </threadedComment>
  <threadedComment ref="T200" dT="2024-02-25T11:06:46.78" personId="{E780D4DE-2E26-4678-A303-F673B9582D47}" id="{E0EE2E5C-7A8B-6646-A99F-A53F67FF0BC9}">
    <text>15% 3pl</text>
  </threadedComment>
  <threadedComment ref="S201" dT="2024-02-25T11:06:46.78" personId="{E780D4DE-2E26-4678-A303-F673B9582D47}" id="{0AEB45F2-1ECA-DD4A-BFED-C6C2D02BBA29}">
    <text>15% 3pl</text>
  </threadedComment>
  <threadedComment ref="S202" dT="2024-02-25T11:06:46.78" personId="{E780D4DE-2E26-4678-A303-F673B9582D47}" id="{D67C0B82-B30D-E84E-9C3D-388208B5CE21}">
    <text>15% 3pl</text>
  </threadedComment>
  <threadedComment ref="S203" dT="2024-02-25T11:06:46.78" personId="{E780D4DE-2E26-4678-A303-F673B9582D47}" id="{72801D20-3270-EF4C-A8CA-8171A654A54C}">
    <text>15% 3pl</text>
  </threadedComment>
  <threadedComment ref="T203" dT="2024-02-25T11:06:46.78" personId="{E780D4DE-2E26-4678-A303-F673B9582D47}" id="{63F802AA-C80C-4F47-BF15-85B469DAE499}">
    <text>15% 3pl</text>
  </threadedComment>
  <threadedComment ref="S204" dT="2024-02-25T11:06:46.78" personId="{E780D4DE-2E26-4678-A303-F673B9582D47}" id="{9C042A39-E8E5-0C43-ACBC-7FB07236774B}">
    <text>15% 3pl</text>
  </threadedComment>
  <threadedComment ref="S205" dT="2024-02-25T11:06:46.78" personId="{E780D4DE-2E26-4678-A303-F673B9582D47}" id="{37068285-AF49-284B-A7F3-ABEE74498509}">
    <text>15% 3pl</text>
  </threadedComment>
  <threadedComment ref="T205" dT="2024-02-25T11:06:46.78" personId="{E780D4DE-2E26-4678-A303-F673B9582D47}" id="{E50B00D5-6525-DE48-8F60-98CBA9648075}">
    <text>15% 3pl</text>
  </threadedComment>
  <threadedComment ref="S206" dT="2024-02-25T11:06:46.78" personId="{E780D4DE-2E26-4678-A303-F673B9582D47}" id="{3BBA79E9-8407-454E-967C-933491804975}">
    <text>15% 3pl</text>
  </threadedComment>
  <threadedComment ref="S207" dT="2024-02-25T11:06:46.78" personId="{E780D4DE-2E26-4678-A303-F673B9582D47}" id="{398EC72F-4C6F-5E44-A831-04F6FD75800A}">
    <text>15% 3pl</text>
  </threadedComment>
  <threadedComment ref="S208" dT="2024-02-25T11:06:46.78" personId="{E780D4DE-2E26-4678-A303-F673B9582D47}" id="{3234051E-0F23-CC4A-A13B-2FD515E0AE40}">
    <text>15% 3pl</text>
  </threadedComment>
  <threadedComment ref="S209" dT="2024-02-25T11:06:46.78" personId="{E780D4DE-2E26-4678-A303-F673B9582D47}" id="{29A5CFDB-8070-D24C-A02B-A5F555BAE677}">
    <text>15% 3pl</text>
  </threadedComment>
  <threadedComment ref="S210" dT="2024-02-25T11:06:46.78" personId="{E780D4DE-2E26-4678-A303-F673B9582D47}" id="{D8FEBE96-19AC-844F-83FE-9711A907778E}">
    <text>15% 3pl</text>
  </threadedComment>
  <threadedComment ref="S211" dT="2024-02-25T11:06:46.78" personId="{E780D4DE-2E26-4678-A303-F673B9582D47}" id="{AD8B075E-C42D-4A47-9FBC-419BE4D78540}">
    <text>15% 3pl</text>
  </threadedComment>
  <threadedComment ref="S213" dT="2024-02-25T11:06:46.78" personId="{E780D4DE-2E26-4678-A303-F673B9582D47}" id="{959AC5B6-6A95-BD4C-B8FC-BA4052503794}">
    <text>8% 3pl</text>
  </threadedComment>
  <threadedComment ref="S214" dT="2024-02-25T11:06:46.78" personId="{E780D4DE-2E26-4678-A303-F673B9582D47}" id="{1D2F7395-3ECC-2E49-B50A-D8286F39EBFB}">
    <text>2% 3pl</text>
  </threadedComment>
  <threadedComment ref="S215" dT="2024-02-25T11:06:46.78" personId="{E780D4DE-2E26-4678-A303-F673B9582D47}" id="{843A24CA-8719-634E-89CF-1C65B5272A7F}">
    <text>15% 3pl</text>
  </threadedComment>
  <threadedComment ref="S216" dT="2024-02-25T11:06:46.78" personId="{E780D4DE-2E26-4678-A303-F673B9582D47}" id="{C7352D18-11A4-A641-9ED0-61E9ACE75E3B}">
    <text>15% 3pl</text>
  </threadedComment>
  <threadedComment ref="S217" dT="2024-02-25T11:06:46.78" personId="{E780D4DE-2E26-4678-A303-F673B9582D47}" id="{1459E6F9-5345-AE49-BEC3-7ABA65BED5EA}">
    <text>2% 3pl</text>
  </threadedComment>
  <threadedComment ref="S218" dT="2024-02-25T11:06:46.78" personId="{E780D4DE-2E26-4678-A303-F673B9582D47}" id="{6E2ECC32-1B21-4843-B251-9896C287CC5E}">
    <text>Regional</text>
  </threadedComment>
  <threadedComment ref="S219" dT="2024-02-25T11:06:46.78" personId="{E780D4DE-2E26-4678-A303-F673B9582D47}" id="{9A595D9F-C072-0145-A4F4-D0A92B92A344}">
    <text>Regional</text>
  </threadedComment>
  <threadedComment ref="T220" dT="2024-11-25T11:33:21.06" personId="{E780D4DE-2E26-4678-A303-F673B9582D47}" id="{1A36D438-6450-CD41-A1F6-CCD2F3DD4000}">
    <text>Update to 28% end of 2024</text>
  </threadedComment>
  <threadedComment ref="W220" dT="2024-10-28T09:06:16.89" personId="{E780D4DE-2E26-4678-A303-F673B9582D47}" id="{A399BEA1-F435-0A45-A3D3-A3C544A13EB7}">
    <text>Includes Cooling unit, GPS, SIM,..</text>
  </threadedComment>
  <threadedComment ref="S221" dT="2024-02-25T11:06:46.78" personId="{E780D4DE-2E26-4678-A303-F673B9582D47}" id="{CBA7F5CC-26AC-B944-945A-5CB8E539B7BC}">
    <text>5% 3pl (SPIMACO)</text>
  </threadedComment>
  <threadedComment ref="S222" dT="2024-02-25T11:06:46.78" personId="{E780D4DE-2E26-4678-A303-F673B9582D47}" id="{4AB5D098-3F8E-AF4E-9A7C-0BE1E55F1063}">
    <text>Regional</text>
  </threadedComment>
  <threadedComment ref="S223" dT="2024-02-25T11:06:46.78" personId="{E780D4DE-2E26-4678-A303-F673B9582D47}" id="{53FFFC2E-1B45-AB4E-9A3C-43D192395F9E}">
    <text>15% 3pl</text>
  </threadedComment>
  <threadedComment ref="S224" dT="2024-02-25T11:06:46.78" personId="{E780D4DE-2E26-4678-A303-F673B9582D47}" id="{04280E59-60F1-8C4A-B84C-A82C1CBE0401}">
    <text>15% 3pl</text>
  </threadedComment>
  <threadedComment ref="S225" dT="2024-02-25T11:06:46.78" personId="{E780D4DE-2E26-4678-A303-F673B9582D47}" id="{40D2E8D6-F0C0-4949-8CF6-8F58DA779D99}">
    <text>10% 3pl</text>
  </threadedComment>
  <threadedComment ref="S226" dT="2024-02-25T11:06:46.78" personId="{E780D4DE-2E26-4678-A303-F673B9582D47}" id="{D0D12A4B-C8E7-1946-BCB9-F6478E2C2061}">
    <text>15% 3pl</text>
  </threadedComment>
  <threadedComment ref="S227" dT="2024-02-25T11:06:46.78" personId="{E780D4DE-2E26-4678-A303-F673B9582D47}" id="{48E12E5A-F99E-F148-BCF8-1609D9024489}">
    <text>15% 3pl</text>
  </threadedComment>
  <threadedComment ref="S228" dT="2024-02-25T11:06:46.78" personId="{E780D4DE-2E26-4678-A303-F673B9582D47}" id="{7E7E8790-1B6B-8A41-90D5-8A30FB8EE11E}">
    <text>15% 3pl</text>
  </threadedComment>
  <threadedComment ref="S229" dT="2024-02-25T11:06:46.78" personId="{E780D4DE-2E26-4678-A303-F673B9582D47}" id="{F13FEB6E-F4C0-1E4F-84CA-AC0985AA6BF8}">
    <text>10% 3pl</text>
  </threadedComment>
  <threadedComment ref="S230" dT="2024-02-25T11:06:46.78" personId="{E780D4DE-2E26-4678-A303-F673B9582D47}" id="{BBBEB651-592B-B049-A569-746D5811AF66}">
    <text>New WH 12% Spimaco + 4% Nupco (3% 2024) + 0.5% Others+Vas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D37-E748-434C-8006-059E7251C6A6}">
  <sheetPr>
    <tabColor rgb="FF40ED33"/>
  </sheetPr>
  <dimension ref="A1:Z230"/>
  <sheetViews>
    <sheetView tabSelected="1" workbookViewId="0">
      <pane xSplit="6" ySplit="1" topLeftCell="Q137" activePane="bottomRight" state="frozen"/>
      <selection activeCell="E20" sqref="E20"/>
      <selection pane="topRight" activeCell="E20" sqref="E20"/>
      <selection pane="bottomLeft" activeCell="E20" sqref="E20"/>
      <selection pane="bottomRight" activeCell="U1" sqref="U1:W1048576"/>
    </sheetView>
  </sheetViews>
  <sheetFormatPr baseColWidth="10" defaultColWidth="8.83203125" defaultRowHeight="15" x14ac:dyDescent="0.2"/>
  <cols>
    <col min="1" max="1" width="17.5" bestFit="1" customWidth="1"/>
    <col min="2" max="2" width="8.1640625" bestFit="1" customWidth="1"/>
    <col min="3" max="3" width="8.83203125" bestFit="1" customWidth="1"/>
    <col min="4" max="4" width="12" bestFit="1" customWidth="1"/>
    <col min="5" max="5" width="15.33203125" bestFit="1" customWidth="1"/>
    <col min="6" max="6" width="28.5" bestFit="1" customWidth="1"/>
    <col min="7" max="7" width="21.5" bestFit="1" customWidth="1"/>
    <col min="8" max="8" width="11" bestFit="1" customWidth="1"/>
    <col min="9" max="9" width="24.6640625" bestFit="1" customWidth="1"/>
    <col min="10" max="10" width="25" customWidth="1"/>
    <col min="11" max="11" width="13" bestFit="1" customWidth="1"/>
    <col min="12" max="12" width="32" style="1" bestFit="1" customWidth="1"/>
    <col min="13" max="13" width="5.6640625" bestFit="1" customWidth="1"/>
    <col min="14" max="14" width="6.5" bestFit="1" customWidth="1"/>
    <col min="15" max="16" width="11.1640625" bestFit="1" customWidth="1"/>
    <col min="17" max="17" width="10" bestFit="1" customWidth="1"/>
    <col min="18" max="18" width="15.1640625" bestFit="1" customWidth="1"/>
    <col min="19" max="19" width="17.5" bestFit="1" customWidth="1"/>
    <col min="20" max="20" width="18.1640625" bestFit="1" customWidth="1"/>
    <col min="21" max="21" width="17.5" bestFit="1" customWidth="1"/>
    <col min="22" max="22" width="19.6640625" bestFit="1" customWidth="1"/>
    <col min="23" max="23" width="21.6640625" bestFit="1" customWidth="1"/>
    <col min="24" max="24" width="28.1640625" bestFit="1" customWidth="1"/>
    <col min="25" max="25" width="28.6640625" bestFit="1" customWidth="1"/>
    <col min="26" max="26" width="29.1640625" bestFit="1" customWidth="1"/>
  </cols>
  <sheetData>
    <row r="1" spans="1:26" s="2" customFormat="1" ht="18" x14ac:dyDescent="0.2">
      <c r="A1" s="46" t="s">
        <v>152</v>
      </c>
      <c r="B1" s="46" t="s">
        <v>273</v>
      </c>
      <c r="C1" s="46" t="s">
        <v>274</v>
      </c>
      <c r="D1" s="46" t="s">
        <v>276</v>
      </c>
      <c r="E1" s="46" t="s">
        <v>267</v>
      </c>
      <c r="F1" s="46" t="s">
        <v>268</v>
      </c>
      <c r="G1" s="46" t="s">
        <v>269</v>
      </c>
      <c r="H1" s="46" t="s">
        <v>153</v>
      </c>
      <c r="I1" s="46" t="s">
        <v>265</v>
      </c>
      <c r="J1" s="46" t="s">
        <v>266</v>
      </c>
      <c r="K1" s="46" t="s">
        <v>270</v>
      </c>
      <c r="L1" s="47" t="s">
        <v>286</v>
      </c>
      <c r="M1" s="3" t="s">
        <v>277</v>
      </c>
      <c r="N1" s="3" t="s">
        <v>278</v>
      </c>
      <c r="O1" s="45" t="s">
        <v>279</v>
      </c>
      <c r="P1" s="45" t="s">
        <v>280</v>
      </c>
      <c r="Q1" s="4" t="s">
        <v>281</v>
      </c>
      <c r="R1" s="4" t="s">
        <v>282</v>
      </c>
      <c r="S1" s="4" t="s">
        <v>283</v>
      </c>
      <c r="T1" s="4" t="s">
        <v>284</v>
      </c>
      <c r="U1" s="48" t="s">
        <v>285</v>
      </c>
      <c r="V1" s="48" t="s">
        <v>287</v>
      </c>
      <c r="W1" s="48" t="s">
        <v>288</v>
      </c>
      <c r="X1" s="48" t="s">
        <v>289</v>
      </c>
      <c r="Y1" s="48" t="s">
        <v>290</v>
      </c>
      <c r="Z1" s="49" t="s">
        <v>291</v>
      </c>
    </row>
    <row r="2" spans="1:26" x14ac:dyDescent="0.2">
      <c r="A2" s="8" t="s">
        <v>154</v>
      </c>
      <c r="B2" s="8">
        <v>2025</v>
      </c>
      <c r="C2" s="8" t="s">
        <v>275</v>
      </c>
      <c r="D2" s="8"/>
      <c r="E2" s="6" t="s">
        <v>0</v>
      </c>
      <c r="F2" s="6" t="s">
        <v>1</v>
      </c>
      <c r="G2" s="5" t="s">
        <v>1</v>
      </c>
      <c r="H2" s="5" t="s">
        <v>156</v>
      </c>
      <c r="I2" s="5" t="s">
        <v>155</v>
      </c>
      <c r="J2" s="5" t="s">
        <v>155</v>
      </c>
      <c r="K2" s="6" t="s">
        <v>272</v>
      </c>
      <c r="L2" s="9">
        <v>8472332.25</v>
      </c>
      <c r="M2" s="10">
        <v>0.3</v>
      </c>
      <c r="N2" s="10">
        <v>0.7</v>
      </c>
      <c r="O2" s="7">
        <f t="shared" ref="O2:O33" si="0">M2*L2</f>
        <v>2541699.6749999998</v>
      </c>
      <c r="P2" s="7">
        <f t="shared" ref="P2:P33" si="1">N2*L2</f>
        <v>5930632.5749999993</v>
      </c>
      <c r="Q2" s="11">
        <v>0.06</v>
      </c>
      <c r="R2" s="12">
        <v>0.3</v>
      </c>
      <c r="S2" s="13">
        <v>0.1</v>
      </c>
      <c r="T2" s="14">
        <v>0.15</v>
      </c>
      <c r="U2" s="7">
        <f>L2-(V2+W2+X2+Y2)</f>
        <v>5041037.6887500007</v>
      </c>
      <c r="V2" s="7">
        <f>Q2*L2</f>
        <v>508339.935</v>
      </c>
      <c r="W2" s="7">
        <f t="shared" ref="W2:W33" si="2">R2*P2</f>
        <v>1779189.7724999997</v>
      </c>
      <c r="X2" s="7">
        <f t="shared" ref="X2:X33" si="3">S2*O2</f>
        <v>254169.9675</v>
      </c>
      <c r="Y2" s="7">
        <f t="shared" ref="Y2:Y33" si="4">T2*P2</f>
        <v>889594.88624999986</v>
      </c>
      <c r="Z2" s="15">
        <f t="shared" ref="Z2:Z33" si="5">X2+Y2</f>
        <v>1143764.8537499998</v>
      </c>
    </row>
    <row r="3" spans="1:26" x14ac:dyDescent="0.2">
      <c r="A3" s="8" t="s">
        <v>154</v>
      </c>
      <c r="B3" s="8">
        <v>2025</v>
      </c>
      <c r="C3" s="8" t="s">
        <v>275</v>
      </c>
      <c r="D3" s="8"/>
      <c r="E3" s="6" t="s">
        <v>2</v>
      </c>
      <c r="F3" s="43" t="s">
        <v>163</v>
      </c>
      <c r="G3" s="5" t="s">
        <v>1</v>
      </c>
      <c r="H3" s="5" t="s">
        <v>156</v>
      </c>
      <c r="I3" s="5" t="s">
        <v>155</v>
      </c>
      <c r="J3" s="5" t="s">
        <v>155</v>
      </c>
      <c r="K3" s="6" t="s">
        <v>272</v>
      </c>
      <c r="L3" s="9">
        <v>6104809.5199999996</v>
      </c>
      <c r="M3" s="42">
        <v>0.57999999999999996</v>
      </c>
      <c r="N3" s="42">
        <v>0.42</v>
      </c>
      <c r="O3" s="7">
        <f t="shared" si="0"/>
        <v>3540789.5215999996</v>
      </c>
      <c r="P3" s="7">
        <f t="shared" si="1"/>
        <v>2564019.9983999999</v>
      </c>
      <c r="Q3" s="18">
        <v>0.01</v>
      </c>
      <c r="R3" s="11">
        <v>2.5000000000000001E-2</v>
      </c>
      <c r="S3" s="13">
        <v>0.1008621</v>
      </c>
      <c r="T3" s="11">
        <v>0.58599869999999998</v>
      </c>
      <c r="U3" s="7">
        <f t="shared" ref="U3:U33" si="6">L3-(V3+W3+X3+Y3)</f>
        <v>4120017.0721970266</v>
      </c>
      <c r="V3" s="7">
        <f t="shared" ref="V3:V33" si="7">Q3*L3</f>
        <v>61048.095199999996</v>
      </c>
      <c r="W3" s="17">
        <f t="shared" si="2"/>
        <v>64100.499960000001</v>
      </c>
      <c r="X3" s="44">
        <f t="shared" si="3"/>
        <v>357131.46680657129</v>
      </c>
      <c r="Y3" s="44">
        <f t="shared" si="4"/>
        <v>1502512.385836402</v>
      </c>
      <c r="Z3" s="15">
        <f t="shared" si="5"/>
        <v>1859643.8526429732</v>
      </c>
    </row>
    <row r="4" spans="1:26" x14ac:dyDescent="0.2">
      <c r="A4" s="8" t="s">
        <v>166</v>
      </c>
      <c r="B4" s="8">
        <v>2025</v>
      </c>
      <c r="C4" s="8" t="s">
        <v>275</v>
      </c>
      <c r="D4" s="8"/>
      <c r="E4" s="6" t="s">
        <v>137</v>
      </c>
      <c r="F4" s="6" t="s">
        <v>138</v>
      </c>
      <c r="G4" s="5" t="s">
        <v>138</v>
      </c>
      <c r="H4" s="5" t="s">
        <v>157</v>
      </c>
      <c r="I4" s="5" t="s">
        <v>138</v>
      </c>
      <c r="J4" s="5" t="s">
        <v>263</v>
      </c>
      <c r="K4" s="6" t="s">
        <v>272</v>
      </c>
      <c r="L4" s="9"/>
      <c r="M4" s="10">
        <v>0</v>
      </c>
      <c r="N4" s="10">
        <v>1</v>
      </c>
      <c r="O4" s="7">
        <f t="shared" si="0"/>
        <v>0</v>
      </c>
      <c r="P4" s="7">
        <f t="shared" si="1"/>
        <v>0</v>
      </c>
      <c r="Q4" s="11">
        <v>0</v>
      </c>
      <c r="R4" s="11"/>
      <c r="S4" s="11"/>
      <c r="T4" s="11"/>
      <c r="U4" s="7">
        <f t="shared" si="6"/>
        <v>0</v>
      </c>
      <c r="V4" s="7">
        <f t="shared" si="7"/>
        <v>0</v>
      </c>
      <c r="W4" s="7">
        <f t="shared" si="2"/>
        <v>0</v>
      </c>
      <c r="X4" s="7">
        <f t="shared" si="3"/>
        <v>0</v>
      </c>
      <c r="Y4" s="7">
        <f t="shared" si="4"/>
        <v>0</v>
      </c>
      <c r="Z4" s="15">
        <f t="shared" si="5"/>
        <v>0</v>
      </c>
    </row>
    <row r="5" spans="1:26" x14ac:dyDescent="0.2">
      <c r="A5" s="8" t="s">
        <v>154</v>
      </c>
      <c r="B5" s="8">
        <v>2025</v>
      </c>
      <c r="C5" s="8" t="s">
        <v>275</v>
      </c>
      <c r="D5" s="8"/>
      <c r="E5" s="6" t="s">
        <v>9</v>
      </c>
      <c r="F5" s="6" t="s">
        <v>10</v>
      </c>
      <c r="G5" s="16" t="s">
        <v>10</v>
      </c>
      <c r="H5" s="5" t="s">
        <v>157</v>
      </c>
      <c r="I5" s="5" t="s">
        <v>155</v>
      </c>
      <c r="J5" s="5" t="s">
        <v>155</v>
      </c>
      <c r="K5" s="6" t="s">
        <v>272</v>
      </c>
      <c r="L5" s="9">
        <v>2166864.3199999998</v>
      </c>
      <c r="M5" s="10">
        <v>0.02</v>
      </c>
      <c r="N5" s="10">
        <v>0.98</v>
      </c>
      <c r="O5" s="7">
        <f t="shared" si="0"/>
        <v>43337.286399999997</v>
      </c>
      <c r="P5" s="7">
        <f t="shared" si="1"/>
        <v>2123527.0335999997</v>
      </c>
      <c r="Q5" s="18">
        <v>2.5000000000000001E-2</v>
      </c>
      <c r="R5" s="12">
        <v>0.05</v>
      </c>
      <c r="S5" s="14">
        <v>0.02</v>
      </c>
      <c r="T5" s="14">
        <v>0.08</v>
      </c>
      <c r="U5" s="7">
        <f t="shared" si="6"/>
        <v>1835767.4519039998</v>
      </c>
      <c r="V5" s="7">
        <f t="shared" si="7"/>
        <v>54171.608</v>
      </c>
      <c r="W5" s="7">
        <f t="shared" si="2"/>
        <v>106176.35167999999</v>
      </c>
      <c r="X5" s="7">
        <f t="shared" si="3"/>
        <v>866.74572799999999</v>
      </c>
      <c r="Y5" s="7">
        <f t="shared" si="4"/>
        <v>169882.16268799998</v>
      </c>
      <c r="Z5" s="15">
        <f t="shared" si="5"/>
        <v>170748.90841599999</v>
      </c>
    </row>
    <row r="6" spans="1:26" x14ac:dyDescent="0.2">
      <c r="A6" s="8" t="s">
        <v>166</v>
      </c>
      <c r="B6" s="8">
        <v>2025</v>
      </c>
      <c r="C6" s="8" t="s">
        <v>275</v>
      </c>
      <c r="D6" s="8"/>
      <c r="E6" s="6" t="s">
        <v>30</v>
      </c>
      <c r="F6" s="6" t="s">
        <v>31</v>
      </c>
      <c r="G6" s="16" t="s">
        <v>31</v>
      </c>
      <c r="H6" s="5" t="s">
        <v>157</v>
      </c>
      <c r="I6" s="5" t="s">
        <v>172</v>
      </c>
      <c r="J6" s="5" t="s">
        <v>259</v>
      </c>
      <c r="K6" s="6" t="s">
        <v>272</v>
      </c>
      <c r="L6" s="9">
        <v>14549.41</v>
      </c>
      <c r="M6" s="22">
        <v>0.9</v>
      </c>
      <c r="N6" s="22">
        <v>0.1</v>
      </c>
      <c r="O6" s="7">
        <f t="shared" si="0"/>
        <v>13094.469000000001</v>
      </c>
      <c r="P6" s="7">
        <f t="shared" si="1"/>
        <v>1454.941</v>
      </c>
      <c r="Q6" s="18">
        <v>0.05</v>
      </c>
      <c r="R6" s="11"/>
      <c r="S6" s="14">
        <v>0.18</v>
      </c>
      <c r="T6" s="14">
        <v>0.22</v>
      </c>
      <c r="U6" s="7">
        <f t="shared" si="6"/>
        <v>11144.84806</v>
      </c>
      <c r="V6" s="7">
        <f t="shared" si="7"/>
        <v>727.47050000000002</v>
      </c>
      <c r="W6" s="7">
        <f t="shared" si="2"/>
        <v>0</v>
      </c>
      <c r="X6" s="17">
        <f t="shared" si="3"/>
        <v>2357.0044200000002</v>
      </c>
      <c r="Y6" s="7">
        <f t="shared" si="4"/>
        <v>320.08702</v>
      </c>
      <c r="Z6" s="15">
        <f t="shared" si="5"/>
        <v>2677.0914400000001</v>
      </c>
    </row>
    <row r="7" spans="1:26" x14ac:dyDescent="0.2">
      <c r="A7" s="8" t="s">
        <v>166</v>
      </c>
      <c r="B7" s="8">
        <v>2025</v>
      </c>
      <c r="C7" s="8" t="s">
        <v>275</v>
      </c>
      <c r="D7" s="8"/>
      <c r="E7" s="6" t="s">
        <v>203</v>
      </c>
      <c r="F7" s="6" t="s">
        <v>204</v>
      </c>
      <c r="G7" s="5" t="s">
        <v>204</v>
      </c>
      <c r="H7" s="5" t="s">
        <v>156</v>
      </c>
      <c r="I7" s="5" t="s">
        <v>204</v>
      </c>
      <c r="J7" s="5" t="s">
        <v>259</v>
      </c>
      <c r="K7" s="6" t="s">
        <v>272</v>
      </c>
      <c r="L7" s="9"/>
      <c r="M7" s="10">
        <v>1</v>
      </c>
      <c r="N7" s="10">
        <v>0</v>
      </c>
      <c r="O7" s="7">
        <f t="shared" si="0"/>
        <v>0</v>
      </c>
      <c r="P7" s="7">
        <f t="shared" si="1"/>
        <v>0</v>
      </c>
      <c r="Q7" s="11">
        <v>0.06</v>
      </c>
      <c r="R7" s="11"/>
      <c r="S7" s="18">
        <v>0.08</v>
      </c>
      <c r="T7" s="11"/>
      <c r="U7" s="7">
        <f t="shared" si="6"/>
        <v>0</v>
      </c>
      <c r="V7" s="7">
        <f t="shared" si="7"/>
        <v>0</v>
      </c>
      <c r="W7" s="7">
        <f t="shared" si="2"/>
        <v>0</v>
      </c>
      <c r="X7" s="7">
        <f t="shared" si="3"/>
        <v>0</v>
      </c>
      <c r="Y7" s="7">
        <f t="shared" si="4"/>
        <v>0</v>
      </c>
      <c r="Z7" s="15">
        <f t="shared" si="5"/>
        <v>0</v>
      </c>
    </row>
    <row r="8" spans="1:26" x14ac:dyDescent="0.2">
      <c r="A8" s="8" t="s">
        <v>166</v>
      </c>
      <c r="B8" s="8">
        <v>2025</v>
      </c>
      <c r="C8" s="8" t="s">
        <v>275</v>
      </c>
      <c r="D8" s="8"/>
      <c r="E8" s="6" t="s">
        <v>181</v>
      </c>
      <c r="F8" s="6" t="s">
        <v>182</v>
      </c>
      <c r="G8" s="19" t="s">
        <v>183</v>
      </c>
      <c r="H8" s="5" t="s">
        <v>157</v>
      </c>
      <c r="I8" s="5" t="s">
        <v>183</v>
      </c>
      <c r="J8" s="5" t="s">
        <v>259</v>
      </c>
      <c r="K8" s="6" t="s">
        <v>272</v>
      </c>
      <c r="L8" s="9">
        <v>0</v>
      </c>
      <c r="M8" s="22">
        <v>0.8</v>
      </c>
      <c r="N8" s="22">
        <v>0.2</v>
      </c>
      <c r="O8" s="7">
        <f t="shared" si="0"/>
        <v>0</v>
      </c>
      <c r="P8" s="7">
        <f t="shared" si="1"/>
        <v>0</v>
      </c>
      <c r="Q8" s="11">
        <v>0.06</v>
      </c>
      <c r="R8" s="11"/>
      <c r="S8" s="18">
        <v>0.15</v>
      </c>
      <c r="T8" s="11">
        <v>0.25</v>
      </c>
      <c r="U8" s="7">
        <f t="shared" si="6"/>
        <v>0</v>
      </c>
      <c r="V8" s="7">
        <f t="shared" si="7"/>
        <v>0</v>
      </c>
      <c r="W8" s="7">
        <f t="shared" si="2"/>
        <v>0</v>
      </c>
      <c r="X8" s="7">
        <f t="shared" si="3"/>
        <v>0</v>
      </c>
      <c r="Y8" s="7">
        <f t="shared" si="4"/>
        <v>0</v>
      </c>
      <c r="Z8" s="15">
        <f t="shared" si="5"/>
        <v>0</v>
      </c>
    </row>
    <row r="9" spans="1:26" x14ac:dyDescent="0.2">
      <c r="A9" s="8" t="s">
        <v>166</v>
      </c>
      <c r="B9" s="8">
        <v>2025</v>
      </c>
      <c r="C9" s="8" t="s">
        <v>275</v>
      </c>
      <c r="D9" s="8"/>
      <c r="E9" s="20" t="s">
        <v>60</v>
      </c>
      <c r="F9" s="20" t="s">
        <v>61</v>
      </c>
      <c r="G9" s="19" t="s">
        <v>183</v>
      </c>
      <c r="H9" s="5" t="s">
        <v>157</v>
      </c>
      <c r="I9" s="5" t="s">
        <v>183</v>
      </c>
      <c r="J9" s="5" t="s">
        <v>259</v>
      </c>
      <c r="K9" s="6" t="s">
        <v>272</v>
      </c>
      <c r="L9" s="9">
        <v>122006</v>
      </c>
      <c r="M9" s="22">
        <v>0.8</v>
      </c>
      <c r="N9" s="22">
        <v>0.2</v>
      </c>
      <c r="O9" s="7">
        <f t="shared" si="0"/>
        <v>97604.800000000003</v>
      </c>
      <c r="P9" s="7">
        <f t="shared" si="1"/>
        <v>24401.200000000001</v>
      </c>
      <c r="Q9" s="11">
        <v>0.06</v>
      </c>
      <c r="R9" s="11"/>
      <c r="S9" s="14">
        <v>0.15</v>
      </c>
      <c r="T9" s="14">
        <v>0.18</v>
      </c>
      <c r="U9" s="7">
        <f t="shared" si="6"/>
        <v>95652.703999999998</v>
      </c>
      <c r="V9" s="7">
        <f t="shared" si="7"/>
        <v>7320.36</v>
      </c>
      <c r="W9" s="7">
        <f t="shared" si="2"/>
        <v>0</v>
      </c>
      <c r="X9" s="7">
        <f t="shared" si="3"/>
        <v>14640.72</v>
      </c>
      <c r="Y9" s="7">
        <f t="shared" si="4"/>
        <v>4392.2160000000003</v>
      </c>
      <c r="Z9" s="26">
        <f t="shared" si="5"/>
        <v>19032.936000000002</v>
      </c>
    </row>
    <row r="10" spans="1:26" x14ac:dyDescent="0.2">
      <c r="A10" s="8" t="s">
        <v>166</v>
      </c>
      <c r="B10" s="8">
        <v>2025</v>
      </c>
      <c r="C10" s="8" t="s">
        <v>275</v>
      </c>
      <c r="D10" s="8"/>
      <c r="E10" s="20" t="s">
        <v>184</v>
      </c>
      <c r="F10" s="20" t="s">
        <v>185</v>
      </c>
      <c r="G10" s="19" t="s">
        <v>183</v>
      </c>
      <c r="H10" s="5" t="s">
        <v>157</v>
      </c>
      <c r="I10" s="5" t="s">
        <v>183</v>
      </c>
      <c r="J10" s="5" t="s">
        <v>259</v>
      </c>
      <c r="K10" s="6" t="s">
        <v>272</v>
      </c>
      <c r="L10" s="9"/>
      <c r="M10" s="22">
        <v>0.8</v>
      </c>
      <c r="N10" s="22">
        <v>0.2</v>
      </c>
      <c r="O10" s="7">
        <f t="shared" si="0"/>
        <v>0</v>
      </c>
      <c r="P10" s="7">
        <f t="shared" si="1"/>
        <v>0</v>
      </c>
      <c r="Q10" s="11">
        <v>0.06</v>
      </c>
      <c r="R10" s="11"/>
      <c r="S10" s="18">
        <v>0.15</v>
      </c>
      <c r="T10" s="11">
        <v>0.25</v>
      </c>
      <c r="U10" s="7">
        <f t="shared" si="6"/>
        <v>0</v>
      </c>
      <c r="V10" s="7">
        <f t="shared" si="7"/>
        <v>0</v>
      </c>
      <c r="W10" s="7">
        <f t="shared" si="2"/>
        <v>0</v>
      </c>
      <c r="X10" s="7">
        <f t="shared" si="3"/>
        <v>0</v>
      </c>
      <c r="Y10" s="7">
        <f t="shared" si="4"/>
        <v>0</v>
      </c>
      <c r="Z10" s="26">
        <f t="shared" si="5"/>
        <v>0</v>
      </c>
    </row>
    <row r="11" spans="1:26" x14ac:dyDescent="0.2">
      <c r="A11" s="8" t="s">
        <v>166</v>
      </c>
      <c r="B11" s="8">
        <v>2025</v>
      </c>
      <c r="C11" s="8" t="s">
        <v>275</v>
      </c>
      <c r="D11" s="8"/>
      <c r="E11" s="20" t="s">
        <v>58</v>
      </c>
      <c r="F11" s="20" t="s">
        <v>59</v>
      </c>
      <c r="G11" s="19" t="s">
        <v>183</v>
      </c>
      <c r="H11" s="5" t="s">
        <v>157</v>
      </c>
      <c r="I11" s="5" t="s">
        <v>183</v>
      </c>
      <c r="J11" s="5" t="s">
        <v>259</v>
      </c>
      <c r="K11" s="6" t="s">
        <v>272</v>
      </c>
      <c r="L11" s="9">
        <v>145887.82999999999</v>
      </c>
      <c r="M11" s="22">
        <v>0.9</v>
      </c>
      <c r="N11" s="22">
        <v>0.1</v>
      </c>
      <c r="O11" s="7">
        <f t="shared" si="0"/>
        <v>131299.04699999999</v>
      </c>
      <c r="P11" s="7">
        <f t="shared" si="1"/>
        <v>14588.782999999999</v>
      </c>
      <c r="Q11" s="11">
        <v>0.06</v>
      </c>
      <c r="R11" s="11"/>
      <c r="S11" s="18">
        <v>0.1</v>
      </c>
      <c r="T11" s="11">
        <v>0.1</v>
      </c>
      <c r="U11" s="7">
        <f t="shared" si="6"/>
        <v>122545.77719999998</v>
      </c>
      <c r="V11" s="7">
        <f t="shared" si="7"/>
        <v>8753.2697999999982</v>
      </c>
      <c r="W11" s="7">
        <f t="shared" si="2"/>
        <v>0</v>
      </c>
      <c r="X11" s="7">
        <f t="shared" si="3"/>
        <v>13129.904699999999</v>
      </c>
      <c r="Y11" s="7">
        <f t="shared" si="4"/>
        <v>1458.8783000000001</v>
      </c>
      <c r="Z11" s="26">
        <f t="shared" si="5"/>
        <v>14588.782999999999</v>
      </c>
    </row>
    <row r="12" spans="1:26" x14ac:dyDescent="0.2">
      <c r="A12" s="8" t="s">
        <v>166</v>
      </c>
      <c r="B12" s="8">
        <v>2025</v>
      </c>
      <c r="C12" s="8" t="s">
        <v>275</v>
      </c>
      <c r="D12" s="8"/>
      <c r="E12" s="20" t="s">
        <v>186</v>
      </c>
      <c r="F12" s="20" t="s">
        <v>187</v>
      </c>
      <c r="G12" s="19" t="s">
        <v>183</v>
      </c>
      <c r="H12" s="5" t="s">
        <v>157</v>
      </c>
      <c r="I12" s="5" t="s">
        <v>183</v>
      </c>
      <c r="J12" s="5" t="s">
        <v>259</v>
      </c>
      <c r="K12" s="6" t="s">
        <v>272</v>
      </c>
      <c r="L12" s="9"/>
      <c r="M12" s="22">
        <v>0.8</v>
      </c>
      <c r="N12" s="22">
        <v>0.2</v>
      </c>
      <c r="O12" s="7">
        <f t="shared" si="0"/>
        <v>0</v>
      </c>
      <c r="P12" s="7">
        <f t="shared" si="1"/>
        <v>0</v>
      </c>
      <c r="Q12" s="11">
        <v>0.06</v>
      </c>
      <c r="R12" s="11"/>
      <c r="S12" s="18">
        <v>0.15</v>
      </c>
      <c r="T12" s="11">
        <v>0.25</v>
      </c>
      <c r="U12" s="7">
        <f t="shared" si="6"/>
        <v>0</v>
      </c>
      <c r="V12" s="7">
        <f t="shared" si="7"/>
        <v>0</v>
      </c>
      <c r="W12" s="7">
        <f t="shared" si="2"/>
        <v>0</v>
      </c>
      <c r="X12" s="7">
        <f t="shared" si="3"/>
        <v>0</v>
      </c>
      <c r="Y12" s="7">
        <f t="shared" si="4"/>
        <v>0</v>
      </c>
      <c r="Z12" s="26">
        <f t="shared" si="5"/>
        <v>0</v>
      </c>
    </row>
    <row r="13" spans="1:26" x14ac:dyDescent="0.2">
      <c r="A13" s="8" t="s">
        <v>166</v>
      </c>
      <c r="B13" s="8">
        <v>2025</v>
      </c>
      <c r="C13" s="8" t="s">
        <v>275</v>
      </c>
      <c r="D13" s="8"/>
      <c r="E13" s="20" t="s">
        <v>20</v>
      </c>
      <c r="F13" s="20" t="s">
        <v>146</v>
      </c>
      <c r="G13" s="19" t="s">
        <v>183</v>
      </c>
      <c r="H13" s="5" t="s">
        <v>157</v>
      </c>
      <c r="I13" s="5" t="s">
        <v>183</v>
      </c>
      <c r="J13" s="5" t="s">
        <v>259</v>
      </c>
      <c r="K13" s="6" t="s">
        <v>272</v>
      </c>
      <c r="L13" s="9">
        <v>1553615.69</v>
      </c>
      <c r="M13" s="22">
        <v>0.8</v>
      </c>
      <c r="N13" s="22">
        <v>0.2</v>
      </c>
      <c r="O13" s="7">
        <f t="shared" si="0"/>
        <v>1242892.5519999999</v>
      </c>
      <c r="P13" s="7">
        <f t="shared" si="1"/>
        <v>310723.13799999998</v>
      </c>
      <c r="Q13" s="18">
        <v>5.5E-2</v>
      </c>
      <c r="R13" s="11"/>
      <c r="S13" s="14">
        <v>0.12</v>
      </c>
      <c r="T13" s="14">
        <v>0.18</v>
      </c>
      <c r="U13" s="7">
        <f t="shared" si="6"/>
        <v>1263089.5559700001</v>
      </c>
      <c r="V13" s="7">
        <f t="shared" si="7"/>
        <v>85448.862949999995</v>
      </c>
      <c r="W13" s="7">
        <f t="shared" si="2"/>
        <v>0</v>
      </c>
      <c r="X13" s="7">
        <f t="shared" si="3"/>
        <v>149147.10623999999</v>
      </c>
      <c r="Y13" s="7">
        <f t="shared" si="4"/>
        <v>55930.16483999999</v>
      </c>
      <c r="Z13" s="15">
        <f t="shared" si="5"/>
        <v>205077.27107999998</v>
      </c>
    </row>
    <row r="14" spans="1:26" x14ac:dyDescent="0.2">
      <c r="A14" s="8" t="s">
        <v>166</v>
      </c>
      <c r="B14" s="8">
        <v>2025</v>
      </c>
      <c r="C14" s="8" t="s">
        <v>275</v>
      </c>
      <c r="D14" s="8"/>
      <c r="E14" s="20" t="s">
        <v>135</v>
      </c>
      <c r="F14" s="20" t="s">
        <v>188</v>
      </c>
      <c r="G14" s="19" t="s">
        <v>183</v>
      </c>
      <c r="H14" s="5" t="s">
        <v>157</v>
      </c>
      <c r="I14" s="5" t="s">
        <v>183</v>
      </c>
      <c r="J14" s="5" t="s">
        <v>259</v>
      </c>
      <c r="K14" s="6" t="s">
        <v>272</v>
      </c>
      <c r="L14" s="9"/>
      <c r="M14" s="22">
        <v>0.8</v>
      </c>
      <c r="N14" s="22">
        <v>0.2</v>
      </c>
      <c r="O14" s="7">
        <f t="shared" si="0"/>
        <v>0</v>
      </c>
      <c r="P14" s="7">
        <f t="shared" si="1"/>
        <v>0</v>
      </c>
      <c r="Q14" s="11">
        <v>0.06</v>
      </c>
      <c r="R14" s="11"/>
      <c r="S14" s="18">
        <v>0.1</v>
      </c>
      <c r="T14" s="11">
        <v>0.25</v>
      </c>
      <c r="U14" s="7">
        <f t="shared" si="6"/>
        <v>0</v>
      </c>
      <c r="V14" s="7">
        <f t="shared" si="7"/>
        <v>0</v>
      </c>
      <c r="W14" s="7">
        <f t="shared" si="2"/>
        <v>0</v>
      </c>
      <c r="X14" s="7">
        <f t="shared" si="3"/>
        <v>0</v>
      </c>
      <c r="Y14" s="7">
        <f t="shared" si="4"/>
        <v>0</v>
      </c>
      <c r="Z14" s="26">
        <f t="shared" si="5"/>
        <v>0</v>
      </c>
    </row>
    <row r="15" spans="1:26" x14ac:dyDescent="0.2">
      <c r="A15" s="8" t="s">
        <v>166</v>
      </c>
      <c r="B15" s="8">
        <v>2025</v>
      </c>
      <c r="C15" s="8" t="s">
        <v>275</v>
      </c>
      <c r="D15" s="8"/>
      <c r="E15" s="25" t="s">
        <v>189</v>
      </c>
      <c r="F15" s="25" t="s">
        <v>190</v>
      </c>
      <c r="G15" s="19" t="s">
        <v>183</v>
      </c>
      <c r="H15" s="5" t="s">
        <v>157</v>
      </c>
      <c r="I15" s="5" t="s">
        <v>183</v>
      </c>
      <c r="J15" s="5" t="s">
        <v>259</v>
      </c>
      <c r="K15" s="6" t="s">
        <v>272</v>
      </c>
      <c r="L15" s="9"/>
      <c r="M15" s="22">
        <v>0.8</v>
      </c>
      <c r="N15" s="22">
        <v>0.2</v>
      </c>
      <c r="O15" s="7">
        <f t="shared" si="0"/>
        <v>0</v>
      </c>
      <c r="P15" s="7">
        <f t="shared" si="1"/>
        <v>0</v>
      </c>
      <c r="Q15" s="11">
        <v>0.06</v>
      </c>
      <c r="R15" s="11"/>
      <c r="S15" s="18">
        <v>0.15</v>
      </c>
      <c r="T15" s="11">
        <v>0.25</v>
      </c>
      <c r="U15" s="7">
        <f t="shared" si="6"/>
        <v>0</v>
      </c>
      <c r="V15" s="7">
        <f t="shared" si="7"/>
        <v>0</v>
      </c>
      <c r="W15" s="7">
        <f t="shared" si="2"/>
        <v>0</v>
      </c>
      <c r="X15" s="7">
        <f t="shared" si="3"/>
        <v>0</v>
      </c>
      <c r="Y15" s="7">
        <f t="shared" si="4"/>
        <v>0</v>
      </c>
      <c r="Z15" s="26">
        <f t="shared" si="5"/>
        <v>0</v>
      </c>
    </row>
    <row r="16" spans="1:26" x14ac:dyDescent="0.2">
      <c r="A16" s="8" t="s">
        <v>166</v>
      </c>
      <c r="B16" s="8">
        <v>2025</v>
      </c>
      <c r="C16" s="8" t="s">
        <v>275</v>
      </c>
      <c r="D16" s="8"/>
      <c r="E16" s="20" t="s">
        <v>86</v>
      </c>
      <c r="F16" s="20" t="s">
        <v>87</v>
      </c>
      <c r="G16" s="19" t="s">
        <v>183</v>
      </c>
      <c r="H16" s="5" t="s">
        <v>157</v>
      </c>
      <c r="I16" s="5" t="s">
        <v>183</v>
      </c>
      <c r="J16" s="5" t="s">
        <v>259</v>
      </c>
      <c r="K16" s="6" t="s">
        <v>272</v>
      </c>
      <c r="L16" s="9"/>
      <c r="M16" s="22">
        <v>0.8</v>
      </c>
      <c r="N16" s="22">
        <v>0.2</v>
      </c>
      <c r="O16" s="7">
        <f t="shared" si="0"/>
        <v>0</v>
      </c>
      <c r="P16" s="7">
        <f t="shared" si="1"/>
        <v>0</v>
      </c>
      <c r="Q16" s="11">
        <v>0.06</v>
      </c>
      <c r="R16" s="11"/>
      <c r="S16" s="18">
        <v>0.1</v>
      </c>
      <c r="T16" s="11">
        <v>0.25</v>
      </c>
      <c r="U16" s="7">
        <f t="shared" si="6"/>
        <v>0</v>
      </c>
      <c r="V16" s="7">
        <f t="shared" si="7"/>
        <v>0</v>
      </c>
      <c r="W16" s="7">
        <f t="shared" si="2"/>
        <v>0</v>
      </c>
      <c r="X16" s="7">
        <f t="shared" si="3"/>
        <v>0</v>
      </c>
      <c r="Y16" s="7">
        <f t="shared" si="4"/>
        <v>0</v>
      </c>
      <c r="Z16" s="26">
        <f t="shared" si="5"/>
        <v>0</v>
      </c>
    </row>
    <row r="17" spans="1:26" x14ac:dyDescent="0.2">
      <c r="A17" s="8" t="s">
        <v>166</v>
      </c>
      <c r="B17" s="8">
        <v>2025</v>
      </c>
      <c r="C17" s="8" t="s">
        <v>275</v>
      </c>
      <c r="D17" s="8"/>
      <c r="E17" s="6" t="s">
        <v>62</v>
      </c>
      <c r="F17" s="6" t="s">
        <v>143</v>
      </c>
      <c r="G17" s="5" t="s">
        <v>171</v>
      </c>
      <c r="H17" s="5" t="s">
        <v>157</v>
      </c>
      <c r="I17" s="5" t="s">
        <v>171</v>
      </c>
      <c r="J17" s="5" t="s">
        <v>259</v>
      </c>
      <c r="K17" s="6" t="s">
        <v>272</v>
      </c>
      <c r="L17" s="9">
        <v>20526</v>
      </c>
      <c r="M17" s="10">
        <v>0.7</v>
      </c>
      <c r="N17" s="10">
        <v>0.3</v>
      </c>
      <c r="O17" s="7">
        <f t="shared" si="0"/>
        <v>14368.199999999999</v>
      </c>
      <c r="P17" s="7">
        <f t="shared" si="1"/>
        <v>6157.8</v>
      </c>
      <c r="Q17" s="11">
        <v>0.06</v>
      </c>
      <c r="R17" s="11"/>
      <c r="S17" s="18">
        <v>0.03</v>
      </c>
      <c r="T17" s="11">
        <v>0.25</v>
      </c>
      <c r="U17" s="7">
        <f t="shared" si="6"/>
        <v>17323.944</v>
      </c>
      <c r="V17" s="7">
        <f t="shared" si="7"/>
        <v>1231.56</v>
      </c>
      <c r="W17" s="7">
        <f t="shared" si="2"/>
        <v>0</v>
      </c>
      <c r="X17" s="7">
        <f t="shared" si="3"/>
        <v>431.04599999999994</v>
      </c>
      <c r="Y17" s="7">
        <f t="shared" si="4"/>
        <v>1539.45</v>
      </c>
      <c r="Z17" s="15">
        <f t="shared" si="5"/>
        <v>1970.4960000000001</v>
      </c>
    </row>
    <row r="18" spans="1:26" x14ac:dyDescent="0.2">
      <c r="A18" s="8" t="s">
        <v>166</v>
      </c>
      <c r="B18" s="8">
        <v>2025</v>
      </c>
      <c r="C18" s="8" t="s">
        <v>275</v>
      </c>
      <c r="D18" s="8"/>
      <c r="E18" s="6" t="s">
        <v>53</v>
      </c>
      <c r="F18" s="6" t="s">
        <v>144</v>
      </c>
      <c r="G18" s="5" t="s">
        <v>171</v>
      </c>
      <c r="H18" s="5" t="s">
        <v>157</v>
      </c>
      <c r="I18" s="5" t="s">
        <v>171</v>
      </c>
      <c r="J18" s="5" t="s">
        <v>259</v>
      </c>
      <c r="K18" s="6" t="s">
        <v>272</v>
      </c>
      <c r="L18" s="9">
        <v>46848.05</v>
      </c>
      <c r="M18" s="10">
        <v>0.7</v>
      </c>
      <c r="N18" s="10">
        <v>0.3</v>
      </c>
      <c r="O18" s="7">
        <f t="shared" si="0"/>
        <v>32793.635000000002</v>
      </c>
      <c r="P18" s="7">
        <f t="shared" si="1"/>
        <v>14054.415000000001</v>
      </c>
      <c r="Q18" s="11">
        <v>0.06</v>
      </c>
      <c r="R18" s="11"/>
      <c r="S18" s="18">
        <v>0.03</v>
      </c>
      <c r="T18" s="11">
        <v>0.25</v>
      </c>
      <c r="U18" s="7">
        <f t="shared" si="6"/>
        <v>39539.754200000003</v>
      </c>
      <c r="V18" s="7">
        <f t="shared" si="7"/>
        <v>2810.8830000000003</v>
      </c>
      <c r="W18" s="7">
        <f t="shared" si="2"/>
        <v>0</v>
      </c>
      <c r="X18" s="7">
        <f t="shared" si="3"/>
        <v>983.80905000000007</v>
      </c>
      <c r="Y18" s="7">
        <f t="shared" si="4"/>
        <v>3513.6037500000002</v>
      </c>
      <c r="Z18" s="15">
        <f t="shared" si="5"/>
        <v>4497.4128000000001</v>
      </c>
    </row>
    <row r="19" spans="1:26" x14ac:dyDescent="0.2">
      <c r="A19" s="8" t="s">
        <v>166</v>
      </c>
      <c r="B19" s="8">
        <v>2025</v>
      </c>
      <c r="C19" s="8" t="s">
        <v>275</v>
      </c>
      <c r="D19" s="8"/>
      <c r="E19" s="6" t="s">
        <v>207</v>
      </c>
      <c r="F19" s="6" t="s">
        <v>208</v>
      </c>
      <c r="G19" s="16" t="s">
        <v>208</v>
      </c>
      <c r="H19" s="5" t="s">
        <v>157</v>
      </c>
      <c r="I19" s="5" t="s">
        <v>165</v>
      </c>
      <c r="J19" s="5" t="s">
        <v>259</v>
      </c>
      <c r="K19" s="6" t="s">
        <v>272</v>
      </c>
      <c r="L19" s="9"/>
      <c r="M19" s="10">
        <v>1</v>
      </c>
      <c r="N19" s="10">
        <v>0</v>
      </c>
      <c r="O19" s="7">
        <f t="shared" si="0"/>
        <v>0</v>
      </c>
      <c r="P19" s="7">
        <f t="shared" si="1"/>
        <v>0</v>
      </c>
      <c r="Q19" s="11">
        <v>0.06</v>
      </c>
      <c r="R19" s="11"/>
      <c r="S19" s="18">
        <v>0.08</v>
      </c>
      <c r="T19" s="11"/>
      <c r="U19" s="7">
        <f t="shared" si="6"/>
        <v>0</v>
      </c>
      <c r="V19" s="7">
        <f t="shared" si="7"/>
        <v>0</v>
      </c>
      <c r="W19" s="7">
        <f t="shared" si="2"/>
        <v>0</v>
      </c>
      <c r="X19" s="7">
        <f t="shared" si="3"/>
        <v>0</v>
      </c>
      <c r="Y19" s="7">
        <f t="shared" si="4"/>
        <v>0</v>
      </c>
      <c r="Z19" s="15">
        <f t="shared" si="5"/>
        <v>0</v>
      </c>
    </row>
    <row r="20" spans="1:26" x14ac:dyDescent="0.2">
      <c r="A20" s="8" t="s">
        <v>154</v>
      </c>
      <c r="B20" s="8">
        <v>2025</v>
      </c>
      <c r="C20" s="8" t="s">
        <v>275</v>
      </c>
      <c r="D20" s="8"/>
      <c r="E20" s="6" t="s">
        <v>13</v>
      </c>
      <c r="F20" s="6" t="s">
        <v>14</v>
      </c>
      <c r="G20" s="16" t="s">
        <v>14</v>
      </c>
      <c r="H20" s="5" t="s">
        <v>157</v>
      </c>
      <c r="I20" s="5" t="s">
        <v>155</v>
      </c>
      <c r="J20" s="5" t="s">
        <v>155</v>
      </c>
      <c r="K20" s="6" t="s">
        <v>272</v>
      </c>
      <c r="L20" s="9">
        <v>1405701.5</v>
      </c>
      <c r="M20" s="10">
        <v>0.4</v>
      </c>
      <c r="N20" s="10">
        <v>0.6</v>
      </c>
      <c r="O20" s="7">
        <f t="shared" si="0"/>
        <v>562280.6</v>
      </c>
      <c r="P20" s="7">
        <f t="shared" si="1"/>
        <v>843420.9</v>
      </c>
      <c r="Q20" s="18">
        <v>5.5E-2</v>
      </c>
      <c r="R20" s="12">
        <v>0.3</v>
      </c>
      <c r="S20" s="14">
        <v>0.1</v>
      </c>
      <c r="T20" s="14">
        <v>0.08</v>
      </c>
      <c r="U20" s="7">
        <f t="shared" si="6"/>
        <v>951659.9155</v>
      </c>
      <c r="V20" s="7">
        <f t="shared" si="7"/>
        <v>77313.582500000004</v>
      </c>
      <c r="W20" s="7">
        <f t="shared" si="2"/>
        <v>253026.27</v>
      </c>
      <c r="X20" s="7">
        <f t="shared" si="3"/>
        <v>56228.06</v>
      </c>
      <c r="Y20" s="7">
        <f t="shared" si="4"/>
        <v>67473.672000000006</v>
      </c>
      <c r="Z20" s="15">
        <f t="shared" si="5"/>
        <v>123701.732</v>
      </c>
    </row>
    <row r="21" spans="1:26" x14ac:dyDescent="0.2">
      <c r="A21" s="8" t="s">
        <v>166</v>
      </c>
      <c r="B21" s="8">
        <v>2025</v>
      </c>
      <c r="C21" s="8" t="s">
        <v>275</v>
      </c>
      <c r="D21" s="8"/>
      <c r="E21" s="6" t="s">
        <v>94</v>
      </c>
      <c r="F21" s="6" t="s">
        <v>95</v>
      </c>
      <c r="G21" s="5" t="s">
        <v>168</v>
      </c>
      <c r="H21" s="5" t="s">
        <v>156</v>
      </c>
      <c r="I21" s="5" t="s">
        <v>168</v>
      </c>
      <c r="J21" s="5" t="s">
        <v>260</v>
      </c>
      <c r="K21" s="6" t="s">
        <v>272</v>
      </c>
      <c r="L21" s="9"/>
      <c r="M21" s="10">
        <v>0.7</v>
      </c>
      <c r="N21" s="10">
        <v>0.3</v>
      </c>
      <c r="O21" s="7">
        <f t="shared" si="0"/>
        <v>0</v>
      </c>
      <c r="P21" s="7">
        <f t="shared" si="1"/>
        <v>0</v>
      </c>
      <c r="Q21" s="11">
        <v>0.06</v>
      </c>
      <c r="R21" s="11"/>
      <c r="S21" s="18">
        <v>0.1</v>
      </c>
      <c r="T21" s="11">
        <v>0.25</v>
      </c>
      <c r="U21" s="7">
        <f t="shared" si="6"/>
        <v>0</v>
      </c>
      <c r="V21" s="7">
        <f t="shared" si="7"/>
        <v>0</v>
      </c>
      <c r="W21" s="7">
        <f t="shared" si="2"/>
        <v>0</v>
      </c>
      <c r="X21" s="7">
        <f t="shared" si="3"/>
        <v>0</v>
      </c>
      <c r="Y21" s="7">
        <f t="shared" si="4"/>
        <v>0</v>
      </c>
      <c r="Z21" s="15">
        <f t="shared" si="5"/>
        <v>0</v>
      </c>
    </row>
    <row r="22" spans="1:26" x14ac:dyDescent="0.2">
      <c r="A22" s="8" t="s">
        <v>166</v>
      </c>
      <c r="B22" s="8">
        <v>2025</v>
      </c>
      <c r="C22" s="8" t="s">
        <v>275</v>
      </c>
      <c r="D22" s="8"/>
      <c r="E22" s="6" t="s">
        <v>109</v>
      </c>
      <c r="F22" s="6" t="s">
        <v>110</v>
      </c>
      <c r="G22" s="5" t="s">
        <v>168</v>
      </c>
      <c r="H22" s="5" t="s">
        <v>156</v>
      </c>
      <c r="I22" s="5" t="s">
        <v>168</v>
      </c>
      <c r="J22" s="5" t="s">
        <v>260</v>
      </c>
      <c r="K22" s="6" t="s">
        <v>272</v>
      </c>
      <c r="L22" s="9"/>
      <c r="M22" s="10">
        <v>0.7</v>
      </c>
      <c r="N22" s="10">
        <v>0.3</v>
      </c>
      <c r="O22" s="7">
        <f t="shared" si="0"/>
        <v>0</v>
      </c>
      <c r="P22" s="7">
        <f t="shared" si="1"/>
        <v>0</v>
      </c>
      <c r="Q22" s="11">
        <v>0.06</v>
      </c>
      <c r="R22" s="11"/>
      <c r="S22" s="18">
        <v>0.1</v>
      </c>
      <c r="T22" s="11">
        <v>0.25</v>
      </c>
      <c r="U22" s="7">
        <f t="shared" si="6"/>
        <v>0</v>
      </c>
      <c r="V22" s="7">
        <f t="shared" si="7"/>
        <v>0</v>
      </c>
      <c r="W22" s="7">
        <f t="shared" si="2"/>
        <v>0</v>
      </c>
      <c r="X22" s="7">
        <f t="shared" si="3"/>
        <v>0</v>
      </c>
      <c r="Y22" s="7">
        <f t="shared" si="4"/>
        <v>0</v>
      </c>
      <c r="Z22" s="15">
        <f t="shared" si="5"/>
        <v>0</v>
      </c>
    </row>
    <row r="23" spans="1:26" x14ac:dyDescent="0.2">
      <c r="A23" s="8" t="s">
        <v>166</v>
      </c>
      <c r="B23" s="8">
        <v>2025</v>
      </c>
      <c r="C23" s="8" t="s">
        <v>275</v>
      </c>
      <c r="D23" s="8"/>
      <c r="E23" s="6" t="s">
        <v>169</v>
      </c>
      <c r="F23" s="6" t="s">
        <v>170</v>
      </c>
      <c r="G23" s="5" t="s">
        <v>168</v>
      </c>
      <c r="H23" s="5" t="s">
        <v>156</v>
      </c>
      <c r="I23" s="5" t="s">
        <v>168</v>
      </c>
      <c r="J23" s="5" t="s">
        <v>260</v>
      </c>
      <c r="K23" s="6" t="s">
        <v>272</v>
      </c>
      <c r="L23" s="9"/>
      <c r="M23" s="10">
        <v>0.7</v>
      </c>
      <c r="N23" s="10">
        <v>0.3</v>
      </c>
      <c r="O23" s="7">
        <f t="shared" si="0"/>
        <v>0</v>
      </c>
      <c r="P23" s="7">
        <f t="shared" si="1"/>
        <v>0</v>
      </c>
      <c r="Q23" s="11">
        <v>0.06</v>
      </c>
      <c r="R23" s="11"/>
      <c r="S23" s="18">
        <v>0.1</v>
      </c>
      <c r="T23" s="11">
        <v>0.25</v>
      </c>
      <c r="U23" s="7">
        <f t="shared" si="6"/>
        <v>0</v>
      </c>
      <c r="V23" s="7">
        <f t="shared" si="7"/>
        <v>0</v>
      </c>
      <c r="W23" s="7">
        <f t="shared" si="2"/>
        <v>0</v>
      </c>
      <c r="X23" s="7">
        <f t="shared" si="3"/>
        <v>0</v>
      </c>
      <c r="Y23" s="7">
        <f t="shared" si="4"/>
        <v>0</v>
      </c>
      <c r="Z23" s="15">
        <f t="shared" si="5"/>
        <v>0</v>
      </c>
    </row>
    <row r="24" spans="1:26" x14ac:dyDescent="0.2">
      <c r="A24" s="8" t="s">
        <v>166</v>
      </c>
      <c r="B24" s="8">
        <v>2025</v>
      </c>
      <c r="C24" s="8" t="s">
        <v>275</v>
      </c>
      <c r="D24" s="8"/>
      <c r="E24" s="6" t="s">
        <v>69</v>
      </c>
      <c r="F24" s="6" t="s">
        <v>70</v>
      </c>
      <c r="G24" s="5" t="s">
        <v>168</v>
      </c>
      <c r="H24" s="5" t="s">
        <v>156</v>
      </c>
      <c r="I24" s="5" t="s">
        <v>168</v>
      </c>
      <c r="J24" s="5" t="s">
        <v>260</v>
      </c>
      <c r="K24" s="6" t="s">
        <v>272</v>
      </c>
      <c r="L24" s="9">
        <v>149662.78</v>
      </c>
      <c r="M24" s="10">
        <v>0.7</v>
      </c>
      <c r="N24" s="10">
        <v>0.3</v>
      </c>
      <c r="O24" s="7">
        <f t="shared" si="0"/>
        <v>104763.946</v>
      </c>
      <c r="P24" s="7">
        <f t="shared" si="1"/>
        <v>44898.833999999995</v>
      </c>
      <c r="Q24" s="11">
        <v>0.06</v>
      </c>
      <c r="R24" s="11"/>
      <c r="S24" s="18">
        <v>0.1</v>
      </c>
      <c r="T24" s="11">
        <v>0.25</v>
      </c>
      <c r="U24" s="7">
        <f t="shared" si="6"/>
        <v>118981.91010000001</v>
      </c>
      <c r="V24" s="7">
        <f t="shared" si="7"/>
        <v>8979.7667999999994</v>
      </c>
      <c r="W24" s="7">
        <f t="shared" si="2"/>
        <v>0</v>
      </c>
      <c r="X24" s="7">
        <f t="shared" si="3"/>
        <v>10476.3946</v>
      </c>
      <c r="Y24" s="7">
        <f t="shared" si="4"/>
        <v>11224.708499999999</v>
      </c>
      <c r="Z24" s="15">
        <f t="shared" si="5"/>
        <v>21701.1031</v>
      </c>
    </row>
    <row r="25" spans="1:26" x14ac:dyDescent="0.2">
      <c r="A25" s="8" t="s">
        <v>154</v>
      </c>
      <c r="B25" s="8">
        <v>2025</v>
      </c>
      <c r="C25" s="8" t="s">
        <v>275</v>
      </c>
      <c r="D25" s="8"/>
      <c r="E25" s="6" t="s">
        <v>5</v>
      </c>
      <c r="F25" s="6" t="s">
        <v>6</v>
      </c>
      <c r="G25" s="16" t="s">
        <v>6</v>
      </c>
      <c r="H25" s="5" t="s">
        <v>156</v>
      </c>
      <c r="I25" s="5" t="s">
        <v>155</v>
      </c>
      <c r="J25" s="5" t="s">
        <v>155</v>
      </c>
      <c r="K25" s="6" t="s">
        <v>272</v>
      </c>
      <c r="L25" s="9">
        <v>3380136.98</v>
      </c>
      <c r="M25" s="10">
        <v>0.27</v>
      </c>
      <c r="N25" s="10">
        <v>0.73</v>
      </c>
      <c r="O25" s="7">
        <f t="shared" si="0"/>
        <v>912636.98460000008</v>
      </c>
      <c r="P25" s="7">
        <f t="shared" si="1"/>
        <v>2467499.9953999999</v>
      </c>
      <c r="Q25" s="11">
        <v>0.06</v>
      </c>
      <c r="R25" s="12">
        <v>0.15</v>
      </c>
      <c r="S25" s="14">
        <v>7.0000000000000007E-2</v>
      </c>
      <c r="T25" s="14">
        <v>0.08</v>
      </c>
      <c r="U25" s="7">
        <f t="shared" si="6"/>
        <v>2545919.1733360002</v>
      </c>
      <c r="V25" s="7">
        <f t="shared" si="7"/>
        <v>202808.2188</v>
      </c>
      <c r="W25" s="7">
        <f t="shared" si="2"/>
        <v>370124.99930999998</v>
      </c>
      <c r="X25" s="7">
        <f t="shared" si="3"/>
        <v>63884.58892200001</v>
      </c>
      <c r="Y25" s="7">
        <f t="shared" si="4"/>
        <v>197399.99963199999</v>
      </c>
      <c r="Z25" s="15">
        <f t="shared" si="5"/>
        <v>261284.58855400002</v>
      </c>
    </row>
    <row r="26" spans="1:26" x14ac:dyDescent="0.2">
      <c r="A26" s="8" t="s">
        <v>154</v>
      </c>
      <c r="B26" s="8">
        <v>2025</v>
      </c>
      <c r="C26" s="8" t="s">
        <v>275</v>
      </c>
      <c r="D26" s="8"/>
      <c r="E26" s="6" t="s">
        <v>15</v>
      </c>
      <c r="F26" s="6" t="s">
        <v>141</v>
      </c>
      <c r="G26" s="19" t="s">
        <v>160</v>
      </c>
      <c r="H26" s="5" t="s">
        <v>157</v>
      </c>
      <c r="I26" s="5" t="s">
        <v>155</v>
      </c>
      <c r="J26" s="5" t="s">
        <v>155</v>
      </c>
      <c r="K26" s="6" t="s">
        <v>272</v>
      </c>
      <c r="L26" s="9">
        <v>2505954.88</v>
      </c>
      <c r="M26" s="10">
        <v>0.4</v>
      </c>
      <c r="N26" s="10">
        <v>0.6</v>
      </c>
      <c r="O26" s="7">
        <f t="shared" si="0"/>
        <v>1002381.952</v>
      </c>
      <c r="P26" s="7">
        <f t="shared" si="1"/>
        <v>1503572.9279999998</v>
      </c>
      <c r="Q26" s="11">
        <v>0.06</v>
      </c>
      <c r="R26" s="12">
        <v>0.35</v>
      </c>
      <c r="S26" s="14">
        <v>0.08</v>
      </c>
      <c r="T26" s="14">
        <v>0.08</v>
      </c>
      <c r="U26" s="7">
        <f t="shared" si="6"/>
        <v>1628870.6719999998</v>
      </c>
      <c r="V26" s="7">
        <f t="shared" si="7"/>
        <v>150357.2928</v>
      </c>
      <c r="W26" s="7">
        <f t="shared" si="2"/>
        <v>526250.5247999999</v>
      </c>
      <c r="X26" s="7">
        <f t="shared" si="3"/>
        <v>80190.556160000007</v>
      </c>
      <c r="Y26" s="7">
        <f t="shared" si="4"/>
        <v>120285.83424</v>
      </c>
      <c r="Z26" s="15">
        <f t="shared" si="5"/>
        <v>200476.3904</v>
      </c>
    </row>
    <row r="27" spans="1:26" x14ac:dyDescent="0.2">
      <c r="A27" s="8" t="s">
        <v>154</v>
      </c>
      <c r="B27" s="8">
        <v>2025</v>
      </c>
      <c r="C27" s="8" t="s">
        <v>275</v>
      </c>
      <c r="D27" s="8"/>
      <c r="E27" s="6" t="s">
        <v>161</v>
      </c>
      <c r="F27" s="6" t="s">
        <v>162</v>
      </c>
      <c r="G27" s="19" t="s">
        <v>160</v>
      </c>
      <c r="H27" s="5" t="s">
        <v>157</v>
      </c>
      <c r="I27" s="5" t="s">
        <v>155</v>
      </c>
      <c r="J27" s="5" t="s">
        <v>155</v>
      </c>
      <c r="K27" s="6" t="s">
        <v>272</v>
      </c>
      <c r="L27" s="9"/>
      <c r="M27" s="10">
        <v>0.5</v>
      </c>
      <c r="N27" s="10">
        <v>0.5</v>
      </c>
      <c r="O27" s="7">
        <f t="shared" si="0"/>
        <v>0</v>
      </c>
      <c r="P27" s="7">
        <f t="shared" si="1"/>
        <v>0</v>
      </c>
      <c r="Q27" s="11">
        <v>0.06</v>
      </c>
      <c r="R27" s="12">
        <v>0.3</v>
      </c>
      <c r="S27" s="11">
        <v>0.08</v>
      </c>
      <c r="T27" s="11">
        <v>0.08</v>
      </c>
      <c r="U27" s="7">
        <f t="shared" si="6"/>
        <v>0</v>
      </c>
      <c r="V27" s="7">
        <f t="shared" si="7"/>
        <v>0</v>
      </c>
      <c r="W27" s="7">
        <f t="shared" si="2"/>
        <v>0</v>
      </c>
      <c r="X27" s="7">
        <f t="shared" si="3"/>
        <v>0</v>
      </c>
      <c r="Y27" s="7">
        <f t="shared" si="4"/>
        <v>0</v>
      </c>
      <c r="Z27" s="15">
        <f t="shared" si="5"/>
        <v>0</v>
      </c>
    </row>
    <row r="28" spans="1:26" x14ac:dyDescent="0.2">
      <c r="A28" s="8" t="s">
        <v>166</v>
      </c>
      <c r="B28" s="8">
        <v>2025</v>
      </c>
      <c r="C28" s="8" t="s">
        <v>275</v>
      </c>
      <c r="D28" s="8"/>
      <c r="E28" s="6" t="s">
        <v>42</v>
      </c>
      <c r="F28" s="6" t="s">
        <v>148</v>
      </c>
      <c r="G28" s="5" t="s">
        <v>202</v>
      </c>
      <c r="H28" s="5" t="s">
        <v>156</v>
      </c>
      <c r="I28" s="5" t="s">
        <v>202</v>
      </c>
      <c r="J28" s="5" t="s">
        <v>260</v>
      </c>
      <c r="K28" s="6" t="s">
        <v>272</v>
      </c>
      <c r="L28" s="9">
        <v>180708.43</v>
      </c>
      <c r="M28" s="10">
        <v>0.8</v>
      </c>
      <c r="N28" s="10">
        <v>0.2</v>
      </c>
      <c r="O28" s="7">
        <f t="shared" si="0"/>
        <v>144566.74400000001</v>
      </c>
      <c r="P28" s="7">
        <f t="shared" si="1"/>
        <v>36141.686000000002</v>
      </c>
      <c r="Q28" s="11">
        <v>0.06</v>
      </c>
      <c r="R28" s="11"/>
      <c r="S28" s="14">
        <v>0.15</v>
      </c>
      <c r="T28" s="14">
        <v>0.18</v>
      </c>
      <c r="U28" s="7">
        <f t="shared" si="6"/>
        <v>141675.40912</v>
      </c>
      <c r="V28" s="7">
        <f t="shared" si="7"/>
        <v>10842.505799999999</v>
      </c>
      <c r="W28" s="7">
        <f t="shared" si="2"/>
        <v>0</v>
      </c>
      <c r="X28" s="17">
        <f t="shared" si="3"/>
        <v>21685.011600000002</v>
      </c>
      <c r="Y28" s="7">
        <f t="shared" si="4"/>
        <v>6505.5034800000003</v>
      </c>
      <c r="Z28" s="15">
        <f t="shared" si="5"/>
        <v>28190.515080000001</v>
      </c>
    </row>
    <row r="29" spans="1:26" x14ac:dyDescent="0.2">
      <c r="A29" s="8" t="s">
        <v>166</v>
      </c>
      <c r="B29" s="8">
        <v>2025</v>
      </c>
      <c r="C29" s="8" t="s">
        <v>275</v>
      </c>
      <c r="D29" s="8"/>
      <c r="E29" s="6" t="s">
        <v>37</v>
      </c>
      <c r="F29" s="6" t="s">
        <v>38</v>
      </c>
      <c r="G29" s="5" t="s">
        <v>202</v>
      </c>
      <c r="H29" s="5" t="s">
        <v>156</v>
      </c>
      <c r="I29" s="5" t="s">
        <v>202</v>
      </c>
      <c r="J29" s="5" t="s">
        <v>260</v>
      </c>
      <c r="K29" s="6" t="s">
        <v>272</v>
      </c>
      <c r="L29" s="9">
        <v>491442.01</v>
      </c>
      <c r="M29" s="10">
        <v>0</v>
      </c>
      <c r="N29" s="10">
        <v>1</v>
      </c>
      <c r="O29" s="7">
        <f t="shared" si="0"/>
        <v>0</v>
      </c>
      <c r="P29" s="7">
        <f t="shared" si="1"/>
        <v>491442.01</v>
      </c>
      <c r="Q29" s="18">
        <v>0.06</v>
      </c>
      <c r="R29" s="11">
        <v>0</v>
      </c>
      <c r="S29" s="11"/>
      <c r="T29" s="14">
        <v>0.19</v>
      </c>
      <c r="U29" s="7">
        <f t="shared" si="6"/>
        <v>368581.50750000001</v>
      </c>
      <c r="V29" s="7">
        <f t="shared" si="7"/>
        <v>29486.5206</v>
      </c>
      <c r="W29" s="7">
        <f t="shared" si="2"/>
        <v>0</v>
      </c>
      <c r="X29" s="7">
        <f t="shared" si="3"/>
        <v>0</v>
      </c>
      <c r="Y29" s="7">
        <f t="shared" si="4"/>
        <v>93373.981899999999</v>
      </c>
      <c r="Z29" s="15">
        <f t="shared" si="5"/>
        <v>93373.981899999999</v>
      </c>
    </row>
    <row r="30" spans="1:26" x14ac:dyDescent="0.2">
      <c r="A30" s="8" t="s">
        <v>166</v>
      </c>
      <c r="B30" s="8">
        <v>2025</v>
      </c>
      <c r="C30" s="8" t="s">
        <v>275</v>
      </c>
      <c r="D30" s="8"/>
      <c r="E30" s="6" t="s">
        <v>173</v>
      </c>
      <c r="F30" s="6" t="s">
        <v>174</v>
      </c>
      <c r="G30" s="16" t="s">
        <v>174</v>
      </c>
      <c r="H30" s="5" t="s">
        <v>157</v>
      </c>
      <c r="I30" s="5" t="s">
        <v>165</v>
      </c>
      <c r="J30" s="5" t="s">
        <v>259</v>
      </c>
      <c r="K30" s="6" t="s">
        <v>272</v>
      </c>
      <c r="L30" s="9"/>
      <c r="M30" s="10">
        <v>0.8</v>
      </c>
      <c r="N30" s="10">
        <v>0.2</v>
      </c>
      <c r="O30" s="7">
        <f t="shared" si="0"/>
        <v>0</v>
      </c>
      <c r="P30" s="7">
        <f t="shared" si="1"/>
        <v>0</v>
      </c>
      <c r="Q30" s="11">
        <v>0.06</v>
      </c>
      <c r="R30" s="11">
        <v>0.2</v>
      </c>
      <c r="S30" s="18">
        <v>0.1</v>
      </c>
      <c r="T30" s="11">
        <v>0.6</v>
      </c>
      <c r="U30" s="7">
        <f t="shared" si="6"/>
        <v>0</v>
      </c>
      <c r="V30" s="7">
        <f t="shared" si="7"/>
        <v>0</v>
      </c>
      <c r="W30" s="7">
        <f t="shared" si="2"/>
        <v>0</v>
      </c>
      <c r="X30" s="7">
        <f t="shared" si="3"/>
        <v>0</v>
      </c>
      <c r="Y30" s="7">
        <f t="shared" si="4"/>
        <v>0</v>
      </c>
      <c r="Z30" s="15">
        <f t="shared" si="5"/>
        <v>0</v>
      </c>
    </row>
    <row r="31" spans="1:26" x14ac:dyDescent="0.2">
      <c r="A31" s="8" t="s">
        <v>166</v>
      </c>
      <c r="B31" s="8">
        <v>2025</v>
      </c>
      <c r="C31" s="8" t="s">
        <v>275</v>
      </c>
      <c r="D31" s="8"/>
      <c r="E31" s="20" t="s">
        <v>40</v>
      </c>
      <c r="F31" s="20" t="s">
        <v>41</v>
      </c>
      <c r="G31" s="16" t="s">
        <v>174</v>
      </c>
      <c r="H31" s="5" t="s">
        <v>157</v>
      </c>
      <c r="I31" s="5" t="s">
        <v>165</v>
      </c>
      <c r="J31" s="5" t="s">
        <v>259</v>
      </c>
      <c r="K31" s="6" t="s">
        <v>272</v>
      </c>
      <c r="L31" s="9"/>
      <c r="M31" s="23">
        <v>0.5</v>
      </c>
      <c r="N31" s="23">
        <v>0.5</v>
      </c>
      <c r="O31" s="7">
        <f t="shared" si="0"/>
        <v>0</v>
      </c>
      <c r="P31" s="7">
        <f t="shared" si="1"/>
        <v>0</v>
      </c>
      <c r="Q31" s="11">
        <v>0.06</v>
      </c>
      <c r="R31" s="11">
        <v>0.2</v>
      </c>
      <c r="S31" s="14">
        <v>0.1</v>
      </c>
      <c r="T31" s="14">
        <v>0.4</v>
      </c>
      <c r="U31" s="7">
        <f t="shared" si="6"/>
        <v>0</v>
      </c>
      <c r="V31" s="7">
        <f t="shared" si="7"/>
        <v>0</v>
      </c>
      <c r="W31" s="7">
        <f t="shared" si="2"/>
        <v>0</v>
      </c>
      <c r="X31" s="7">
        <f t="shared" si="3"/>
        <v>0</v>
      </c>
      <c r="Y31" s="7">
        <f t="shared" si="4"/>
        <v>0</v>
      </c>
      <c r="Z31" s="15">
        <f t="shared" si="5"/>
        <v>0</v>
      </c>
    </row>
    <row r="32" spans="1:26" x14ac:dyDescent="0.2">
      <c r="A32" s="8" t="s">
        <v>166</v>
      </c>
      <c r="B32" s="8">
        <v>2025</v>
      </c>
      <c r="C32" s="8" t="s">
        <v>275</v>
      </c>
      <c r="D32" s="8"/>
      <c r="E32" s="20" t="s">
        <v>77</v>
      </c>
      <c r="F32" s="20" t="s">
        <v>145</v>
      </c>
      <c r="G32" s="16" t="s">
        <v>174</v>
      </c>
      <c r="H32" s="5" t="s">
        <v>157</v>
      </c>
      <c r="I32" s="5" t="s">
        <v>165</v>
      </c>
      <c r="J32" s="5" t="s">
        <v>259</v>
      </c>
      <c r="K32" s="6" t="s">
        <v>272</v>
      </c>
      <c r="L32" s="9"/>
      <c r="M32" s="10">
        <v>0.8</v>
      </c>
      <c r="N32" s="10">
        <v>0.2</v>
      </c>
      <c r="O32" s="7">
        <f t="shared" si="0"/>
        <v>0</v>
      </c>
      <c r="P32" s="7">
        <f t="shared" si="1"/>
        <v>0</v>
      </c>
      <c r="Q32" s="11">
        <v>0.06</v>
      </c>
      <c r="R32" s="11"/>
      <c r="S32" s="18">
        <v>0.1</v>
      </c>
      <c r="T32" s="11">
        <v>0.1</v>
      </c>
      <c r="U32" s="7">
        <f t="shared" si="6"/>
        <v>0</v>
      </c>
      <c r="V32" s="7">
        <f t="shared" si="7"/>
        <v>0</v>
      </c>
      <c r="W32" s="7">
        <f t="shared" si="2"/>
        <v>0</v>
      </c>
      <c r="X32" s="7">
        <f t="shared" si="3"/>
        <v>0</v>
      </c>
      <c r="Y32" s="7">
        <f t="shared" si="4"/>
        <v>0</v>
      </c>
      <c r="Z32" s="15">
        <f t="shared" si="5"/>
        <v>0</v>
      </c>
    </row>
    <row r="33" spans="1:26" x14ac:dyDescent="0.2">
      <c r="A33" s="24" t="s">
        <v>166</v>
      </c>
      <c r="B33" s="8">
        <v>2025</v>
      </c>
      <c r="C33" s="8" t="s">
        <v>275</v>
      </c>
      <c r="D33" s="8"/>
      <c r="E33" s="20" t="s">
        <v>78</v>
      </c>
      <c r="F33" s="25" t="s">
        <v>79</v>
      </c>
      <c r="G33" s="16" t="s">
        <v>174</v>
      </c>
      <c r="H33" s="5" t="s">
        <v>157</v>
      </c>
      <c r="I33" s="5" t="s">
        <v>165</v>
      </c>
      <c r="J33" s="5" t="s">
        <v>259</v>
      </c>
      <c r="K33" s="6" t="s">
        <v>272</v>
      </c>
      <c r="L33" s="9"/>
      <c r="M33" s="23">
        <v>0.5</v>
      </c>
      <c r="N33" s="23">
        <v>0.5</v>
      </c>
      <c r="O33" s="7">
        <f t="shared" si="0"/>
        <v>0</v>
      </c>
      <c r="P33" s="7">
        <f t="shared" si="1"/>
        <v>0</v>
      </c>
      <c r="Q33" s="11">
        <v>0.06</v>
      </c>
      <c r="R33" s="11"/>
      <c r="S33" s="18">
        <v>0.1</v>
      </c>
      <c r="T33" s="11">
        <v>0.1</v>
      </c>
      <c r="U33" s="7">
        <f t="shared" si="6"/>
        <v>0</v>
      </c>
      <c r="V33" s="7">
        <f t="shared" si="7"/>
        <v>0</v>
      </c>
      <c r="W33" s="7">
        <f t="shared" si="2"/>
        <v>0</v>
      </c>
      <c r="X33" s="7">
        <f t="shared" si="3"/>
        <v>0</v>
      </c>
      <c r="Y33" s="7">
        <f t="shared" si="4"/>
        <v>0</v>
      </c>
      <c r="Z33" s="15">
        <f t="shared" si="5"/>
        <v>0</v>
      </c>
    </row>
    <row r="34" spans="1:26" x14ac:dyDescent="0.2">
      <c r="A34" s="8" t="s">
        <v>166</v>
      </c>
      <c r="B34" s="8">
        <v>2025</v>
      </c>
      <c r="C34" s="8" t="s">
        <v>275</v>
      </c>
      <c r="D34" s="8"/>
      <c r="E34" s="20" t="s">
        <v>56</v>
      </c>
      <c r="F34" s="20" t="s">
        <v>57</v>
      </c>
      <c r="G34" s="16" t="s">
        <v>174</v>
      </c>
      <c r="H34" s="5" t="s">
        <v>157</v>
      </c>
      <c r="I34" s="5" t="s">
        <v>165</v>
      </c>
      <c r="J34" s="5" t="s">
        <v>259</v>
      </c>
      <c r="K34" s="6" t="s">
        <v>272</v>
      </c>
      <c r="L34" s="9">
        <v>294883.68</v>
      </c>
      <c r="M34" s="10">
        <v>0.5</v>
      </c>
      <c r="N34" s="10">
        <v>0.5</v>
      </c>
      <c r="O34" s="7">
        <f t="shared" ref="O34:O65" si="8">M34*L34</f>
        <v>147441.84</v>
      </c>
      <c r="P34" s="7">
        <f t="shared" ref="P34:P65" si="9">N34*L34</f>
        <v>147441.84</v>
      </c>
      <c r="Q34" s="11">
        <v>0.06</v>
      </c>
      <c r="R34" s="11">
        <v>0.2</v>
      </c>
      <c r="S34" s="14">
        <v>0.1</v>
      </c>
      <c r="T34" s="14">
        <v>0.3</v>
      </c>
      <c r="U34" s="7">
        <f t="shared" ref="U34:U65" si="10">L34-(V34+W34+X34+Y34)</f>
        <v>188725.5552</v>
      </c>
      <c r="V34" s="7">
        <f t="shared" ref="V34:V65" si="11">Q34*L34</f>
        <v>17693.020799999998</v>
      </c>
      <c r="W34" s="7">
        <f t="shared" ref="W34:W65" si="12">R34*P34</f>
        <v>29488.368000000002</v>
      </c>
      <c r="X34" s="7">
        <f t="shared" ref="X34:X65" si="13">S34*O34</f>
        <v>14744.184000000001</v>
      </c>
      <c r="Y34" s="7">
        <f t="shared" ref="Y34:Y65" si="14">T34*P34</f>
        <v>44232.551999999996</v>
      </c>
      <c r="Z34" s="15">
        <f t="shared" ref="Z34:Z65" si="15">X34+Y34</f>
        <v>58976.735999999997</v>
      </c>
    </row>
    <row r="35" spans="1:26" x14ac:dyDescent="0.2">
      <c r="A35" s="8" t="s">
        <v>166</v>
      </c>
      <c r="B35" s="8">
        <v>2025</v>
      </c>
      <c r="C35" s="8" t="s">
        <v>275</v>
      </c>
      <c r="D35" s="8"/>
      <c r="E35" s="20" t="s">
        <v>175</v>
      </c>
      <c r="F35" s="20" t="s">
        <v>176</v>
      </c>
      <c r="G35" s="16" t="s">
        <v>174</v>
      </c>
      <c r="H35" s="5" t="s">
        <v>157</v>
      </c>
      <c r="I35" s="5" t="s">
        <v>165</v>
      </c>
      <c r="J35" s="5" t="s">
        <v>259</v>
      </c>
      <c r="K35" s="6" t="s">
        <v>272</v>
      </c>
      <c r="L35" s="9"/>
      <c r="M35" s="10">
        <v>0.8</v>
      </c>
      <c r="N35" s="10">
        <v>0.2</v>
      </c>
      <c r="O35" s="7">
        <f t="shared" si="8"/>
        <v>0</v>
      </c>
      <c r="P35" s="7">
        <f t="shared" si="9"/>
        <v>0</v>
      </c>
      <c r="Q35" s="11">
        <v>0.06</v>
      </c>
      <c r="R35" s="11">
        <v>0.2</v>
      </c>
      <c r="S35" s="18">
        <v>0.1</v>
      </c>
      <c r="T35" s="11">
        <v>0.6</v>
      </c>
      <c r="U35" s="7">
        <f t="shared" si="10"/>
        <v>0</v>
      </c>
      <c r="V35" s="7">
        <f t="shared" si="11"/>
        <v>0</v>
      </c>
      <c r="W35" s="7">
        <f t="shared" si="12"/>
        <v>0</v>
      </c>
      <c r="X35" s="7">
        <f t="shared" si="13"/>
        <v>0</v>
      </c>
      <c r="Y35" s="7">
        <f t="shared" si="14"/>
        <v>0</v>
      </c>
      <c r="Z35" s="15">
        <f t="shared" si="15"/>
        <v>0</v>
      </c>
    </row>
    <row r="36" spans="1:26" x14ac:dyDescent="0.2">
      <c r="A36" s="8" t="s">
        <v>154</v>
      </c>
      <c r="B36" s="8">
        <v>2025</v>
      </c>
      <c r="C36" s="8" t="s">
        <v>275</v>
      </c>
      <c r="D36" s="8"/>
      <c r="E36" s="6" t="s">
        <v>102</v>
      </c>
      <c r="F36" s="6" t="s">
        <v>103</v>
      </c>
      <c r="G36" s="16" t="s">
        <v>103</v>
      </c>
      <c r="H36" s="5" t="s">
        <v>156</v>
      </c>
      <c r="I36" s="5" t="s">
        <v>155</v>
      </c>
      <c r="J36" s="5" t="s">
        <v>155</v>
      </c>
      <c r="K36" s="6" t="s">
        <v>272</v>
      </c>
      <c r="L36" s="9">
        <v>6501</v>
      </c>
      <c r="M36" s="10">
        <v>0.7</v>
      </c>
      <c r="N36" s="10">
        <v>0.3</v>
      </c>
      <c r="O36" s="7">
        <f t="shared" si="8"/>
        <v>4550.7</v>
      </c>
      <c r="P36" s="7">
        <f t="shared" si="9"/>
        <v>1950.3</v>
      </c>
      <c r="Q36" s="11">
        <v>0.06</v>
      </c>
      <c r="R36" s="12">
        <v>0.4</v>
      </c>
      <c r="S36" s="11">
        <v>0.02</v>
      </c>
      <c r="T36" s="11">
        <v>0.12</v>
      </c>
      <c r="U36" s="7">
        <f t="shared" si="10"/>
        <v>5005.7700000000004</v>
      </c>
      <c r="V36" s="7">
        <f t="shared" si="11"/>
        <v>390.06</v>
      </c>
      <c r="W36" s="7">
        <f t="shared" si="12"/>
        <v>780.12</v>
      </c>
      <c r="X36" s="7">
        <f t="shared" si="13"/>
        <v>91.013999999999996</v>
      </c>
      <c r="Y36" s="7">
        <f t="shared" si="14"/>
        <v>234.03599999999997</v>
      </c>
      <c r="Z36" s="15">
        <f t="shared" si="15"/>
        <v>325.04999999999995</v>
      </c>
    </row>
    <row r="37" spans="1:26" x14ac:dyDescent="0.2">
      <c r="A37" s="8" t="s">
        <v>166</v>
      </c>
      <c r="B37" s="8">
        <v>2025</v>
      </c>
      <c r="C37" s="8" t="s">
        <v>275</v>
      </c>
      <c r="D37" s="8"/>
      <c r="E37" s="6" t="s">
        <v>71</v>
      </c>
      <c r="F37" s="6" t="s">
        <v>72</v>
      </c>
      <c r="G37" s="5" t="s">
        <v>201</v>
      </c>
      <c r="H37" s="5" t="s">
        <v>156</v>
      </c>
      <c r="I37" s="5" t="s">
        <v>201</v>
      </c>
      <c r="J37" s="5" t="s">
        <v>260</v>
      </c>
      <c r="K37" s="6" t="s">
        <v>272</v>
      </c>
      <c r="L37" s="9"/>
      <c r="M37" s="10">
        <v>0</v>
      </c>
      <c r="N37" s="10">
        <v>1</v>
      </c>
      <c r="O37" s="7">
        <f t="shared" si="8"/>
        <v>0</v>
      </c>
      <c r="P37" s="7">
        <f t="shared" si="9"/>
        <v>0</v>
      </c>
      <c r="Q37" s="18">
        <v>0.06</v>
      </c>
      <c r="R37" s="11">
        <v>0</v>
      </c>
      <c r="S37" s="11"/>
      <c r="T37" s="11">
        <v>0.25</v>
      </c>
      <c r="U37" s="7">
        <f t="shared" si="10"/>
        <v>0</v>
      </c>
      <c r="V37" s="7">
        <f t="shared" si="11"/>
        <v>0</v>
      </c>
      <c r="W37" s="7">
        <f t="shared" si="12"/>
        <v>0</v>
      </c>
      <c r="X37" s="7">
        <f t="shared" si="13"/>
        <v>0</v>
      </c>
      <c r="Y37" s="7">
        <f t="shared" si="14"/>
        <v>0</v>
      </c>
      <c r="Z37" s="15">
        <f t="shared" si="15"/>
        <v>0</v>
      </c>
    </row>
    <row r="38" spans="1:26" x14ac:dyDescent="0.2">
      <c r="A38" s="8" t="s">
        <v>166</v>
      </c>
      <c r="B38" s="8">
        <v>2025</v>
      </c>
      <c r="C38" s="8" t="s">
        <v>275</v>
      </c>
      <c r="D38" s="8"/>
      <c r="E38" s="6" t="s">
        <v>191</v>
      </c>
      <c r="F38" s="6" t="s">
        <v>192</v>
      </c>
      <c r="G38" s="5" t="s">
        <v>193</v>
      </c>
      <c r="H38" s="5" t="s">
        <v>157</v>
      </c>
      <c r="I38" s="5" t="s">
        <v>193</v>
      </c>
      <c r="J38" s="5" t="s">
        <v>259</v>
      </c>
      <c r="K38" s="6" t="s">
        <v>272</v>
      </c>
      <c r="L38" s="9">
        <v>0</v>
      </c>
      <c r="M38" s="22">
        <v>0.9</v>
      </c>
      <c r="N38" s="22">
        <v>0.1</v>
      </c>
      <c r="O38" s="7">
        <f t="shared" si="8"/>
        <v>0</v>
      </c>
      <c r="P38" s="7">
        <f t="shared" si="9"/>
        <v>0</v>
      </c>
      <c r="Q38" s="11">
        <v>0.06</v>
      </c>
      <c r="R38" s="11"/>
      <c r="S38" s="18">
        <v>0.15</v>
      </c>
      <c r="T38" s="11">
        <v>0.25</v>
      </c>
      <c r="U38" s="7">
        <f t="shared" si="10"/>
        <v>0</v>
      </c>
      <c r="V38" s="7">
        <f t="shared" si="11"/>
        <v>0</v>
      </c>
      <c r="W38" s="7">
        <f t="shared" si="12"/>
        <v>0</v>
      </c>
      <c r="X38" s="7">
        <f t="shared" si="13"/>
        <v>0</v>
      </c>
      <c r="Y38" s="7">
        <f t="shared" si="14"/>
        <v>0</v>
      </c>
      <c r="Z38" s="26">
        <f t="shared" si="15"/>
        <v>0</v>
      </c>
    </row>
    <row r="39" spans="1:26" x14ac:dyDescent="0.2">
      <c r="A39" s="8" t="s">
        <v>166</v>
      </c>
      <c r="B39" s="8">
        <v>2025</v>
      </c>
      <c r="C39" s="8" t="s">
        <v>275</v>
      </c>
      <c r="D39" s="8"/>
      <c r="E39" s="20" t="s">
        <v>108</v>
      </c>
      <c r="F39" s="20" t="s">
        <v>194</v>
      </c>
      <c r="G39" s="5" t="s">
        <v>193</v>
      </c>
      <c r="H39" s="5" t="s">
        <v>157</v>
      </c>
      <c r="I39" s="5" t="s">
        <v>193</v>
      </c>
      <c r="J39" s="5" t="s">
        <v>259</v>
      </c>
      <c r="K39" s="6" t="s">
        <v>272</v>
      </c>
      <c r="L39" s="9"/>
      <c r="M39" s="22">
        <v>0.9</v>
      </c>
      <c r="N39" s="22">
        <v>0.1</v>
      </c>
      <c r="O39" s="7">
        <f t="shared" si="8"/>
        <v>0</v>
      </c>
      <c r="P39" s="7">
        <f t="shared" si="9"/>
        <v>0</v>
      </c>
      <c r="Q39" s="11">
        <v>0.06</v>
      </c>
      <c r="R39" s="11"/>
      <c r="S39" s="18">
        <v>0.15</v>
      </c>
      <c r="T39" s="11">
        <v>0.25</v>
      </c>
      <c r="U39" s="7">
        <f t="shared" si="10"/>
        <v>0</v>
      </c>
      <c r="V39" s="7">
        <f t="shared" si="11"/>
        <v>0</v>
      </c>
      <c r="W39" s="7">
        <f t="shared" si="12"/>
        <v>0</v>
      </c>
      <c r="X39" s="7">
        <f t="shared" si="13"/>
        <v>0</v>
      </c>
      <c r="Y39" s="7">
        <f t="shared" si="14"/>
        <v>0</v>
      </c>
      <c r="Z39" s="26">
        <f t="shared" si="15"/>
        <v>0</v>
      </c>
    </row>
    <row r="40" spans="1:26" x14ac:dyDescent="0.2">
      <c r="A40" s="8" t="s">
        <v>166</v>
      </c>
      <c r="B40" s="8">
        <v>2025</v>
      </c>
      <c r="C40" s="8" t="s">
        <v>275</v>
      </c>
      <c r="D40" s="8"/>
      <c r="E40" s="20" t="s">
        <v>111</v>
      </c>
      <c r="F40" s="20" t="s">
        <v>195</v>
      </c>
      <c r="G40" s="5" t="s">
        <v>193</v>
      </c>
      <c r="H40" s="5" t="s">
        <v>157</v>
      </c>
      <c r="I40" s="5" t="s">
        <v>193</v>
      </c>
      <c r="J40" s="5" t="s">
        <v>259</v>
      </c>
      <c r="K40" s="6" t="s">
        <v>272</v>
      </c>
      <c r="L40" s="9"/>
      <c r="M40" s="22">
        <v>0.9</v>
      </c>
      <c r="N40" s="22">
        <v>0.1</v>
      </c>
      <c r="O40" s="7">
        <f t="shared" si="8"/>
        <v>0</v>
      </c>
      <c r="P40" s="7">
        <f t="shared" si="9"/>
        <v>0</v>
      </c>
      <c r="Q40" s="11">
        <v>0.06</v>
      </c>
      <c r="R40" s="11"/>
      <c r="S40" s="18">
        <v>0.15</v>
      </c>
      <c r="T40" s="11">
        <v>0.25</v>
      </c>
      <c r="U40" s="7">
        <f t="shared" si="10"/>
        <v>0</v>
      </c>
      <c r="V40" s="7">
        <f t="shared" si="11"/>
        <v>0</v>
      </c>
      <c r="W40" s="7">
        <f t="shared" si="12"/>
        <v>0</v>
      </c>
      <c r="X40" s="7">
        <f t="shared" si="13"/>
        <v>0</v>
      </c>
      <c r="Y40" s="7">
        <f t="shared" si="14"/>
        <v>0</v>
      </c>
      <c r="Z40" s="26">
        <f t="shared" si="15"/>
        <v>0</v>
      </c>
    </row>
    <row r="41" spans="1:26" x14ac:dyDescent="0.2">
      <c r="A41" s="8" t="s">
        <v>166</v>
      </c>
      <c r="B41" s="8">
        <v>2025</v>
      </c>
      <c r="C41" s="8" t="s">
        <v>275</v>
      </c>
      <c r="D41" s="8"/>
      <c r="E41" s="20" t="s">
        <v>131</v>
      </c>
      <c r="F41" s="20" t="s">
        <v>132</v>
      </c>
      <c r="G41" s="5" t="s">
        <v>193</v>
      </c>
      <c r="H41" s="5" t="s">
        <v>157</v>
      </c>
      <c r="I41" s="5" t="s">
        <v>193</v>
      </c>
      <c r="J41" s="5" t="s">
        <v>259</v>
      </c>
      <c r="K41" s="6" t="s">
        <v>272</v>
      </c>
      <c r="L41" s="9"/>
      <c r="M41" s="22">
        <v>0.9</v>
      </c>
      <c r="N41" s="22">
        <v>0.1</v>
      </c>
      <c r="O41" s="7">
        <f t="shared" si="8"/>
        <v>0</v>
      </c>
      <c r="P41" s="7">
        <f t="shared" si="9"/>
        <v>0</v>
      </c>
      <c r="Q41" s="11">
        <v>0.06</v>
      </c>
      <c r="R41" s="11"/>
      <c r="S41" s="18">
        <v>0.15</v>
      </c>
      <c r="T41" s="11">
        <v>0.25</v>
      </c>
      <c r="U41" s="7">
        <f t="shared" si="10"/>
        <v>0</v>
      </c>
      <c r="V41" s="7">
        <f t="shared" si="11"/>
        <v>0</v>
      </c>
      <c r="W41" s="7">
        <f t="shared" si="12"/>
        <v>0</v>
      </c>
      <c r="X41" s="7">
        <f t="shared" si="13"/>
        <v>0</v>
      </c>
      <c r="Y41" s="7">
        <f t="shared" si="14"/>
        <v>0</v>
      </c>
      <c r="Z41" s="26">
        <f t="shared" si="15"/>
        <v>0</v>
      </c>
    </row>
    <row r="42" spans="1:26" x14ac:dyDescent="0.2">
      <c r="A42" s="8" t="s">
        <v>166</v>
      </c>
      <c r="B42" s="8">
        <v>2025</v>
      </c>
      <c r="C42" s="8" t="s">
        <v>275</v>
      </c>
      <c r="D42" s="8"/>
      <c r="E42" s="20" t="s">
        <v>96</v>
      </c>
      <c r="F42" s="20" t="s">
        <v>147</v>
      </c>
      <c r="G42" s="5" t="s">
        <v>193</v>
      </c>
      <c r="H42" s="5" t="s">
        <v>157</v>
      </c>
      <c r="I42" s="5" t="s">
        <v>193</v>
      </c>
      <c r="J42" s="5" t="s">
        <v>259</v>
      </c>
      <c r="K42" s="6" t="s">
        <v>272</v>
      </c>
      <c r="L42" s="9"/>
      <c r="M42" s="22">
        <v>0.9</v>
      </c>
      <c r="N42" s="22">
        <v>0.1</v>
      </c>
      <c r="O42" s="7">
        <f t="shared" si="8"/>
        <v>0</v>
      </c>
      <c r="P42" s="7">
        <f t="shared" si="9"/>
        <v>0</v>
      </c>
      <c r="Q42" s="11">
        <v>0.06</v>
      </c>
      <c r="R42" s="11"/>
      <c r="S42" s="18">
        <v>0.15</v>
      </c>
      <c r="T42" s="11">
        <v>0.25</v>
      </c>
      <c r="U42" s="7">
        <f t="shared" si="10"/>
        <v>0</v>
      </c>
      <c r="V42" s="7">
        <f t="shared" si="11"/>
        <v>0</v>
      </c>
      <c r="W42" s="7">
        <f t="shared" si="12"/>
        <v>0</v>
      </c>
      <c r="X42" s="7">
        <f t="shared" si="13"/>
        <v>0</v>
      </c>
      <c r="Y42" s="7">
        <f t="shared" si="14"/>
        <v>0</v>
      </c>
      <c r="Z42" s="26">
        <f t="shared" si="15"/>
        <v>0</v>
      </c>
    </row>
    <row r="43" spans="1:26" x14ac:dyDescent="0.2">
      <c r="A43" s="8" t="s">
        <v>166</v>
      </c>
      <c r="B43" s="8">
        <v>2025</v>
      </c>
      <c r="C43" s="8" t="s">
        <v>275</v>
      </c>
      <c r="D43" s="8"/>
      <c r="E43" s="25" t="s">
        <v>196</v>
      </c>
      <c r="F43" s="25" t="s">
        <v>197</v>
      </c>
      <c r="G43" s="5" t="s">
        <v>193</v>
      </c>
      <c r="H43" s="5" t="s">
        <v>157</v>
      </c>
      <c r="I43" s="5" t="s">
        <v>193</v>
      </c>
      <c r="J43" s="5" t="s">
        <v>259</v>
      </c>
      <c r="K43" s="6" t="s">
        <v>272</v>
      </c>
      <c r="L43" s="9"/>
      <c r="M43" s="22">
        <v>0.9</v>
      </c>
      <c r="N43" s="22">
        <v>0.1</v>
      </c>
      <c r="O43" s="7">
        <f t="shared" si="8"/>
        <v>0</v>
      </c>
      <c r="P43" s="7">
        <f t="shared" si="9"/>
        <v>0</v>
      </c>
      <c r="Q43" s="11">
        <v>0.06</v>
      </c>
      <c r="R43" s="11"/>
      <c r="S43" s="18">
        <v>0.15</v>
      </c>
      <c r="T43" s="11">
        <v>0.25</v>
      </c>
      <c r="U43" s="7">
        <f t="shared" si="10"/>
        <v>0</v>
      </c>
      <c r="V43" s="7">
        <f t="shared" si="11"/>
        <v>0</v>
      </c>
      <c r="W43" s="7">
        <f t="shared" si="12"/>
        <v>0</v>
      </c>
      <c r="X43" s="7">
        <f t="shared" si="13"/>
        <v>0</v>
      </c>
      <c r="Y43" s="7">
        <f t="shared" si="14"/>
        <v>0</v>
      </c>
      <c r="Z43" s="26">
        <f t="shared" si="15"/>
        <v>0</v>
      </c>
    </row>
    <row r="44" spans="1:26" x14ac:dyDescent="0.2">
      <c r="A44" s="8" t="s">
        <v>166</v>
      </c>
      <c r="B44" s="8">
        <v>2025</v>
      </c>
      <c r="C44" s="8" t="s">
        <v>275</v>
      </c>
      <c r="D44" s="8"/>
      <c r="E44" s="20" t="s">
        <v>99</v>
      </c>
      <c r="F44" s="20" t="s">
        <v>198</v>
      </c>
      <c r="G44" s="5" t="s">
        <v>193</v>
      </c>
      <c r="H44" s="5" t="s">
        <v>157</v>
      </c>
      <c r="I44" s="5" t="s">
        <v>193</v>
      </c>
      <c r="J44" s="5" t="s">
        <v>259</v>
      </c>
      <c r="K44" s="6" t="s">
        <v>272</v>
      </c>
      <c r="L44" s="9"/>
      <c r="M44" s="22">
        <v>0.9</v>
      </c>
      <c r="N44" s="22">
        <v>0.1</v>
      </c>
      <c r="O44" s="7">
        <f t="shared" si="8"/>
        <v>0</v>
      </c>
      <c r="P44" s="7">
        <f t="shared" si="9"/>
        <v>0</v>
      </c>
      <c r="Q44" s="11">
        <v>0.06</v>
      </c>
      <c r="R44" s="11"/>
      <c r="S44" s="18">
        <v>0.15</v>
      </c>
      <c r="T44" s="11">
        <v>0.25</v>
      </c>
      <c r="U44" s="7">
        <f t="shared" si="10"/>
        <v>0</v>
      </c>
      <c r="V44" s="7">
        <f t="shared" si="11"/>
        <v>0</v>
      </c>
      <c r="W44" s="7">
        <f t="shared" si="12"/>
        <v>0</v>
      </c>
      <c r="X44" s="7">
        <f t="shared" si="13"/>
        <v>0</v>
      </c>
      <c r="Y44" s="7">
        <f t="shared" si="14"/>
        <v>0</v>
      </c>
      <c r="Z44" s="26">
        <f t="shared" si="15"/>
        <v>0</v>
      </c>
    </row>
    <row r="45" spans="1:26" x14ac:dyDescent="0.2">
      <c r="A45" s="8" t="s">
        <v>166</v>
      </c>
      <c r="B45" s="8">
        <v>2025</v>
      </c>
      <c r="C45" s="8" t="s">
        <v>275</v>
      </c>
      <c r="D45" s="8"/>
      <c r="E45" s="20" t="s">
        <v>100</v>
      </c>
      <c r="F45" s="20" t="s">
        <v>101</v>
      </c>
      <c r="G45" s="5" t="s">
        <v>193</v>
      </c>
      <c r="H45" s="5" t="s">
        <v>157</v>
      </c>
      <c r="I45" s="5" t="s">
        <v>193</v>
      </c>
      <c r="J45" s="5" t="s">
        <v>259</v>
      </c>
      <c r="K45" s="6" t="s">
        <v>272</v>
      </c>
      <c r="L45" s="9">
        <v>28320</v>
      </c>
      <c r="M45" s="22">
        <v>0.9</v>
      </c>
      <c r="N45" s="22">
        <v>0.1</v>
      </c>
      <c r="O45" s="7">
        <f t="shared" si="8"/>
        <v>25488</v>
      </c>
      <c r="P45" s="7">
        <f t="shared" si="9"/>
        <v>2832</v>
      </c>
      <c r="Q45" s="11">
        <v>0.06</v>
      </c>
      <c r="R45" s="11"/>
      <c r="S45" s="18">
        <v>0.15</v>
      </c>
      <c r="T45" s="11">
        <v>0.25</v>
      </c>
      <c r="U45" s="7">
        <f t="shared" si="10"/>
        <v>22089.599999999999</v>
      </c>
      <c r="V45" s="7">
        <f t="shared" si="11"/>
        <v>1699.2</v>
      </c>
      <c r="W45" s="7">
        <f t="shared" si="12"/>
        <v>0</v>
      </c>
      <c r="X45" s="7">
        <f t="shared" si="13"/>
        <v>3823.2</v>
      </c>
      <c r="Y45" s="7">
        <f t="shared" si="14"/>
        <v>708</v>
      </c>
      <c r="Z45" s="26">
        <f t="shared" si="15"/>
        <v>4531.2</v>
      </c>
    </row>
    <row r="46" spans="1:26" x14ac:dyDescent="0.2">
      <c r="A46" s="8" t="s">
        <v>166</v>
      </c>
      <c r="B46" s="8">
        <v>2025</v>
      </c>
      <c r="C46" s="8" t="s">
        <v>275</v>
      </c>
      <c r="D46" s="8"/>
      <c r="E46" s="20" t="s">
        <v>82</v>
      </c>
      <c r="F46" s="20" t="s">
        <v>83</v>
      </c>
      <c r="G46" s="5" t="s">
        <v>193</v>
      </c>
      <c r="H46" s="5" t="s">
        <v>157</v>
      </c>
      <c r="I46" s="5" t="s">
        <v>193</v>
      </c>
      <c r="J46" s="5" t="s">
        <v>259</v>
      </c>
      <c r="K46" s="6" t="s">
        <v>272</v>
      </c>
      <c r="L46" s="9">
        <v>30935</v>
      </c>
      <c r="M46" s="22">
        <v>0.9</v>
      </c>
      <c r="N46" s="22">
        <v>0.1</v>
      </c>
      <c r="O46" s="7">
        <f t="shared" si="8"/>
        <v>27841.5</v>
      </c>
      <c r="P46" s="7">
        <f t="shared" si="9"/>
        <v>3093.5</v>
      </c>
      <c r="Q46" s="11">
        <v>0.06</v>
      </c>
      <c r="R46" s="11"/>
      <c r="S46" s="18">
        <v>0.15</v>
      </c>
      <c r="T46" s="11">
        <v>0.25</v>
      </c>
      <c r="U46" s="7">
        <f t="shared" si="10"/>
        <v>24129.300000000003</v>
      </c>
      <c r="V46" s="7">
        <f t="shared" si="11"/>
        <v>1856.1</v>
      </c>
      <c r="W46" s="7">
        <f t="shared" si="12"/>
        <v>0</v>
      </c>
      <c r="X46" s="7">
        <f t="shared" si="13"/>
        <v>4176.2249999999995</v>
      </c>
      <c r="Y46" s="7">
        <f t="shared" si="14"/>
        <v>773.375</v>
      </c>
      <c r="Z46" s="26">
        <f t="shared" si="15"/>
        <v>4949.5999999999995</v>
      </c>
    </row>
    <row r="47" spans="1:26" x14ac:dyDescent="0.2">
      <c r="A47" s="8" t="s">
        <v>166</v>
      </c>
      <c r="B47" s="8">
        <v>2025</v>
      </c>
      <c r="C47" s="8" t="s">
        <v>275</v>
      </c>
      <c r="D47" s="8"/>
      <c r="E47" s="20" t="s">
        <v>122</v>
      </c>
      <c r="F47" s="20" t="s">
        <v>123</v>
      </c>
      <c r="G47" s="5" t="s">
        <v>193</v>
      </c>
      <c r="H47" s="5" t="s">
        <v>157</v>
      </c>
      <c r="I47" s="5" t="s">
        <v>193</v>
      </c>
      <c r="J47" s="5" t="s">
        <v>259</v>
      </c>
      <c r="K47" s="6" t="s">
        <v>272</v>
      </c>
      <c r="L47" s="9">
        <v>3100</v>
      </c>
      <c r="M47" s="22">
        <v>0.9</v>
      </c>
      <c r="N47" s="22">
        <v>0.1</v>
      </c>
      <c r="O47" s="7">
        <f t="shared" si="8"/>
        <v>2790</v>
      </c>
      <c r="P47" s="7">
        <f t="shared" si="9"/>
        <v>310</v>
      </c>
      <c r="Q47" s="11">
        <v>0.06</v>
      </c>
      <c r="R47" s="11"/>
      <c r="S47" s="18">
        <v>0.15</v>
      </c>
      <c r="T47" s="11">
        <v>0.25</v>
      </c>
      <c r="U47" s="7">
        <f t="shared" si="10"/>
        <v>2418</v>
      </c>
      <c r="V47" s="7">
        <f t="shared" si="11"/>
        <v>186</v>
      </c>
      <c r="W47" s="7">
        <f t="shared" si="12"/>
        <v>0</v>
      </c>
      <c r="X47" s="7">
        <f t="shared" si="13"/>
        <v>418.5</v>
      </c>
      <c r="Y47" s="7">
        <f t="shared" si="14"/>
        <v>77.5</v>
      </c>
      <c r="Z47" s="26">
        <f t="shared" si="15"/>
        <v>496</v>
      </c>
    </row>
    <row r="48" spans="1:26" x14ac:dyDescent="0.2">
      <c r="A48" s="8" t="s">
        <v>166</v>
      </c>
      <c r="B48" s="8">
        <v>2025</v>
      </c>
      <c r="C48" s="8" t="s">
        <v>275</v>
      </c>
      <c r="D48" s="8"/>
      <c r="E48" s="20" t="s">
        <v>116</v>
      </c>
      <c r="F48" s="20" t="s">
        <v>117</v>
      </c>
      <c r="G48" s="5" t="s">
        <v>193</v>
      </c>
      <c r="H48" s="5" t="s">
        <v>157</v>
      </c>
      <c r="I48" s="5" t="s">
        <v>193</v>
      </c>
      <c r="J48" s="5" t="s">
        <v>259</v>
      </c>
      <c r="K48" s="6" t="s">
        <v>272</v>
      </c>
      <c r="L48" s="9">
        <v>500</v>
      </c>
      <c r="M48" s="22">
        <v>0.9</v>
      </c>
      <c r="N48" s="22">
        <v>0.1</v>
      </c>
      <c r="O48" s="7">
        <f t="shared" si="8"/>
        <v>450</v>
      </c>
      <c r="P48" s="7">
        <f t="shared" si="9"/>
        <v>50</v>
      </c>
      <c r="Q48" s="11">
        <v>0.06</v>
      </c>
      <c r="R48" s="11"/>
      <c r="S48" s="18">
        <v>0.15</v>
      </c>
      <c r="T48" s="11">
        <v>0.25</v>
      </c>
      <c r="U48" s="7">
        <f t="shared" si="10"/>
        <v>390</v>
      </c>
      <c r="V48" s="7">
        <f t="shared" si="11"/>
        <v>30</v>
      </c>
      <c r="W48" s="7">
        <f t="shared" si="12"/>
        <v>0</v>
      </c>
      <c r="X48" s="7">
        <f t="shared" si="13"/>
        <v>67.5</v>
      </c>
      <c r="Y48" s="7">
        <f t="shared" si="14"/>
        <v>12.5</v>
      </c>
      <c r="Z48" s="26">
        <f t="shared" si="15"/>
        <v>80</v>
      </c>
    </row>
    <row r="49" spans="1:26" x14ac:dyDescent="0.2">
      <c r="A49" s="8" t="s">
        <v>166</v>
      </c>
      <c r="B49" s="8">
        <v>2025</v>
      </c>
      <c r="C49" s="8" t="s">
        <v>275</v>
      </c>
      <c r="D49" s="8"/>
      <c r="E49" s="20" t="s">
        <v>88</v>
      </c>
      <c r="F49" s="20" t="s">
        <v>89</v>
      </c>
      <c r="G49" s="5" t="s">
        <v>193</v>
      </c>
      <c r="H49" s="5" t="s">
        <v>157</v>
      </c>
      <c r="I49" s="5" t="s">
        <v>193</v>
      </c>
      <c r="J49" s="5" t="s">
        <v>259</v>
      </c>
      <c r="K49" s="6" t="s">
        <v>272</v>
      </c>
      <c r="L49" s="9">
        <v>33600</v>
      </c>
      <c r="M49" s="22">
        <v>0.9</v>
      </c>
      <c r="N49" s="22">
        <v>0.1</v>
      </c>
      <c r="O49" s="7">
        <f t="shared" si="8"/>
        <v>30240</v>
      </c>
      <c r="P49" s="7">
        <f t="shared" si="9"/>
        <v>3360</v>
      </c>
      <c r="Q49" s="11">
        <v>0.06</v>
      </c>
      <c r="R49" s="11"/>
      <c r="S49" s="18">
        <v>0.15</v>
      </c>
      <c r="T49" s="11">
        <v>0.25</v>
      </c>
      <c r="U49" s="7">
        <f t="shared" si="10"/>
        <v>26208</v>
      </c>
      <c r="V49" s="7">
        <f t="shared" si="11"/>
        <v>2016</v>
      </c>
      <c r="W49" s="7">
        <f t="shared" si="12"/>
        <v>0</v>
      </c>
      <c r="X49" s="7">
        <f t="shared" si="13"/>
        <v>4536</v>
      </c>
      <c r="Y49" s="7">
        <f t="shared" si="14"/>
        <v>840</v>
      </c>
      <c r="Z49" s="26">
        <f t="shared" si="15"/>
        <v>5376</v>
      </c>
    </row>
    <row r="50" spans="1:26" x14ac:dyDescent="0.2">
      <c r="A50" s="8" t="s">
        <v>166</v>
      </c>
      <c r="B50" s="8">
        <v>2025</v>
      </c>
      <c r="C50" s="8" t="s">
        <v>275</v>
      </c>
      <c r="D50" s="8"/>
      <c r="E50" s="20" t="s">
        <v>23</v>
      </c>
      <c r="F50" s="20" t="s">
        <v>199</v>
      </c>
      <c r="G50" s="5" t="s">
        <v>193</v>
      </c>
      <c r="H50" s="5" t="s">
        <v>157</v>
      </c>
      <c r="I50" s="5" t="s">
        <v>193</v>
      </c>
      <c r="J50" s="5" t="s">
        <v>259</v>
      </c>
      <c r="K50" s="6" t="s">
        <v>272</v>
      </c>
      <c r="L50" s="9">
        <v>979404.74</v>
      </c>
      <c r="M50" s="22">
        <v>0.9</v>
      </c>
      <c r="N50" s="22">
        <v>0.1</v>
      </c>
      <c r="O50" s="7">
        <f t="shared" si="8"/>
        <v>881464.26600000006</v>
      </c>
      <c r="P50" s="7">
        <f t="shared" si="9"/>
        <v>97940.474000000002</v>
      </c>
      <c r="Q50" s="11">
        <v>0.06</v>
      </c>
      <c r="R50" s="11"/>
      <c r="S50" s="14">
        <v>0.21</v>
      </c>
      <c r="T50" s="14">
        <v>0.23</v>
      </c>
      <c r="U50" s="7">
        <f t="shared" si="10"/>
        <v>713006.65072000003</v>
      </c>
      <c r="V50" s="7">
        <f t="shared" si="11"/>
        <v>58764.284399999997</v>
      </c>
      <c r="W50" s="7">
        <f t="shared" si="12"/>
        <v>0</v>
      </c>
      <c r="X50" s="17">
        <f t="shared" si="13"/>
        <v>185107.49586</v>
      </c>
      <c r="Y50" s="7">
        <f t="shared" si="14"/>
        <v>22526.309020000001</v>
      </c>
      <c r="Z50" s="15">
        <f t="shared" si="15"/>
        <v>207633.80488000001</v>
      </c>
    </row>
    <row r="51" spans="1:26" x14ac:dyDescent="0.2">
      <c r="A51" s="8" t="s">
        <v>166</v>
      </c>
      <c r="B51" s="8">
        <v>2025</v>
      </c>
      <c r="C51" s="8" t="s">
        <v>275</v>
      </c>
      <c r="D51" s="8"/>
      <c r="E51" s="20" t="s">
        <v>124</v>
      </c>
      <c r="F51" s="20" t="s">
        <v>125</v>
      </c>
      <c r="G51" s="5" t="s">
        <v>193</v>
      </c>
      <c r="H51" s="5" t="s">
        <v>157</v>
      </c>
      <c r="I51" s="5" t="s">
        <v>193</v>
      </c>
      <c r="J51" s="5" t="s">
        <v>259</v>
      </c>
      <c r="K51" s="6" t="s">
        <v>272</v>
      </c>
      <c r="L51" s="9"/>
      <c r="M51" s="22">
        <v>0.9</v>
      </c>
      <c r="N51" s="22">
        <v>0.1</v>
      </c>
      <c r="O51" s="7">
        <f t="shared" si="8"/>
        <v>0</v>
      </c>
      <c r="P51" s="7">
        <f t="shared" si="9"/>
        <v>0</v>
      </c>
      <c r="Q51" s="11">
        <v>0.06</v>
      </c>
      <c r="R51" s="11"/>
      <c r="S51" s="18">
        <v>0.15</v>
      </c>
      <c r="T51" s="11">
        <v>0.25</v>
      </c>
      <c r="U51" s="7">
        <f t="shared" si="10"/>
        <v>0</v>
      </c>
      <c r="V51" s="7">
        <f t="shared" si="11"/>
        <v>0</v>
      </c>
      <c r="W51" s="7">
        <f t="shared" si="12"/>
        <v>0</v>
      </c>
      <c r="X51" s="7">
        <f t="shared" si="13"/>
        <v>0</v>
      </c>
      <c r="Y51" s="7">
        <f t="shared" si="14"/>
        <v>0</v>
      </c>
      <c r="Z51" s="26">
        <f t="shared" si="15"/>
        <v>0</v>
      </c>
    </row>
    <row r="52" spans="1:26" x14ac:dyDescent="0.2">
      <c r="A52" s="8" t="s">
        <v>166</v>
      </c>
      <c r="B52" s="8">
        <v>2025</v>
      </c>
      <c r="C52" s="8" t="s">
        <v>275</v>
      </c>
      <c r="D52" s="8"/>
      <c r="E52" s="20" t="s">
        <v>45</v>
      </c>
      <c r="F52" s="20" t="s">
        <v>46</v>
      </c>
      <c r="G52" s="5" t="s">
        <v>193</v>
      </c>
      <c r="H52" s="5" t="s">
        <v>157</v>
      </c>
      <c r="I52" s="5" t="s">
        <v>193</v>
      </c>
      <c r="J52" s="5" t="s">
        <v>259</v>
      </c>
      <c r="K52" s="6" t="s">
        <v>272</v>
      </c>
      <c r="L52" s="9">
        <v>254919.25</v>
      </c>
      <c r="M52" s="22">
        <v>0.9</v>
      </c>
      <c r="N52" s="22">
        <v>0.1</v>
      </c>
      <c r="O52" s="7">
        <f t="shared" si="8"/>
        <v>229427.32500000001</v>
      </c>
      <c r="P52" s="7">
        <f t="shared" si="9"/>
        <v>25491.925000000003</v>
      </c>
      <c r="Q52" s="11">
        <v>0.06</v>
      </c>
      <c r="R52" s="11"/>
      <c r="S52" s="14">
        <v>0.15</v>
      </c>
      <c r="T52" s="14">
        <v>0.18</v>
      </c>
      <c r="U52" s="7">
        <f t="shared" si="10"/>
        <v>200621.44975</v>
      </c>
      <c r="V52" s="7">
        <f t="shared" si="11"/>
        <v>15295.154999999999</v>
      </c>
      <c r="W52" s="7">
        <f t="shared" si="12"/>
        <v>0</v>
      </c>
      <c r="X52" s="17">
        <f t="shared" si="13"/>
        <v>34414.098749999997</v>
      </c>
      <c r="Y52" s="7">
        <f t="shared" si="14"/>
        <v>4588.5465000000004</v>
      </c>
      <c r="Z52" s="26">
        <f t="shared" si="15"/>
        <v>39002.645250000001</v>
      </c>
    </row>
    <row r="53" spans="1:26" x14ac:dyDescent="0.2">
      <c r="A53" s="8" t="s">
        <v>166</v>
      </c>
      <c r="B53" s="8">
        <v>2025</v>
      </c>
      <c r="C53" s="8" t="s">
        <v>275</v>
      </c>
      <c r="D53" s="8"/>
      <c r="E53" s="20" t="s">
        <v>97</v>
      </c>
      <c r="F53" s="20" t="s">
        <v>98</v>
      </c>
      <c r="G53" s="5" t="s">
        <v>193</v>
      </c>
      <c r="H53" s="5" t="s">
        <v>157</v>
      </c>
      <c r="I53" s="5" t="s">
        <v>193</v>
      </c>
      <c r="J53" s="5" t="s">
        <v>259</v>
      </c>
      <c r="K53" s="6" t="s">
        <v>272</v>
      </c>
      <c r="L53" s="9"/>
      <c r="M53" s="22">
        <v>0.9</v>
      </c>
      <c r="N53" s="22">
        <v>0.1</v>
      </c>
      <c r="O53" s="7">
        <f t="shared" si="8"/>
        <v>0</v>
      </c>
      <c r="P53" s="7">
        <f t="shared" si="9"/>
        <v>0</v>
      </c>
      <c r="Q53" s="11">
        <v>0.06</v>
      </c>
      <c r="R53" s="11"/>
      <c r="S53" s="18">
        <v>0.15</v>
      </c>
      <c r="T53" s="11">
        <v>0.25</v>
      </c>
      <c r="U53" s="7">
        <f t="shared" si="10"/>
        <v>0</v>
      </c>
      <c r="V53" s="7">
        <f t="shared" si="11"/>
        <v>0</v>
      </c>
      <c r="W53" s="7">
        <f t="shared" si="12"/>
        <v>0</v>
      </c>
      <c r="X53" s="7">
        <f t="shared" si="13"/>
        <v>0</v>
      </c>
      <c r="Y53" s="7">
        <f t="shared" si="14"/>
        <v>0</v>
      </c>
      <c r="Z53" s="26">
        <f t="shared" si="15"/>
        <v>0</v>
      </c>
    </row>
    <row r="54" spans="1:26" x14ac:dyDescent="0.2">
      <c r="A54" s="8" t="s">
        <v>166</v>
      </c>
      <c r="B54" s="8">
        <v>2025</v>
      </c>
      <c r="C54" s="8" t="s">
        <v>275</v>
      </c>
      <c r="D54" s="8"/>
      <c r="E54" s="25" t="s">
        <v>118</v>
      </c>
      <c r="F54" s="25" t="s">
        <v>119</v>
      </c>
      <c r="G54" s="5" t="s">
        <v>193</v>
      </c>
      <c r="H54" s="5" t="s">
        <v>157</v>
      </c>
      <c r="I54" s="5" t="s">
        <v>193</v>
      </c>
      <c r="J54" s="5" t="s">
        <v>259</v>
      </c>
      <c r="K54" s="6" t="s">
        <v>272</v>
      </c>
      <c r="L54" s="9"/>
      <c r="M54" s="22">
        <v>0.9</v>
      </c>
      <c r="N54" s="22">
        <v>0.1</v>
      </c>
      <c r="O54" s="7">
        <f t="shared" si="8"/>
        <v>0</v>
      </c>
      <c r="P54" s="7">
        <f t="shared" si="9"/>
        <v>0</v>
      </c>
      <c r="Q54" s="11">
        <v>0.06</v>
      </c>
      <c r="R54" s="11"/>
      <c r="S54" s="18">
        <v>0.08</v>
      </c>
      <c r="T54" s="11">
        <v>0.25</v>
      </c>
      <c r="U54" s="7">
        <f t="shared" si="10"/>
        <v>0</v>
      </c>
      <c r="V54" s="7">
        <f t="shared" si="11"/>
        <v>0</v>
      </c>
      <c r="W54" s="7">
        <f t="shared" si="12"/>
        <v>0</v>
      </c>
      <c r="X54" s="7">
        <f t="shared" si="13"/>
        <v>0</v>
      </c>
      <c r="Y54" s="7">
        <f t="shared" si="14"/>
        <v>0</v>
      </c>
      <c r="Z54" s="26">
        <f t="shared" si="15"/>
        <v>0</v>
      </c>
    </row>
    <row r="55" spans="1:26" x14ac:dyDescent="0.2">
      <c r="A55" s="8" t="s">
        <v>166</v>
      </c>
      <c r="B55" s="8">
        <v>2025</v>
      </c>
      <c r="C55" s="8" t="s">
        <v>275</v>
      </c>
      <c r="D55" s="8"/>
      <c r="E55" s="6" t="s">
        <v>16</v>
      </c>
      <c r="F55" s="6" t="s">
        <v>17</v>
      </c>
      <c r="G55" s="5" t="s">
        <v>193</v>
      </c>
      <c r="H55" s="5" t="s">
        <v>157</v>
      </c>
      <c r="I55" s="5" t="s">
        <v>193</v>
      </c>
      <c r="J55" s="5" t="s">
        <v>259</v>
      </c>
      <c r="K55" s="6" t="s">
        <v>272</v>
      </c>
      <c r="L55" s="9">
        <v>1810965.93</v>
      </c>
      <c r="M55" s="10">
        <v>0</v>
      </c>
      <c r="N55" s="10">
        <v>1</v>
      </c>
      <c r="O55" s="7">
        <f t="shared" si="8"/>
        <v>0</v>
      </c>
      <c r="P55" s="7">
        <f t="shared" si="9"/>
        <v>1810965.93</v>
      </c>
      <c r="Q55" s="18">
        <v>0.06</v>
      </c>
      <c r="R55" s="27">
        <v>0.02</v>
      </c>
      <c r="S55" s="11"/>
      <c r="T55" s="14">
        <v>0.18</v>
      </c>
      <c r="U55" s="7">
        <f t="shared" si="10"/>
        <v>1340114.7881999998</v>
      </c>
      <c r="V55" s="7">
        <f t="shared" si="11"/>
        <v>108657.9558</v>
      </c>
      <c r="W55" s="28">
        <f t="shared" si="12"/>
        <v>36219.318599999999</v>
      </c>
      <c r="X55" s="7">
        <f t="shared" si="13"/>
        <v>0</v>
      </c>
      <c r="Y55" s="7">
        <f t="shared" si="14"/>
        <v>325973.86739999999</v>
      </c>
      <c r="Z55" s="15">
        <f t="shared" si="15"/>
        <v>325973.86739999999</v>
      </c>
    </row>
    <row r="56" spans="1:26" x14ac:dyDescent="0.2">
      <c r="A56" s="8" t="s">
        <v>154</v>
      </c>
      <c r="B56" s="8">
        <v>2025</v>
      </c>
      <c r="C56" s="8" t="s">
        <v>275</v>
      </c>
      <c r="D56" s="8"/>
      <c r="E56" s="6" t="s">
        <v>28</v>
      </c>
      <c r="F56" s="6" t="s">
        <v>29</v>
      </c>
      <c r="G56" s="16" t="s">
        <v>29</v>
      </c>
      <c r="H56" s="5" t="s">
        <v>156</v>
      </c>
      <c r="I56" s="5" t="s">
        <v>155</v>
      </c>
      <c r="J56" s="5" t="s">
        <v>155</v>
      </c>
      <c r="K56" s="6" t="s">
        <v>272</v>
      </c>
      <c r="L56" s="9">
        <v>775097</v>
      </c>
      <c r="M56" s="10">
        <v>0.35</v>
      </c>
      <c r="N56" s="10">
        <v>0.65</v>
      </c>
      <c r="O56" s="7">
        <f t="shared" si="8"/>
        <v>271283.95</v>
      </c>
      <c r="P56" s="7">
        <f t="shared" si="9"/>
        <v>503813.05</v>
      </c>
      <c r="Q56" s="11">
        <v>0.06</v>
      </c>
      <c r="R56" s="12">
        <v>0.3</v>
      </c>
      <c r="S56" s="14">
        <v>0.08</v>
      </c>
      <c r="T56" s="14">
        <v>0.08</v>
      </c>
      <c r="U56" s="7">
        <f t="shared" si="10"/>
        <v>515439.505</v>
      </c>
      <c r="V56" s="7">
        <f t="shared" si="11"/>
        <v>46505.82</v>
      </c>
      <c r="W56" s="7">
        <f t="shared" si="12"/>
        <v>151143.91499999998</v>
      </c>
      <c r="X56" s="7">
        <f t="shared" si="13"/>
        <v>21702.716</v>
      </c>
      <c r="Y56" s="7">
        <f t="shared" si="14"/>
        <v>40305.044000000002</v>
      </c>
      <c r="Z56" s="15">
        <f t="shared" si="15"/>
        <v>62007.76</v>
      </c>
    </row>
    <row r="57" spans="1:26" x14ac:dyDescent="0.2">
      <c r="A57" s="8" t="s">
        <v>154</v>
      </c>
      <c r="B57" s="8">
        <v>2025</v>
      </c>
      <c r="C57" s="8" t="s">
        <v>275</v>
      </c>
      <c r="D57" s="8"/>
      <c r="E57" s="20" t="s">
        <v>92</v>
      </c>
      <c r="F57" s="20" t="s">
        <v>93</v>
      </c>
      <c r="G57" s="5" t="s">
        <v>165</v>
      </c>
      <c r="H57" s="5" t="s">
        <v>157</v>
      </c>
      <c r="I57" s="5" t="s">
        <v>155</v>
      </c>
      <c r="J57" s="5" t="s">
        <v>155</v>
      </c>
      <c r="K57" s="6" t="s">
        <v>272</v>
      </c>
      <c r="L57" s="9"/>
      <c r="M57" s="10">
        <v>0.65</v>
      </c>
      <c r="N57" s="10">
        <v>0.35</v>
      </c>
      <c r="O57" s="7">
        <f t="shared" si="8"/>
        <v>0</v>
      </c>
      <c r="P57" s="7">
        <f t="shared" si="9"/>
        <v>0</v>
      </c>
      <c r="Q57" s="11">
        <v>0.06</v>
      </c>
      <c r="R57" s="12">
        <v>0.3</v>
      </c>
      <c r="S57" s="18">
        <v>0.15</v>
      </c>
      <c r="T57" s="11">
        <v>0.12</v>
      </c>
      <c r="U57" s="7">
        <f t="shared" si="10"/>
        <v>0</v>
      </c>
      <c r="V57" s="7">
        <f t="shared" si="11"/>
        <v>0</v>
      </c>
      <c r="W57" s="7">
        <f t="shared" si="12"/>
        <v>0</v>
      </c>
      <c r="X57" s="7">
        <f t="shared" si="13"/>
        <v>0</v>
      </c>
      <c r="Y57" s="7">
        <f t="shared" si="14"/>
        <v>0</v>
      </c>
      <c r="Z57" s="15">
        <f t="shared" si="15"/>
        <v>0</v>
      </c>
    </row>
    <row r="58" spans="1:26" x14ac:dyDescent="0.2">
      <c r="A58" s="8" t="s">
        <v>166</v>
      </c>
      <c r="B58" s="8">
        <v>2025</v>
      </c>
      <c r="C58" s="8" t="s">
        <v>275</v>
      </c>
      <c r="D58" s="8"/>
      <c r="E58" s="6" t="s">
        <v>179</v>
      </c>
      <c r="F58" s="6" t="s">
        <v>180</v>
      </c>
      <c r="G58" s="5" t="s">
        <v>165</v>
      </c>
      <c r="H58" s="5" t="s">
        <v>157</v>
      </c>
      <c r="I58" s="5" t="s">
        <v>165</v>
      </c>
      <c r="J58" s="5" t="s">
        <v>259</v>
      </c>
      <c r="K58" s="6" t="s">
        <v>272</v>
      </c>
      <c r="L58" s="9"/>
      <c r="M58" s="10">
        <v>1</v>
      </c>
      <c r="N58" s="10">
        <v>0</v>
      </c>
      <c r="O58" s="7">
        <f t="shared" si="8"/>
        <v>0</v>
      </c>
      <c r="P58" s="7">
        <f t="shared" si="9"/>
        <v>0</v>
      </c>
      <c r="Q58" s="11">
        <v>0.06</v>
      </c>
      <c r="R58" s="11"/>
      <c r="S58" s="18">
        <v>0.03</v>
      </c>
      <c r="T58" s="11"/>
      <c r="U58" s="7">
        <f t="shared" si="10"/>
        <v>0</v>
      </c>
      <c r="V58" s="7">
        <f t="shared" si="11"/>
        <v>0</v>
      </c>
      <c r="W58" s="7">
        <f t="shared" si="12"/>
        <v>0</v>
      </c>
      <c r="X58" s="7">
        <f t="shared" si="13"/>
        <v>0</v>
      </c>
      <c r="Y58" s="7">
        <f t="shared" si="14"/>
        <v>0</v>
      </c>
      <c r="Z58" s="15">
        <f t="shared" si="15"/>
        <v>0</v>
      </c>
    </row>
    <row r="59" spans="1:26" x14ac:dyDescent="0.2">
      <c r="A59" s="8" t="s">
        <v>166</v>
      </c>
      <c r="B59" s="8">
        <v>2025</v>
      </c>
      <c r="C59" s="8" t="s">
        <v>275</v>
      </c>
      <c r="D59" s="8"/>
      <c r="E59" s="31" t="s">
        <v>112</v>
      </c>
      <c r="F59" s="31" t="s">
        <v>113</v>
      </c>
      <c r="G59" s="5" t="s">
        <v>165</v>
      </c>
      <c r="H59" s="5" t="s">
        <v>156</v>
      </c>
      <c r="I59" s="5" t="s">
        <v>165</v>
      </c>
      <c r="J59" s="5" t="s">
        <v>259</v>
      </c>
      <c r="K59" s="6" t="s">
        <v>272</v>
      </c>
      <c r="L59" s="9"/>
      <c r="M59" s="10">
        <v>1</v>
      </c>
      <c r="N59" s="10">
        <v>0</v>
      </c>
      <c r="O59" s="7">
        <f t="shared" si="8"/>
        <v>0</v>
      </c>
      <c r="P59" s="7">
        <f t="shared" si="9"/>
        <v>0</v>
      </c>
      <c r="Q59" s="11">
        <v>0.06</v>
      </c>
      <c r="R59" s="11"/>
      <c r="S59" s="18">
        <v>0.08</v>
      </c>
      <c r="T59" s="11"/>
      <c r="U59" s="7">
        <f t="shared" si="10"/>
        <v>0</v>
      </c>
      <c r="V59" s="7">
        <f t="shared" si="11"/>
        <v>0</v>
      </c>
      <c r="W59" s="7">
        <f t="shared" si="12"/>
        <v>0</v>
      </c>
      <c r="X59" s="7">
        <f t="shared" si="13"/>
        <v>0</v>
      </c>
      <c r="Y59" s="7">
        <f t="shared" si="14"/>
        <v>0</v>
      </c>
      <c r="Z59" s="15">
        <f t="shared" si="15"/>
        <v>0</v>
      </c>
    </row>
    <row r="60" spans="1:26" x14ac:dyDescent="0.2">
      <c r="A60" s="8" t="s">
        <v>166</v>
      </c>
      <c r="B60" s="8">
        <v>2025</v>
      </c>
      <c r="C60" s="8" t="s">
        <v>275</v>
      </c>
      <c r="D60" s="8"/>
      <c r="E60" s="6" t="s">
        <v>139</v>
      </c>
      <c r="F60" s="6" t="s">
        <v>140</v>
      </c>
      <c r="G60" s="5" t="s">
        <v>165</v>
      </c>
      <c r="H60" s="5" t="s">
        <v>157</v>
      </c>
      <c r="I60" s="5" t="s">
        <v>165</v>
      </c>
      <c r="J60" s="5" t="s">
        <v>259</v>
      </c>
      <c r="K60" s="6" t="s">
        <v>272</v>
      </c>
      <c r="L60" s="9">
        <v>6150</v>
      </c>
      <c r="M60" s="10">
        <v>1</v>
      </c>
      <c r="N60" s="10">
        <v>0</v>
      </c>
      <c r="O60" s="7">
        <f t="shared" si="8"/>
        <v>6150</v>
      </c>
      <c r="P60" s="7">
        <f t="shared" si="9"/>
        <v>0</v>
      </c>
      <c r="Q60" s="11">
        <v>0.06</v>
      </c>
      <c r="R60" s="11"/>
      <c r="S60" s="18">
        <v>0.08</v>
      </c>
      <c r="T60" s="11"/>
      <c r="U60" s="7">
        <f t="shared" si="10"/>
        <v>5289</v>
      </c>
      <c r="V60" s="7">
        <f t="shared" si="11"/>
        <v>369</v>
      </c>
      <c r="W60" s="7">
        <f t="shared" si="12"/>
        <v>0</v>
      </c>
      <c r="X60" s="7">
        <f t="shared" si="13"/>
        <v>492</v>
      </c>
      <c r="Y60" s="7">
        <f t="shared" si="14"/>
        <v>0</v>
      </c>
      <c r="Z60" s="15">
        <f t="shared" si="15"/>
        <v>492</v>
      </c>
    </row>
    <row r="61" spans="1:26" x14ac:dyDescent="0.2">
      <c r="A61" s="8" t="s">
        <v>166</v>
      </c>
      <c r="B61" s="8">
        <v>2025</v>
      </c>
      <c r="C61" s="8" t="s">
        <v>275</v>
      </c>
      <c r="D61" s="8"/>
      <c r="E61" s="6" t="s">
        <v>205</v>
      </c>
      <c r="F61" s="6" t="s">
        <v>206</v>
      </c>
      <c r="G61" s="5" t="s">
        <v>165</v>
      </c>
      <c r="H61" s="5" t="s">
        <v>157</v>
      </c>
      <c r="I61" s="5" t="s">
        <v>165</v>
      </c>
      <c r="J61" s="5" t="s">
        <v>259</v>
      </c>
      <c r="K61" s="6" t="s">
        <v>272</v>
      </c>
      <c r="L61" s="9"/>
      <c r="M61" s="10">
        <v>1</v>
      </c>
      <c r="N61" s="10">
        <v>0</v>
      </c>
      <c r="O61" s="7">
        <f t="shared" si="8"/>
        <v>0</v>
      </c>
      <c r="P61" s="7">
        <f t="shared" si="9"/>
        <v>0</v>
      </c>
      <c r="Q61" s="11">
        <v>0.06</v>
      </c>
      <c r="R61" s="11"/>
      <c r="S61" s="18">
        <v>0.15</v>
      </c>
      <c r="T61" s="11"/>
      <c r="U61" s="7">
        <f t="shared" si="10"/>
        <v>0</v>
      </c>
      <c r="V61" s="7">
        <f t="shared" si="11"/>
        <v>0</v>
      </c>
      <c r="W61" s="7">
        <f t="shared" si="12"/>
        <v>0</v>
      </c>
      <c r="X61" s="7">
        <f t="shared" si="13"/>
        <v>0</v>
      </c>
      <c r="Y61" s="7">
        <f t="shared" si="14"/>
        <v>0</v>
      </c>
      <c r="Z61" s="15">
        <f t="shared" si="15"/>
        <v>0</v>
      </c>
    </row>
    <row r="62" spans="1:26" x14ac:dyDescent="0.2">
      <c r="A62" s="8" t="s">
        <v>166</v>
      </c>
      <c r="B62" s="8">
        <v>2025</v>
      </c>
      <c r="C62" s="8" t="s">
        <v>275</v>
      </c>
      <c r="D62" s="8"/>
      <c r="E62" s="6" t="s">
        <v>209</v>
      </c>
      <c r="F62" s="6" t="s">
        <v>210</v>
      </c>
      <c r="G62" s="5" t="s">
        <v>165</v>
      </c>
      <c r="H62" s="5" t="s">
        <v>157</v>
      </c>
      <c r="I62" s="5" t="s">
        <v>165</v>
      </c>
      <c r="J62" s="5" t="s">
        <v>259</v>
      </c>
      <c r="K62" s="6" t="s">
        <v>272</v>
      </c>
      <c r="L62" s="9"/>
      <c r="M62" s="10">
        <v>0.7</v>
      </c>
      <c r="N62" s="10">
        <v>0.3</v>
      </c>
      <c r="O62" s="7">
        <f t="shared" si="8"/>
        <v>0</v>
      </c>
      <c r="P62" s="7">
        <f t="shared" si="9"/>
        <v>0</v>
      </c>
      <c r="Q62" s="11">
        <v>0.06</v>
      </c>
      <c r="R62" s="11"/>
      <c r="S62" s="18">
        <v>0.15</v>
      </c>
      <c r="T62" s="11">
        <v>0.3</v>
      </c>
      <c r="U62" s="7">
        <f t="shared" si="10"/>
        <v>0</v>
      </c>
      <c r="V62" s="7">
        <f t="shared" si="11"/>
        <v>0</v>
      </c>
      <c r="W62" s="7">
        <f t="shared" si="12"/>
        <v>0</v>
      </c>
      <c r="X62" s="7">
        <f t="shared" si="13"/>
        <v>0</v>
      </c>
      <c r="Y62" s="7">
        <f t="shared" si="14"/>
        <v>0</v>
      </c>
      <c r="Z62" s="15">
        <f t="shared" si="15"/>
        <v>0</v>
      </c>
    </row>
    <row r="63" spans="1:26" x14ac:dyDescent="0.2">
      <c r="A63" s="8" t="s">
        <v>166</v>
      </c>
      <c r="B63" s="8">
        <v>2025</v>
      </c>
      <c r="C63" s="8" t="s">
        <v>275</v>
      </c>
      <c r="D63" s="8"/>
      <c r="E63" s="6" t="s">
        <v>211</v>
      </c>
      <c r="F63" s="6" t="s">
        <v>212</v>
      </c>
      <c r="G63" s="5" t="s">
        <v>165</v>
      </c>
      <c r="H63" s="5" t="s">
        <v>157</v>
      </c>
      <c r="I63" s="5" t="s">
        <v>165</v>
      </c>
      <c r="J63" s="5" t="s">
        <v>259</v>
      </c>
      <c r="K63" s="6" t="s">
        <v>272</v>
      </c>
      <c r="L63" s="9"/>
      <c r="M63" s="10">
        <v>1</v>
      </c>
      <c r="N63" s="10">
        <v>0</v>
      </c>
      <c r="O63" s="7">
        <f t="shared" si="8"/>
        <v>0</v>
      </c>
      <c r="P63" s="7">
        <f t="shared" si="9"/>
        <v>0</v>
      </c>
      <c r="Q63" s="11">
        <v>0.06</v>
      </c>
      <c r="R63" s="11"/>
      <c r="S63" s="18">
        <v>0.08</v>
      </c>
      <c r="T63" s="11"/>
      <c r="U63" s="7">
        <f t="shared" si="10"/>
        <v>0</v>
      </c>
      <c r="V63" s="7">
        <f t="shared" si="11"/>
        <v>0</v>
      </c>
      <c r="W63" s="7">
        <f t="shared" si="12"/>
        <v>0</v>
      </c>
      <c r="X63" s="7">
        <f t="shared" si="13"/>
        <v>0</v>
      </c>
      <c r="Y63" s="7">
        <f t="shared" si="14"/>
        <v>0</v>
      </c>
      <c r="Z63" s="15">
        <f t="shared" si="15"/>
        <v>0</v>
      </c>
    </row>
    <row r="64" spans="1:26" x14ac:dyDescent="0.2">
      <c r="A64" s="8" t="s">
        <v>166</v>
      </c>
      <c r="B64" s="8">
        <v>2025</v>
      </c>
      <c r="C64" s="8" t="s">
        <v>275</v>
      </c>
      <c r="D64" s="8"/>
      <c r="E64" s="6" t="s">
        <v>213</v>
      </c>
      <c r="F64" s="6" t="s">
        <v>214</v>
      </c>
      <c r="G64" s="5" t="s">
        <v>165</v>
      </c>
      <c r="H64" s="5" t="s">
        <v>157</v>
      </c>
      <c r="I64" s="5" t="s">
        <v>165</v>
      </c>
      <c r="J64" s="5" t="s">
        <v>259</v>
      </c>
      <c r="K64" s="6" t="s">
        <v>272</v>
      </c>
      <c r="L64" s="9"/>
      <c r="M64" s="10">
        <v>0.7</v>
      </c>
      <c r="N64" s="10">
        <v>0.3</v>
      </c>
      <c r="O64" s="7">
        <f t="shared" si="8"/>
        <v>0</v>
      </c>
      <c r="P64" s="7">
        <f t="shared" si="9"/>
        <v>0</v>
      </c>
      <c r="Q64" s="11">
        <v>0.06</v>
      </c>
      <c r="R64" s="11"/>
      <c r="S64" s="18">
        <v>0.15</v>
      </c>
      <c r="T64" s="11">
        <v>0.3</v>
      </c>
      <c r="U64" s="7">
        <f t="shared" si="10"/>
        <v>0</v>
      </c>
      <c r="V64" s="7">
        <f t="shared" si="11"/>
        <v>0</v>
      </c>
      <c r="W64" s="7">
        <f t="shared" si="12"/>
        <v>0</v>
      </c>
      <c r="X64" s="7">
        <f t="shared" si="13"/>
        <v>0</v>
      </c>
      <c r="Y64" s="7">
        <f t="shared" si="14"/>
        <v>0</v>
      </c>
      <c r="Z64" s="15">
        <f t="shared" si="15"/>
        <v>0</v>
      </c>
    </row>
    <row r="65" spans="1:26" x14ac:dyDescent="0.2">
      <c r="A65" s="8" t="s">
        <v>166</v>
      </c>
      <c r="B65" s="8">
        <v>2025</v>
      </c>
      <c r="C65" s="8" t="s">
        <v>275</v>
      </c>
      <c r="D65" s="8"/>
      <c r="E65" s="6" t="s">
        <v>215</v>
      </c>
      <c r="F65" s="6" t="s">
        <v>216</v>
      </c>
      <c r="G65" s="5" t="s">
        <v>165</v>
      </c>
      <c r="H65" s="5" t="s">
        <v>157</v>
      </c>
      <c r="I65" s="5" t="s">
        <v>165</v>
      </c>
      <c r="J65" s="5" t="s">
        <v>259</v>
      </c>
      <c r="K65" s="6" t="s">
        <v>272</v>
      </c>
      <c r="L65" s="9"/>
      <c r="M65" s="10">
        <v>1</v>
      </c>
      <c r="N65" s="10">
        <v>0</v>
      </c>
      <c r="O65" s="7">
        <f t="shared" si="8"/>
        <v>0</v>
      </c>
      <c r="P65" s="7">
        <f t="shared" si="9"/>
        <v>0</v>
      </c>
      <c r="Q65" s="11">
        <v>0.06</v>
      </c>
      <c r="R65" s="11"/>
      <c r="S65" s="11"/>
      <c r="T65" s="11"/>
      <c r="U65" s="7">
        <f t="shared" si="10"/>
        <v>0</v>
      </c>
      <c r="V65" s="7">
        <f t="shared" si="11"/>
        <v>0</v>
      </c>
      <c r="W65" s="7">
        <f t="shared" si="12"/>
        <v>0</v>
      </c>
      <c r="X65" s="7">
        <f t="shared" si="13"/>
        <v>0</v>
      </c>
      <c r="Y65" s="7">
        <f t="shared" si="14"/>
        <v>0</v>
      </c>
      <c r="Z65" s="15">
        <f t="shared" si="15"/>
        <v>0</v>
      </c>
    </row>
    <row r="66" spans="1:26" x14ac:dyDescent="0.2">
      <c r="A66" s="8" t="s">
        <v>166</v>
      </c>
      <c r="B66" s="8">
        <v>2025</v>
      </c>
      <c r="C66" s="8" t="s">
        <v>275</v>
      </c>
      <c r="D66" s="8"/>
      <c r="E66" s="6" t="s">
        <v>217</v>
      </c>
      <c r="F66" s="6" t="s">
        <v>136</v>
      </c>
      <c r="G66" s="5" t="s">
        <v>165</v>
      </c>
      <c r="H66" s="5" t="s">
        <v>157</v>
      </c>
      <c r="I66" s="5" t="s">
        <v>165</v>
      </c>
      <c r="J66" s="5" t="s">
        <v>259</v>
      </c>
      <c r="K66" s="6" t="s">
        <v>272</v>
      </c>
      <c r="L66" s="9"/>
      <c r="M66" s="10">
        <v>0.7</v>
      </c>
      <c r="N66" s="10">
        <v>0.3</v>
      </c>
      <c r="O66" s="7">
        <f t="shared" ref="O66:O97" si="16">M66*L66</f>
        <v>0</v>
      </c>
      <c r="P66" s="7">
        <f t="shared" ref="P66:P97" si="17">N66*L66</f>
        <v>0</v>
      </c>
      <c r="Q66" s="11">
        <v>0.06</v>
      </c>
      <c r="R66" s="11"/>
      <c r="S66" s="18">
        <v>0.15</v>
      </c>
      <c r="T66" s="18">
        <v>0.15</v>
      </c>
      <c r="U66" s="7">
        <f t="shared" ref="U66:U97" si="18">L66-(V66+W66+X66+Y66)</f>
        <v>0</v>
      </c>
      <c r="V66" s="7">
        <f t="shared" ref="V66:V97" si="19">Q66*L66</f>
        <v>0</v>
      </c>
      <c r="W66" s="7">
        <f t="shared" ref="W66:W97" si="20">R66*P66</f>
        <v>0</v>
      </c>
      <c r="X66" s="7">
        <f t="shared" ref="X66:X97" si="21">S66*O66</f>
        <v>0</v>
      </c>
      <c r="Y66" s="7">
        <f t="shared" ref="Y66:Y97" si="22">T66*P66</f>
        <v>0</v>
      </c>
      <c r="Z66" s="15">
        <f t="shared" ref="Z66:Z97" si="23">X66+Y66</f>
        <v>0</v>
      </c>
    </row>
    <row r="67" spans="1:26" x14ac:dyDescent="0.2">
      <c r="A67" s="8" t="s">
        <v>166</v>
      </c>
      <c r="B67" s="8">
        <v>2025</v>
      </c>
      <c r="C67" s="8" t="s">
        <v>275</v>
      </c>
      <c r="D67" s="8"/>
      <c r="E67" s="20" t="s">
        <v>114</v>
      </c>
      <c r="F67" s="20" t="s">
        <v>115</v>
      </c>
      <c r="G67" s="5" t="s">
        <v>165</v>
      </c>
      <c r="H67" s="5" t="s">
        <v>157</v>
      </c>
      <c r="I67" s="5" t="s">
        <v>165</v>
      </c>
      <c r="J67" s="5" t="s">
        <v>259</v>
      </c>
      <c r="K67" s="6" t="s">
        <v>272</v>
      </c>
      <c r="L67" s="9"/>
      <c r="M67" s="10">
        <v>1</v>
      </c>
      <c r="N67" s="10">
        <v>0</v>
      </c>
      <c r="O67" s="7">
        <f t="shared" si="16"/>
        <v>0</v>
      </c>
      <c r="P67" s="7">
        <f t="shared" si="17"/>
        <v>0</v>
      </c>
      <c r="Q67" s="11">
        <v>0.06</v>
      </c>
      <c r="R67" s="11"/>
      <c r="S67" s="18">
        <v>0.15</v>
      </c>
      <c r="T67" s="11"/>
      <c r="U67" s="7">
        <f t="shared" si="18"/>
        <v>0</v>
      </c>
      <c r="V67" s="7">
        <f t="shared" si="19"/>
        <v>0</v>
      </c>
      <c r="W67" s="7">
        <f t="shared" si="20"/>
        <v>0</v>
      </c>
      <c r="X67" s="7">
        <f t="shared" si="21"/>
        <v>0</v>
      </c>
      <c r="Y67" s="7">
        <f t="shared" si="22"/>
        <v>0</v>
      </c>
      <c r="Z67" s="15">
        <f t="shared" si="23"/>
        <v>0</v>
      </c>
    </row>
    <row r="68" spans="1:26" x14ac:dyDescent="0.2">
      <c r="A68" s="8" t="s">
        <v>166</v>
      </c>
      <c r="B68" s="8">
        <v>2025</v>
      </c>
      <c r="C68" s="8" t="s">
        <v>275</v>
      </c>
      <c r="D68" s="8"/>
      <c r="E68" s="6" t="s">
        <v>219</v>
      </c>
      <c r="F68" s="6" t="s">
        <v>218</v>
      </c>
      <c r="G68" s="5" t="s">
        <v>165</v>
      </c>
      <c r="H68" s="5" t="s">
        <v>157</v>
      </c>
      <c r="I68" s="5" t="s">
        <v>165</v>
      </c>
      <c r="J68" s="5" t="s">
        <v>259</v>
      </c>
      <c r="K68" s="6" t="s">
        <v>272</v>
      </c>
      <c r="L68" s="9"/>
      <c r="M68" s="10">
        <v>1</v>
      </c>
      <c r="N68" s="10">
        <v>0</v>
      </c>
      <c r="O68" s="7">
        <f t="shared" si="16"/>
        <v>0</v>
      </c>
      <c r="P68" s="7">
        <f t="shared" si="17"/>
        <v>0</v>
      </c>
      <c r="Q68" s="11">
        <v>0.06</v>
      </c>
      <c r="R68" s="11"/>
      <c r="S68" s="18">
        <v>0.15</v>
      </c>
      <c r="T68" s="11"/>
      <c r="U68" s="7">
        <f t="shared" si="18"/>
        <v>0</v>
      </c>
      <c r="V68" s="7">
        <f t="shared" si="19"/>
        <v>0</v>
      </c>
      <c r="W68" s="7">
        <f t="shared" si="20"/>
        <v>0</v>
      </c>
      <c r="X68" s="7">
        <f t="shared" si="21"/>
        <v>0</v>
      </c>
      <c r="Y68" s="7">
        <f t="shared" si="22"/>
        <v>0</v>
      </c>
      <c r="Z68" s="15">
        <f t="shared" si="23"/>
        <v>0</v>
      </c>
    </row>
    <row r="69" spans="1:26" x14ac:dyDescent="0.2">
      <c r="A69" s="8" t="s">
        <v>166</v>
      </c>
      <c r="B69" s="8">
        <v>2025</v>
      </c>
      <c r="C69" s="8" t="s">
        <v>275</v>
      </c>
      <c r="D69" s="8"/>
      <c r="E69" s="31" t="s">
        <v>65</v>
      </c>
      <c r="F69" s="31" t="s">
        <v>66</v>
      </c>
      <c r="G69" s="5" t="s">
        <v>165</v>
      </c>
      <c r="H69" s="5" t="s">
        <v>157</v>
      </c>
      <c r="I69" s="5" t="s">
        <v>165</v>
      </c>
      <c r="J69" s="5" t="s">
        <v>259</v>
      </c>
      <c r="K69" s="6" t="s">
        <v>272</v>
      </c>
      <c r="L69" s="9"/>
      <c r="M69" s="10">
        <v>0.9</v>
      </c>
      <c r="N69" s="10">
        <v>0.1</v>
      </c>
      <c r="O69" s="7">
        <f t="shared" si="16"/>
        <v>0</v>
      </c>
      <c r="P69" s="7">
        <f t="shared" si="17"/>
        <v>0</v>
      </c>
      <c r="Q69" s="11">
        <v>0.06</v>
      </c>
      <c r="R69" s="11"/>
      <c r="S69" s="14">
        <v>0</v>
      </c>
      <c r="T69" s="14">
        <v>0</v>
      </c>
      <c r="U69" s="7">
        <f t="shared" si="18"/>
        <v>0</v>
      </c>
      <c r="V69" s="7">
        <f t="shared" si="19"/>
        <v>0</v>
      </c>
      <c r="W69" s="7">
        <f t="shared" si="20"/>
        <v>0</v>
      </c>
      <c r="X69" s="7">
        <f t="shared" si="21"/>
        <v>0</v>
      </c>
      <c r="Y69" s="7">
        <f t="shared" si="22"/>
        <v>0</v>
      </c>
      <c r="Z69" s="15">
        <f t="shared" si="23"/>
        <v>0</v>
      </c>
    </row>
    <row r="70" spans="1:26" x14ac:dyDescent="0.2">
      <c r="A70" s="8" t="s">
        <v>166</v>
      </c>
      <c r="B70" s="8">
        <v>2025</v>
      </c>
      <c r="C70" s="8" t="s">
        <v>275</v>
      </c>
      <c r="D70" s="8"/>
      <c r="E70" s="20" t="s">
        <v>220</v>
      </c>
      <c r="F70" s="20" t="s">
        <v>221</v>
      </c>
      <c r="G70" s="5" t="s">
        <v>165</v>
      </c>
      <c r="H70" s="5" t="s">
        <v>157</v>
      </c>
      <c r="I70" s="5" t="s">
        <v>165</v>
      </c>
      <c r="J70" s="5" t="s">
        <v>259</v>
      </c>
      <c r="K70" s="6" t="s">
        <v>272</v>
      </c>
      <c r="L70" s="9"/>
      <c r="M70" s="10">
        <v>1</v>
      </c>
      <c r="N70" s="10">
        <v>0</v>
      </c>
      <c r="O70" s="7">
        <f t="shared" si="16"/>
        <v>0</v>
      </c>
      <c r="P70" s="7">
        <f t="shared" si="17"/>
        <v>0</v>
      </c>
      <c r="Q70" s="11">
        <v>0.06</v>
      </c>
      <c r="R70" s="11"/>
      <c r="S70" s="18">
        <v>0.15</v>
      </c>
      <c r="T70" s="11"/>
      <c r="U70" s="7">
        <f t="shared" si="18"/>
        <v>0</v>
      </c>
      <c r="V70" s="7">
        <f t="shared" si="19"/>
        <v>0</v>
      </c>
      <c r="W70" s="7">
        <f t="shared" si="20"/>
        <v>0</v>
      </c>
      <c r="X70" s="7">
        <f t="shared" si="21"/>
        <v>0</v>
      </c>
      <c r="Y70" s="7">
        <f t="shared" si="22"/>
        <v>0</v>
      </c>
      <c r="Z70" s="15">
        <f t="shared" si="23"/>
        <v>0</v>
      </c>
    </row>
    <row r="71" spans="1:26" x14ac:dyDescent="0.2">
      <c r="A71" s="8" t="s">
        <v>166</v>
      </c>
      <c r="B71" s="8">
        <v>2025</v>
      </c>
      <c r="C71" s="8" t="s">
        <v>275</v>
      </c>
      <c r="D71" s="8"/>
      <c r="E71" s="31" t="s">
        <v>54</v>
      </c>
      <c r="F71" s="31" t="s">
        <v>55</v>
      </c>
      <c r="G71" s="5" t="s">
        <v>165</v>
      </c>
      <c r="H71" s="5" t="s">
        <v>157</v>
      </c>
      <c r="I71" s="5" t="s">
        <v>165</v>
      </c>
      <c r="J71" s="5" t="s">
        <v>259</v>
      </c>
      <c r="K71" s="6" t="s">
        <v>272</v>
      </c>
      <c r="L71" s="9"/>
      <c r="M71" s="10">
        <v>0.5</v>
      </c>
      <c r="N71" s="10">
        <v>0.5</v>
      </c>
      <c r="O71" s="7">
        <f t="shared" si="16"/>
        <v>0</v>
      </c>
      <c r="P71" s="7">
        <f t="shared" si="17"/>
        <v>0</v>
      </c>
      <c r="Q71" s="11">
        <v>0.06</v>
      </c>
      <c r="R71" s="11"/>
      <c r="S71" s="14">
        <v>0.1</v>
      </c>
      <c r="T71" s="14">
        <v>0</v>
      </c>
      <c r="U71" s="7">
        <f t="shared" si="18"/>
        <v>0</v>
      </c>
      <c r="V71" s="7">
        <f t="shared" si="19"/>
        <v>0</v>
      </c>
      <c r="W71" s="7">
        <f t="shared" si="20"/>
        <v>0</v>
      </c>
      <c r="X71" s="7">
        <f t="shared" si="21"/>
        <v>0</v>
      </c>
      <c r="Y71" s="7">
        <f t="shared" si="22"/>
        <v>0</v>
      </c>
      <c r="Z71" s="15">
        <f t="shared" si="23"/>
        <v>0</v>
      </c>
    </row>
    <row r="72" spans="1:26" x14ac:dyDescent="0.2">
      <c r="A72" s="8" t="s">
        <v>166</v>
      </c>
      <c r="B72" s="8">
        <v>2025</v>
      </c>
      <c r="C72" s="8" t="s">
        <v>275</v>
      </c>
      <c r="D72" s="8"/>
      <c r="E72" s="20" t="s">
        <v>222</v>
      </c>
      <c r="F72" s="20" t="s">
        <v>223</v>
      </c>
      <c r="G72" s="5" t="s">
        <v>165</v>
      </c>
      <c r="H72" s="5" t="s">
        <v>157</v>
      </c>
      <c r="I72" s="5" t="s">
        <v>165</v>
      </c>
      <c r="J72" s="5" t="s">
        <v>259</v>
      </c>
      <c r="K72" s="6" t="s">
        <v>272</v>
      </c>
      <c r="L72" s="9"/>
      <c r="M72" s="10">
        <v>1</v>
      </c>
      <c r="N72" s="10">
        <v>0</v>
      </c>
      <c r="O72" s="7">
        <f t="shared" si="16"/>
        <v>0</v>
      </c>
      <c r="P72" s="7">
        <f t="shared" si="17"/>
        <v>0</v>
      </c>
      <c r="Q72" s="11">
        <v>0.06</v>
      </c>
      <c r="R72" s="11"/>
      <c r="S72" s="18">
        <v>0.15</v>
      </c>
      <c r="T72" s="11"/>
      <c r="U72" s="7">
        <f t="shared" si="18"/>
        <v>0</v>
      </c>
      <c r="V72" s="7">
        <f t="shared" si="19"/>
        <v>0</v>
      </c>
      <c r="W72" s="7">
        <f t="shared" si="20"/>
        <v>0</v>
      </c>
      <c r="X72" s="7">
        <f t="shared" si="21"/>
        <v>0</v>
      </c>
      <c r="Y72" s="7">
        <f t="shared" si="22"/>
        <v>0</v>
      </c>
      <c r="Z72" s="15">
        <f t="shared" si="23"/>
        <v>0</v>
      </c>
    </row>
    <row r="73" spans="1:26" x14ac:dyDescent="0.2">
      <c r="A73" s="8" t="s">
        <v>166</v>
      </c>
      <c r="B73" s="8">
        <v>2025</v>
      </c>
      <c r="C73" s="8" t="s">
        <v>275</v>
      </c>
      <c r="D73" s="8"/>
      <c r="E73" s="6" t="s">
        <v>224</v>
      </c>
      <c r="F73" s="6" t="s">
        <v>225</v>
      </c>
      <c r="G73" s="5" t="s">
        <v>165</v>
      </c>
      <c r="H73" s="5" t="s">
        <v>157</v>
      </c>
      <c r="I73" s="5" t="s">
        <v>165</v>
      </c>
      <c r="J73" s="5" t="s">
        <v>259</v>
      </c>
      <c r="K73" s="6" t="s">
        <v>272</v>
      </c>
      <c r="L73" s="9"/>
      <c r="M73" s="32">
        <v>1</v>
      </c>
      <c r="N73" s="32">
        <v>0</v>
      </c>
      <c r="O73" s="7">
        <f t="shared" si="16"/>
        <v>0</v>
      </c>
      <c r="P73" s="7">
        <f t="shared" si="17"/>
        <v>0</v>
      </c>
      <c r="Q73" s="11">
        <v>0.06</v>
      </c>
      <c r="R73" s="33"/>
      <c r="S73" s="18">
        <v>0.15</v>
      </c>
      <c r="T73" s="33"/>
      <c r="U73" s="7">
        <f t="shared" si="18"/>
        <v>0</v>
      </c>
      <c r="V73" s="7">
        <f t="shared" si="19"/>
        <v>0</v>
      </c>
      <c r="W73" s="7">
        <f t="shared" si="20"/>
        <v>0</v>
      </c>
      <c r="X73" s="7">
        <f t="shared" si="21"/>
        <v>0</v>
      </c>
      <c r="Y73" s="7">
        <f t="shared" si="22"/>
        <v>0</v>
      </c>
      <c r="Z73" s="15">
        <f t="shared" si="23"/>
        <v>0</v>
      </c>
    </row>
    <row r="74" spans="1:26" x14ac:dyDescent="0.2">
      <c r="A74" s="8" t="s">
        <v>166</v>
      </c>
      <c r="B74" s="8">
        <v>2025</v>
      </c>
      <c r="C74" s="8" t="s">
        <v>275</v>
      </c>
      <c r="D74" s="8"/>
      <c r="E74" s="6" t="s">
        <v>228</v>
      </c>
      <c r="F74" s="6" t="s">
        <v>229</v>
      </c>
      <c r="G74" s="5" t="s">
        <v>165</v>
      </c>
      <c r="H74" s="5" t="s">
        <v>157</v>
      </c>
      <c r="I74" s="5" t="s">
        <v>165</v>
      </c>
      <c r="J74" s="5" t="s">
        <v>259</v>
      </c>
      <c r="K74" s="6" t="s">
        <v>272</v>
      </c>
      <c r="L74" s="9">
        <v>40200</v>
      </c>
      <c r="M74" s="10">
        <v>1</v>
      </c>
      <c r="N74" s="10">
        <v>0</v>
      </c>
      <c r="O74" s="7">
        <f t="shared" si="16"/>
        <v>40200</v>
      </c>
      <c r="P74" s="7">
        <f t="shared" si="17"/>
        <v>0</v>
      </c>
      <c r="Q74" s="11">
        <v>0.06</v>
      </c>
      <c r="R74" s="11"/>
      <c r="S74" s="18">
        <v>0.15</v>
      </c>
      <c r="T74" s="11"/>
      <c r="U74" s="7">
        <f t="shared" si="18"/>
        <v>31758</v>
      </c>
      <c r="V74" s="7">
        <f t="shared" si="19"/>
        <v>2412</v>
      </c>
      <c r="W74" s="7">
        <f t="shared" si="20"/>
        <v>0</v>
      </c>
      <c r="X74" s="7">
        <f t="shared" si="21"/>
        <v>6030</v>
      </c>
      <c r="Y74" s="7">
        <f t="shared" si="22"/>
        <v>0</v>
      </c>
      <c r="Z74" s="15">
        <f t="shared" si="23"/>
        <v>6030</v>
      </c>
    </row>
    <row r="75" spans="1:26" x14ac:dyDescent="0.2">
      <c r="A75" s="8" t="s">
        <v>166</v>
      </c>
      <c r="B75" s="8">
        <v>2025</v>
      </c>
      <c r="C75" s="8" t="s">
        <v>275</v>
      </c>
      <c r="D75" s="8"/>
      <c r="E75" s="20" t="s">
        <v>233</v>
      </c>
      <c r="F75" s="20" t="s">
        <v>234</v>
      </c>
      <c r="G75" s="5" t="s">
        <v>165</v>
      </c>
      <c r="H75" s="5" t="s">
        <v>157</v>
      </c>
      <c r="I75" s="5" t="s">
        <v>165</v>
      </c>
      <c r="J75" s="5" t="s">
        <v>259</v>
      </c>
      <c r="K75" s="6" t="s">
        <v>272</v>
      </c>
      <c r="L75" s="9"/>
      <c r="M75" s="10">
        <v>0.9</v>
      </c>
      <c r="N75" s="10">
        <v>0.1</v>
      </c>
      <c r="O75" s="7">
        <f t="shared" si="16"/>
        <v>0</v>
      </c>
      <c r="P75" s="7">
        <f t="shared" si="17"/>
        <v>0</v>
      </c>
      <c r="Q75" s="11">
        <v>0.06</v>
      </c>
      <c r="R75" s="11"/>
      <c r="S75" s="18">
        <v>0.15</v>
      </c>
      <c r="T75" s="11">
        <v>0.25</v>
      </c>
      <c r="U75" s="7">
        <f t="shared" si="18"/>
        <v>0</v>
      </c>
      <c r="V75" s="7">
        <f t="shared" si="19"/>
        <v>0</v>
      </c>
      <c r="W75" s="7">
        <f t="shared" si="20"/>
        <v>0</v>
      </c>
      <c r="X75" s="7">
        <f t="shared" si="21"/>
        <v>0</v>
      </c>
      <c r="Y75" s="7">
        <f t="shared" si="22"/>
        <v>0</v>
      </c>
      <c r="Z75" s="15">
        <f t="shared" si="23"/>
        <v>0</v>
      </c>
    </row>
    <row r="76" spans="1:26" x14ac:dyDescent="0.2">
      <c r="A76" s="8" t="s">
        <v>166</v>
      </c>
      <c r="B76" s="8">
        <v>2025</v>
      </c>
      <c r="C76" s="8" t="s">
        <v>275</v>
      </c>
      <c r="D76" s="8"/>
      <c r="E76" s="6" t="s">
        <v>235</v>
      </c>
      <c r="F76" s="6" t="s">
        <v>236</v>
      </c>
      <c r="G76" s="5" t="s">
        <v>165</v>
      </c>
      <c r="H76" s="5" t="s">
        <v>157</v>
      </c>
      <c r="I76" s="5" t="s">
        <v>165</v>
      </c>
      <c r="J76" s="5" t="s">
        <v>259</v>
      </c>
      <c r="K76" s="6" t="s">
        <v>272</v>
      </c>
      <c r="L76" s="9"/>
      <c r="M76" s="10">
        <v>0.9</v>
      </c>
      <c r="N76" s="10">
        <v>0.1</v>
      </c>
      <c r="O76" s="7">
        <f t="shared" si="16"/>
        <v>0</v>
      </c>
      <c r="P76" s="7">
        <f t="shared" si="17"/>
        <v>0</v>
      </c>
      <c r="Q76" s="11">
        <v>0.06</v>
      </c>
      <c r="R76" s="11"/>
      <c r="S76" s="18">
        <v>0.15</v>
      </c>
      <c r="T76" s="11">
        <v>0.3</v>
      </c>
      <c r="U76" s="7">
        <f t="shared" si="18"/>
        <v>0</v>
      </c>
      <c r="V76" s="7">
        <f t="shared" si="19"/>
        <v>0</v>
      </c>
      <c r="W76" s="7">
        <f t="shared" si="20"/>
        <v>0</v>
      </c>
      <c r="X76" s="7">
        <f t="shared" si="21"/>
        <v>0</v>
      </c>
      <c r="Y76" s="7">
        <f t="shared" si="22"/>
        <v>0</v>
      </c>
      <c r="Z76" s="15">
        <f t="shared" si="23"/>
        <v>0</v>
      </c>
    </row>
    <row r="77" spans="1:26" x14ac:dyDescent="0.2">
      <c r="A77" s="8" t="s">
        <v>166</v>
      </c>
      <c r="B77" s="8">
        <v>2025</v>
      </c>
      <c r="C77" s="8" t="s">
        <v>275</v>
      </c>
      <c r="D77" s="8"/>
      <c r="E77" s="6" t="s">
        <v>237</v>
      </c>
      <c r="F77" s="6" t="s">
        <v>238</v>
      </c>
      <c r="G77" s="5" t="s">
        <v>165</v>
      </c>
      <c r="H77" s="5" t="s">
        <v>157</v>
      </c>
      <c r="I77" s="5" t="s">
        <v>165</v>
      </c>
      <c r="J77" s="5" t="s">
        <v>259</v>
      </c>
      <c r="K77" s="6" t="s">
        <v>272</v>
      </c>
      <c r="L77" s="9"/>
      <c r="M77" s="10">
        <v>0.9</v>
      </c>
      <c r="N77" s="10">
        <v>0.1</v>
      </c>
      <c r="O77" s="7">
        <f t="shared" si="16"/>
        <v>0</v>
      </c>
      <c r="P77" s="7">
        <f t="shared" si="17"/>
        <v>0</v>
      </c>
      <c r="Q77" s="11">
        <v>0.06</v>
      </c>
      <c r="R77" s="11"/>
      <c r="S77" s="18">
        <v>0.15</v>
      </c>
      <c r="T77" s="11">
        <v>0.25</v>
      </c>
      <c r="U77" s="7">
        <f t="shared" si="18"/>
        <v>0</v>
      </c>
      <c r="V77" s="7">
        <f t="shared" si="19"/>
        <v>0</v>
      </c>
      <c r="W77" s="7">
        <f t="shared" si="20"/>
        <v>0</v>
      </c>
      <c r="X77" s="7">
        <f t="shared" si="21"/>
        <v>0</v>
      </c>
      <c r="Y77" s="7">
        <f t="shared" si="22"/>
        <v>0</v>
      </c>
      <c r="Z77" s="15">
        <f t="shared" si="23"/>
        <v>0</v>
      </c>
    </row>
    <row r="78" spans="1:26" x14ac:dyDescent="0.2">
      <c r="A78" s="8" t="s">
        <v>166</v>
      </c>
      <c r="B78" s="8">
        <v>2025</v>
      </c>
      <c r="C78" s="8" t="s">
        <v>275</v>
      </c>
      <c r="D78" s="8"/>
      <c r="E78" s="6" t="s">
        <v>130</v>
      </c>
      <c r="F78" s="6" t="s">
        <v>239</v>
      </c>
      <c r="G78" s="5" t="s">
        <v>165</v>
      </c>
      <c r="H78" s="5" t="s">
        <v>157</v>
      </c>
      <c r="I78" s="5" t="s">
        <v>165</v>
      </c>
      <c r="J78" s="5" t="s">
        <v>259</v>
      </c>
      <c r="K78" s="6" t="s">
        <v>272</v>
      </c>
      <c r="L78" s="9"/>
      <c r="M78" s="10">
        <v>0.9</v>
      </c>
      <c r="N78" s="10">
        <v>0.1</v>
      </c>
      <c r="O78" s="7">
        <f t="shared" si="16"/>
        <v>0</v>
      </c>
      <c r="P78" s="7">
        <f t="shared" si="17"/>
        <v>0</v>
      </c>
      <c r="Q78" s="11">
        <v>0.06</v>
      </c>
      <c r="R78" s="11"/>
      <c r="S78" s="11">
        <v>1</v>
      </c>
      <c r="T78" s="11">
        <v>1</v>
      </c>
      <c r="U78" s="7">
        <f t="shared" si="18"/>
        <v>0</v>
      </c>
      <c r="V78" s="7">
        <f t="shared" si="19"/>
        <v>0</v>
      </c>
      <c r="W78" s="7">
        <f t="shared" si="20"/>
        <v>0</v>
      </c>
      <c r="X78" s="7">
        <f t="shared" si="21"/>
        <v>0</v>
      </c>
      <c r="Y78" s="7">
        <f t="shared" si="22"/>
        <v>0</v>
      </c>
      <c r="Z78" s="15">
        <f t="shared" si="23"/>
        <v>0</v>
      </c>
    </row>
    <row r="79" spans="1:26" x14ac:dyDescent="0.2">
      <c r="A79" s="8" t="s">
        <v>166</v>
      </c>
      <c r="B79" s="8">
        <v>2025</v>
      </c>
      <c r="C79" s="8" t="s">
        <v>275</v>
      </c>
      <c r="D79" s="8"/>
      <c r="E79" s="6" t="s">
        <v>242</v>
      </c>
      <c r="F79" s="6" t="s">
        <v>243</v>
      </c>
      <c r="G79" s="5" t="s">
        <v>165</v>
      </c>
      <c r="H79" s="5" t="s">
        <v>157</v>
      </c>
      <c r="I79" s="5" t="s">
        <v>165</v>
      </c>
      <c r="J79" s="5" t="s">
        <v>259</v>
      </c>
      <c r="K79" s="6" t="s">
        <v>272</v>
      </c>
      <c r="L79" s="9"/>
      <c r="M79" s="10">
        <v>1</v>
      </c>
      <c r="N79" s="10">
        <v>0</v>
      </c>
      <c r="O79" s="7">
        <f t="shared" si="16"/>
        <v>0</v>
      </c>
      <c r="P79" s="7">
        <f t="shared" si="17"/>
        <v>0</v>
      </c>
      <c r="Q79" s="11">
        <v>0.06</v>
      </c>
      <c r="R79" s="11"/>
      <c r="S79" s="18">
        <v>0.08</v>
      </c>
      <c r="T79" s="11"/>
      <c r="U79" s="7">
        <f t="shared" si="18"/>
        <v>0</v>
      </c>
      <c r="V79" s="7">
        <f t="shared" si="19"/>
        <v>0</v>
      </c>
      <c r="W79" s="7">
        <f t="shared" si="20"/>
        <v>0</v>
      </c>
      <c r="X79" s="7">
        <f t="shared" si="21"/>
        <v>0</v>
      </c>
      <c r="Y79" s="7">
        <f t="shared" si="22"/>
        <v>0</v>
      </c>
      <c r="Z79" s="15">
        <f t="shared" si="23"/>
        <v>0</v>
      </c>
    </row>
    <row r="80" spans="1:26" x14ac:dyDescent="0.2">
      <c r="A80" s="8" t="s">
        <v>166</v>
      </c>
      <c r="B80" s="8">
        <v>2025</v>
      </c>
      <c r="C80" s="8" t="s">
        <v>275</v>
      </c>
      <c r="D80" s="8"/>
      <c r="E80" s="6" t="s">
        <v>75</v>
      </c>
      <c r="F80" s="6" t="s">
        <v>76</v>
      </c>
      <c r="G80" s="5" t="s">
        <v>165</v>
      </c>
      <c r="H80" s="5" t="s">
        <v>157</v>
      </c>
      <c r="I80" s="5" t="s">
        <v>165</v>
      </c>
      <c r="J80" s="5" t="s">
        <v>259</v>
      </c>
      <c r="K80" s="6" t="s">
        <v>272</v>
      </c>
      <c r="L80" s="9">
        <v>3342</v>
      </c>
      <c r="M80" s="10">
        <v>0.8</v>
      </c>
      <c r="N80" s="10">
        <v>0.2</v>
      </c>
      <c r="O80" s="7">
        <f t="shared" si="16"/>
        <v>2673.6000000000004</v>
      </c>
      <c r="P80" s="7">
        <f t="shared" si="17"/>
        <v>668.40000000000009</v>
      </c>
      <c r="Q80" s="11">
        <v>0.06</v>
      </c>
      <c r="R80" s="11"/>
      <c r="S80" s="18">
        <v>0.05</v>
      </c>
      <c r="T80" s="11">
        <v>0.1</v>
      </c>
      <c r="U80" s="7">
        <f t="shared" si="18"/>
        <v>2940.96</v>
      </c>
      <c r="V80" s="7">
        <f t="shared" si="19"/>
        <v>200.51999999999998</v>
      </c>
      <c r="W80" s="7">
        <f t="shared" si="20"/>
        <v>0</v>
      </c>
      <c r="X80" s="7">
        <f t="shared" si="21"/>
        <v>133.68000000000004</v>
      </c>
      <c r="Y80" s="7">
        <f t="shared" si="22"/>
        <v>66.840000000000018</v>
      </c>
      <c r="Z80" s="15">
        <f t="shared" si="23"/>
        <v>200.52000000000004</v>
      </c>
    </row>
    <row r="81" spans="1:26" x14ac:dyDescent="0.2">
      <c r="A81" s="8" t="s">
        <v>166</v>
      </c>
      <c r="B81" s="8">
        <v>2025</v>
      </c>
      <c r="C81" s="8" t="s">
        <v>275</v>
      </c>
      <c r="D81" s="8"/>
      <c r="E81" s="6" t="s">
        <v>244</v>
      </c>
      <c r="F81" s="6" t="s">
        <v>245</v>
      </c>
      <c r="G81" s="5" t="s">
        <v>165</v>
      </c>
      <c r="H81" s="5" t="s">
        <v>157</v>
      </c>
      <c r="I81" s="5" t="s">
        <v>165</v>
      </c>
      <c r="J81" s="5" t="s">
        <v>259</v>
      </c>
      <c r="K81" s="6" t="s">
        <v>272</v>
      </c>
      <c r="L81" s="9"/>
      <c r="M81" s="10">
        <v>0.9</v>
      </c>
      <c r="N81" s="10">
        <v>0.1</v>
      </c>
      <c r="O81" s="7">
        <f t="shared" si="16"/>
        <v>0</v>
      </c>
      <c r="P81" s="7">
        <f t="shared" si="17"/>
        <v>0</v>
      </c>
      <c r="Q81" s="11">
        <v>0.06</v>
      </c>
      <c r="R81" s="11"/>
      <c r="S81" s="18">
        <v>0.15</v>
      </c>
      <c r="T81" s="11">
        <v>0.25</v>
      </c>
      <c r="U81" s="7">
        <f t="shared" si="18"/>
        <v>0</v>
      </c>
      <c r="V81" s="7">
        <f t="shared" si="19"/>
        <v>0</v>
      </c>
      <c r="W81" s="7">
        <f t="shared" si="20"/>
        <v>0</v>
      </c>
      <c r="X81" s="7">
        <f t="shared" si="21"/>
        <v>0</v>
      </c>
      <c r="Y81" s="7">
        <f t="shared" si="22"/>
        <v>0</v>
      </c>
      <c r="Z81" s="15">
        <f t="shared" si="23"/>
        <v>0</v>
      </c>
    </row>
    <row r="82" spans="1:26" x14ac:dyDescent="0.2">
      <c r="A82" s="8" t="s">
        <v>166</v>
      </c>
      <c r="B82" s="8">
        <v>2025</v>
      </c>
      <c r="C82" s="8" t="s">
        <v>275</v>
      </c>
      <c r="D82" s="8"/>
      <c r="E82" s="6" t="s">
        <v>73</v>
      </c>
      <c r="F82" s="6" t="s">
        <v>74</v>
      </c>
      <c r="G82" s="5" t="s">
        <v>165</v>
      </c>
      <c r="H82" s="5" t="s">
        <v>157</v>
      </c>
      <c r="I82" s="34" t="s">
        <v>165</v>
      </c>
      <c r="J82" s="5" t="s">
        <v>264</v>
      </c>
      <c r="K82" s="21" t="s">
        <v>272</v>
      </c>
      <c r="L82" s="9"/>
      <c r="M82" s="10">
        <v>0.9</v>
      </c>
      <c r="N82" s="10">
        <v>0.1</v>
      </c>
      <c r="O82" s="7">
        <f t="shared" si="16"/>
        <v>0</v>
      </c>
      <c r="P82" s="7">
        <f t="shared" si="17"/>
        <v>0</v>
      </c>
      <c r="Q82" s="11">
        <v>0.06</v>
      </c>
      <c r="R82" s="11"/>
      <c r="S82" s="18">
        <v>0.15</v>
      </c>
      <c r="T82" s="11">
        <v>0.25</v>
      </c>
      <c r="U82" s="7">
        <f t="shared" si="18"/>
        <v>0</v>
      </c>
      <c r="V82" s="7">
        <f t="shared" si="19"/>
        <v>0</v>
      </c>
      <c r="W82" s="7">
        <f t="shared" si="20"/>
        <v>0</v>
      </c>
      <c r="X82" s="7">
        <f t="shared" si="21"/>
        <v>0</v>
      </c>
      <c r="Y82" s="7">
        <f t="shared" si="22"/>
        <v>0</v>
      </c>
      <c r="Z82" s="15">
        <f t="shared" si="23"/>
        <v>0</v>
      </c>
    </row>
    <row r="83" spans="1:26" x14ac:dyDescent="0.2">
      <c r="A83" s="8" t="s">
        <v>166</v>
      </c>
      <c r="B83" s="8">
        <v>2025</v>
      </c>
      <c r="C83" s="8" t="s">
        <v>275</v>
      </c>
      <c r="D83" s="8"/>
      <c r="E83" s="6" t="s">
        <v>104</v>
      </c>
      <c r="F83" s="6" t="s">
        <v>105</v>
      </c>
      <c r="G83" s="5" t="s">
        <v>165</v>
      </c>
      <c r="H83" s="5" t="s">
        <v>157</v>
      </c>
      <c r="I83" s="5" t="s">
        <v>165</v>
      </c>
      <c r="J83" s="5" t="s">
        <v>259</v>
      </c>
      <c r="K83" s="6" t="s">
        <v>272</v>
      </c>
      <c r="L83" s="9"/>
      <c r="M83" s="10">
        <v>0.9</v>
      </c>
      <c r="N83" s="10">
        <v>0.1</v>
      </c>
      <c r="O83" s="7">
        <f t="shared" si="16"/>
        <v>0</v>
      </c>
      <c r="P83" s="7">
        <f t="shared" si="17"/>
        <v>0</v>
      </c>
      <c r="Q83" s="11">
        <v>0.06</v>
      </c>
      <c r="R83" s="11"/>
      <c r="S83" s="18">
        <v>0.02</v>
      </c>
      <c r="T83" s="11">
        <v>0.1</v>
      </c>
      <c r="U83" s="7">
        <f t="shared" si="18"/>
        <v>0</v>
      </c>
      <c r="V83" s="7">
        <f t="shared" si="19"/>
        <v>0</v>
      </c>
      <c r="W83" s="7">
        <f t="shared" si="20"/>
        <v>0</v>
      </c>
      <c r="X83" s="7">
        <f t="shared" si="21"/>
        <v>0</v>
      </c>
      <c r="Y83" s="7">
        <f t="shared" si="22"/>
        <v>0</v>
      </c>
      <c r="Z83" s="15">
        <f t="shared" si="23"/>
        <v>0</v>
      </c>
    </row>
    <row r="84" spans="1:26" x14ac:dyDescent="0.2">
      <c r="A84" s="8" t="s">
        <v>166</v>
      </c>
      <c r="B84" s="8">
        <v>2025</v>
      </c>
      <c r="C84" s="8" t="s">
        <v>275</v>
      </c>
      <c r="D84" s="8"/>
      <c r="E84" s="6" t="s">
        <v>80</v>
      </c>
      <c r="F84" s="6" t="s">
        <v>81</v>
      </c>
      <c r="G84" s="5" t="s">
        <v>165</v>
      </c>
      <c r="H84" s="5" t="s">
        <v>157</v>
      </c>
      <c r="I84" s="5" t="s">
        <v>165</v>
      </c>
      <c r="J84" s="5" t="s">
        <v>259</v>
      </c>
      <c r="K84" s="6" t="s">
        <v>272</v>
      </c>
      <c r="L84" s="9">
        <v>13198.3</v>
      </c>
      <c r="M84" s="10">
        <v>0.7</v>
      </c>
      <c r="N84" s="10">
        <v>0.3</v>
      </c>
      <c r="O84" s="7">
        <f t="shared" si="16"/>
        <v>9238.81</v>
      </c>
      <c r="P84" s="7">
        <f t="shared" si="17"/>
        <v>3959.49</v>
      </c>
      <c r="Q84" s="11">
        <v>0.06</v>
      </c>
      <c r="R84" s="11"/>
      <c r="S84" s="18">
        <v>0.01</v>
      </c>
      <c r="T84" s="11">
        <v>0.01</v>
      </c>
      <c r="U84" s="7">
        <f t="shared" si="18"/>
        <v>12274.419</v>
      </c>
      <c r="V84" s="7">
        <f t="shared" si="19"/>
        <v>791.89799999999991</v>
      </c>
      <c r="W84" s="7">
        <f t="shared" si="20"/>
        <v>0</v>
      </c>
      <c r="X84" s="7">
        <f t="shared" si="21"/>
        <v>92.388099999999994</v>
      </c>
      <c r="Y84" s="7">
        <f t="shared" si="22"/>
        <v>39.594899999999996</v>
      </c>
      <c r="Z84" s="15">
        <f t="shared" si="23"/>
        <v>131.983</v>
      </c>
    </row>
    <row r="85" spans="1:26" x14ac:dyDescent="0.2">
      <c r="A85" s="40" t="s">
        <v>166</v>
      </c>
      <c r="B85" s="8">
        <v>2025</v>
      </c>
      <c r="C85" s="8" t="s">
        <v>275</v>
      </c>
      <c r="D85" s="8"/>
      <c r="E85" s="41" t="s">
        <v>256</v>
      </c>
      <c r="F85" s="37" t="s">
        <v>254</v>
      </c>
      <c r="G85" s="38" t="s">
        <v>165</v>
      </c>
      <c r="H85" s="39" t="s">
        <v>157</v>
      </c>
      <c r="I85" s="39" t="s">
        <v>165</v>
      </c>
      <c r="J85" s="5" t="s">
        <v>259</v>
      </c>
      <c r="K85" s="37" t="s">
        <v>272</v>
      </c>
      <c r="L85" s="9">
        <v>327087.90999999997</v>
      </c>
      <c r="M85" s="10">
        <v>0.7</v>
      </c>
      <c r="N85" s="10">
        <v>0.3</v>
      </c>
      <c r="O85" s="7">
        <f t="shared" si="16"/>
        <v>228961.53699999998</v>
      </c>
      <c r="P85" s="7">
        <f t="shared" si="17"/>
        <v>98126.372999999992</v>
      </c>
      <c r="Q85" s="11">
        <v>0.06</v>
      </c>
      <c r="R85" s="11"/>
      <c r="S85" s="18">
        <v>0.01</v>
      </c>
      <c r="T85" s="11">
        <v>0.01</v>
      </c>
      <c r="U85" s="7">
        <f t="shared" si="18"/>
        <v>304191.75630000001</v>
      </c>
      <c r="V85" s="7">
        <f t="shared" si="19"/>
        <v>19625.274599999997</v>
      </c>
      <c r="W85" s="7">
        <f t="shared" si="20"/>
        <v>0</v>
      </c>
      <c r="X85" s="7">
        <f t="shared" si="21"/>
        <v>2289.61537</v>
      </c>
      <c r="Y85" s="7">
        <f t="shared" si="22"/>
        <v>981.2637299999999</v>
      </c>
      <c r="Z85" s="15">
        <f t="shared" si="23"/>
        <v>3270.8791000000001</v>
      </c>
    </row>
    <row r="86" spans="1:26" x14ac:dyDescent="0.2">
      <c r="A86" s="8" t="s">
        <v>166</v>
      </c>
      <c r="B86" s="8">
        <v>2025</v>
      </c>
      <c r="C86" s="8" t="s">
        <v>275</v>
      </c>
      <c r="D86" s="8"/>
      <c r="E86" s="6" t="s">
        <v>39</v>
      </c>
      <c r="F86" s="6" t="s">
        <v>252</v>
      </c>
      <c r="G86" s="5" t="s">
        <v>165</v>
      </c>
      <c r="H86" s="5" t="s">
        <v>157</v>
      </c>
      <c r="I86" s="5" t="s">
        <v>165</v>
      </c>
      <c r="J86" s="5" t="s">
        <v>259</v>
      </c>
      <c r="K86" s="6" t="s">
        <v>272</v>
      </c>
      <c r="L86" s="9"/>
      <c r="M86" s="10">
        <v>0.7</v>
      </c>
      <c r="N86" s="10">
        <v>0.3</v>
      </c>
      <c r="O86" s="7">
        <f t="shared" si="16"/>
        <v>0</v>
      </c>
      <c r="P86" s="7">
        <f t="shared" si="17"/>
        <v>0</v>
      </c>
      <c r="Q86" s="11">
        <v>0.06</v>
      </c>
      <c r="R86" s="11"/>
      <c r="S86" s="18">
        <v>0.01</v>
      </c>
      <c r="T86" s="11">
        <v>0.01</v>
      </c>
      <c r="U86" s="7">
        <f t="shared" si="18"/>
        <v>0</v>
      </c>
      <c r="V86" s="7">
        <f t="shared" si="19"/>
        <v>0</v>
      </c>
      <c r="W86" s="7">
        <f t="shared" si="20"/>
        <v>0</v>
      </c>
      <c r="X86" s="7">
        <f t="shared" si="21"/>
        <v>0</v>
      </c>
      <c r="Y86" s="7">
        <f t="shared" si="22"/>
        <v>0</v>
      </c>
      <c r="Z86" s="15">
        <f t="shared" si="23"/>
        <v>0</v>
      </c>
    </row>
    <row r="87" spans="1:26" x14ac:dyDescent="0.2">
      <c r="A87" s="8" t="s">
        <v>154</v>
      </c>
      <c r="B87" s="8">
        <v>2025</v>
      </c>
      <c r="C87" s="8" t="s">
        <v>275</v>
      </c>
      <c r="D87" s="8"/>
      <c r="E87" s="6" t="s">
        <v>21</v>
      </c>
      <c r="F87" s="6" t="s">
        <v>22</v>
      </c>
      <c r="G87" s="6" t="s">
        <v>22</v>
      </c>
      <c r="H87" s="5" t="s">
        <v>156</v>
      </c>
      <c r="I87" s="5" t="s">
        <v>155</v>
      </c>
      <c r="J87" s="5" t="s">
        <v>155</v>
      </c>
      <c r="K87" s="6" t="s">
        <v>272</v>
      </c>
      <c r="L87" s="9">
        <v>1154511.69</v>
      </c>
      <c r="M87" s="10">
        <v>0.2</v>
      </c>
      <c r="N87" s="10">
        <v>0.8</v>
      </c>
      <c r="O87" s="7">
        <f t="shared" si="16"/>
        <v>230902.33799999999</v>
      </c>
      <c r="P87" s="7">
        <f t="shared" si="17"/>
        <v>923609.35199999996</v>
      </c>
      <c r="Q87" s="11">
        <v>0.06</v>
      </c>
      <c r="R87" s="12">
        <v>0.25</v>
      </c>
      <c r="S87" s="13">
        <v>0.04</v>
      </c>
      <c r="T87" s="14">
        <v>0.08</v>
      </c>
      <c r="U87" s="7">
        <f t="shared" si="18"/>
        <v>771213.80891999998</v>
      </c>
      <c r="V87" s="7">
        <f t="shared" si="19"/>
        <v>69270.701399999991</v>
      </c>
      <c r="W87" s="7">
        <f t="shared" si="20"/>
        <v>230902.33799999999</v>
      </c>
      <c r="X87" s="7">
        <f t="shared" si="21"/>
        <v>9236.0935200000004</v>
      </c>
      <c r="Y87" s="7">
        <f t="shared" si="22"/>
        <v>73888.748160000003</v>
      </c>
      <c r="Z87" s="15">
        <f t="shared" si="23"/>
        <v>83124.841679999998</v>
      </c>
    </row>
    <row r="88" spans="1:26" x14ac:dyDescent="0.2">
      <c r="A88" s="8" t="s">
        <v>154</v>
      </c>
      <c r="B88" s="8">
        <v>2025</v>
      </c>
      <c r="C88" s="8" t="s">
        <v>275</v>
      </c>
      <c r="D88" s="8"/>
      <c r="E88" s="6" t="s">
        <v>43</v>
      </c>
      <c r="F88" s="6" t="s">
        <v>44</v>
      </c>
      <c r="G88" s="5" t="s">
        <v>165</v>
      </c>
      <c r="H88" s="5" t="s">
        <v>157</v>
      </c>
      <c r="I88" s="5" t="s">
        <v>155</v>
      </c>
      <c r="J88" s="5" t="s">
        <v>155</v>
      </c>
      <c r="K88" s="6" t="s">
        <v>272</v>
      </c>
      <c r="L88" s="9">
        <v>421881.35</v>
      </c>
      <c r="M88" s="10">
        <v>0.4</v>
      </c>
      <c r="N88" s="10">
        <v>0.6</v>
      </c>
      <c r="O88" s="7">
        <f t="shared" si="16"/>
        <v>168752.54</v>
      </c>
      <c r="P88" s="7">
        <f t="shared" si="17"/>
        <v>253128.80999999997</v>
      </c>
      <c r="Q88" s="11">
        <v>0.06</v>
      </c>
      <c r="R88" s="12">
        <v>0.2</v>
      </c>
      <c r="S88" s="14">
        <v>0.08</v>
      </c>
      <c r="T88" s="14">
        <v>0.06</v>
      </c>
      <c r="U88" s="7">
        <f t="shared" si="18"/>
        <v>317254.77519999997</v>
      </c>
      <c r="V88" s="7">
        <f t="shared" si="19"/>
        <v>25312.880999999998</v>
      </c>
      <c r="W88" s="7">
        <f t="shared" si="20"/>
        <v>50625.761999999995</v>
      </c>
      <c r="X88" s="7">
        <f t="shared" si="21"/>
        <v>13500.203200000002</v>
      </c>
      <c r="Y88" s="7">
        <f t="shared" si="22"/>
        <v>15187.728599999997</v>
      </c>
      <c r="Z88" s="15">
        <f t="shared" si="23"/>
        <v>28687.931799999998</v>
      </c>
    </row>
    <row r="89" spans="1:26" x14ac:dyDescent="0.2">
      <c r="A89" s="8" t="s">
        <v>154</v>
      </c>
      <c r="B89" s="8">
        <v>2025</v>
      </c>
      <c r="C89" s="8" t="s">
        <v>275</v>
      </c>
      <c r="D89" s="8"/>
      <c r="E89" s="6" t="s">
        <v>63</v>
      </c>
      <c r="F89" s="6" t="s">
        <v>64</v>
      </c>
      <c r="G89" s="5" t="s">
        <v>165</v>
      </c>
      <c r="H89" s="5" t="s">
        <v>156</v>
      </c>
      <c r="I89" s="5" t="s">
        <v>155</v>
      </c>
      <c r="J89" s="5" t="s">
        <v>155</v>
      </c>
      <c r="K89" s="6" t="s">
        <v>272</v>
      </c>
      <c r="L89" s="9">
        <v>212822</v>
      </c>
      <c r="M89" s="10">
        <v>0.1</v>
      </c>
      <c r="N89" s="10">
        <v>0.6</v>
      </c>
      <c r="O89" s="7">
        <f t="shared" si="16"/>
        <v>21282.2</v>
      </c>
      <c r="P89" s="7">
        <f t="shared" si="17"/>
        <v>127693.2</v>
      </c>
      <c r="Q89" s="11">
        <v>0.06</v>
      </c>
      <c r="R89" s="12">
        <v>0.3</v>
      </c>
      <c r="S89" s="13">
        <v>7.0000000000000007E-2</v>
      </c>
      <c r="T89" s="11">
        <v>0.12</v>
      </c>
      <c r="U89" s="7">
        <f t="shared" si="18"/>
        <v>144931.78200000001</v>
      </c>
      <c r="V89" s="7">
        <f t="shared" si="19"/>
        <v>12769.32</v>
      </c>
      <c r="W89" s="7">
        <f t="shared" si="20"/>
        <v>38307.96</v>
      </c>
      <c r="X89" s="7">
        <f t="shared" si="21"/>
        <v>1489.7540000000001</v>
      </c>
      <c r="Y89" s="7">
        <f t="shared" si="22"/>
        <v>15323.183999999999</v>
      </c>
      <c r="Z89" s="15">
        <f t="shared" si="23"/>
        <v>16812.937999999998</v>
      </c>
    </row>
    <row r="90" spans="1:26" x14ac:dyDescent="0.2">
      <c r="A90" s="8" t="s">
        <v>154</v>
      </c>
      <c r="B90" s="8">
        <v>2025</v>
      </c>
      <c r="C90" s="8" t="s">
        <v>275</v>
      </c>
      <c r="D90" s="8"/>
      <c r="E90" s="6" t="s">
        <v>164</v>
      </c>
      <c r="F90" s="6" t="s">
        <v>142</v>
      </c>
      <c r="G90" s="5" t="s">
        <v>165</v>
      </c>
      <c r="H90" s="5" t="s">
        <v>157</v>
      </c>
      <c r="I90" s="5" t="s">
        <v>155</v>
      </c>
      <c r="J90" s="5" t="s">
        <v>155</v>
      </c>
      <c r="K90" s="6" t="s">
        <v>272</v>
      </c>
      <c r="L90" s="9"/>
      <c r="M90" s="10">
        <v>0.5</v>
      </c>
      <c r="N90" s="10">
        <v>0.5</v>
      </c>
      <c r="O90" s="7">
        <f t="shared" si="16"/>
        <v>0</v>
      </c>
      <c r="P90" s="7">
        <f t="shared" si="17"/>
        <v>0</v>
      </c>
      <c r="Q90" s="11">
        <v>0.06</v>
      </c>
      <c r="R90" s="11">
        <v>0.3</v>
      </c>
      <c r="S90" s="11">
        <v>0.06</v>
      </c>
      <c r="T90" s="11">
        <v>0.12</v>
      </c>
      <c r="U90" s="7">
        <f t="shared" si="18"/>
        <v>0</v>
      </c>
      <c r="V90" s="7">
        <f t="shared" si="19"/>
        <v>0</v>
      </c>
      <c r="W90" s="7">
        <f t="shared" si="20"/>
        <v>0</v>
      </c>
      <c r="X90" s="7">
        <f t="shared" si="21"/>
        <v>0</v>
      </c>
      <c r="Y90" s="7">
        <f t="shared" si="22"/>
        <v>0</v>
      </c>
      <c r="Z90" s="15">
        <f t="shared" si="23"/>
        <v>0</v>
      </c>
    </row>
    <row r="91" spans="1:26" x14ac:dyDescent="0.2">
      <c r="A91" s="8" t="s">
        <v>154</v>
      </c>
      <c r="B91" s="8">
        <v>2025</v>
      </c>
      <c r="C91" s="8" t="s">
        <v>275</v>
      </c>
      <c r="D91" s="8"/>
      <c r="E91" s="6" t="s">
        <v>133</v>
      </c>
      <c r="F91" s="6" t="s">
        <v>134</v>
      </c>
      <c r="G91" s="5" t="s">
        <v>165</v>
      </c>
      <c r="H91" s="5" t="s">
        <v>157</v>
      </c>
      <c r="I91" s="5" t="s">
        <v>155</v>
      </c>
      <c r="J91" s="5" t="s">
        <v>155</v>
      </c>
      <c r="K91" s="6" t="s">
        <v>272</v>
      </c>
      <c r="L91" s="9"/>
      <c r="M91" s="10">
        <v>0.45</v>
      </c>
      <c r="N91" s="10">
        <v>0.55000000000000004</v>
      </c>
      <c r="O91" s="7">
        <f t="shared" si="16"/>
        <v>0</v>
      </c>
      <c r="P91" s="7">
        <f t="shared" si="17"/>
        <v>0</v>
      </c>
      <c r="Q91" s="11">
        <v>0.06</v>
      </c>
      <c r="R91" s="12">
        <v>0.3</v>
      </c>
      <c r="S91" s="11">
        <v>0.08</v>
      </c>
      <c r="T91" s="11">
        <v>0.12</v>
      </c>
      <c r="U91" s="7">
        <f t="shared" si="18"/>
        <v>0</v>
      </c>
      <c r="V91" s="7">
        <f t="shared" si="19"/>
        <v>0</v>
      </c>
      <c r="W91" s="7">
        <f t="shared" si="20"/>
        <v>0</v>
      </c>
      <c r="X91" s="7">
        <f t="shared" si="21"/>
        <v>0</v>
      </c>
      <c r="Y91" s="7">
        <f t="shared" si="22"/>
        <v>0</v>
      </c>
      <c r="Z91" s="15">
        <f t="shared" si="23"/>
        <v>0</v>
      </c>
    </row>
    <row r="92" spans="1:26" x14ac:dyDescent="0.2">
      <c r="A92" s="8" t="s">
        <v>154</v>
      </c>
      <c r="B92" s="8">
        <v>2025</v>
      </c>
      <c r="C92" s="8" t="s">
        <v>275</v>
      </c>
      <c r="D92" s="8"/>
      <c r="E92" s="6" t="s">
        <v>35</v>
      </c>
      <c r="F92" s="6" t="s">
        <v>36</v>
      </c>
      <c r="G92" s="16" t="s">
        <v>36</v>
      </c>
      <c r="H92" s="5" t="s">
        <v>157</v>
      </c>
      <c r="I92" s="5" t="s">
        <v>155</v>
      </c>
      <c r="J92" s="5" t="s">
        <v>155</v>
      </c>
      <c r="K92" s="6" t="s">
        <v>272</v>
      </c>
      <c r="L92" s="9">
        <v>928757</v>
      </c>
      <c r="M92" s="10">
        <v>0.6</v>
      </c>
      <c r="N92" s="10">
        <v>0.4</v>
      </c>
      <c r="O92" s="7">
        <f t="shared" si="16"/>
        <v>557254.19999999995</v>
      </c>
      <c r="P92" s="7">
        <f t="shared" si="17"/>
        <v>371502.80000000005</v>
      </c>
      <c r="Q92" s="11">
        <v>0.06</v>
      </c>
      <c r="R92" s="11">
        <v>0.15</v>
      </c>
      <c r="S92" s="11">
        <v>0.12</v>
      </c>
      <c r="T92" s="11">
        <v>0.08</v>
      </c>
      <c r="U92" s="7">
        <f t="shared" si="18"/>
        <v>720715.43200000003</v>
      </c>
      <c r="V92" s="7">
        <f t="shared" si="19"/>
        <v>55725.42</v>
      </c>
      <c r="W92" s="17">
        <f t="shared" si="20"/>
        <v>55725.420000000006</v>
      </c>
      <c r="X92" s="7">
        <f t="shared" si="21"/>
        <v>66870.503999999986</v>
      </c>
      <c r="Y92" s="7">
        <f t="shared" si="22"/>
        <v>29720.224000000006</v>
      </c>
      <c r="Z92" s="15">
        <f t="shared" si="23"/>
        <v>96590.727999999988</v>
      </c>
    </row>
    <row r="93" spans="1:26" x14ac:dyDescent="0.2">
      <c r="A93" s="8" t="s">
        <v>166</v>
      </c>
      <c r="B93" s="8">
        <v>2025</v>
      </c>
      <c r="C93" s="8" t="s">
        <v>275</v>
      </c>
      <c r="D93" s="8"/>
      <c r="E93" s="20" t="s">
        <v>7</v>
      </c>
      <c r="F93" s="6" t="s">
        <v>8</v>
      </c>
      <c r="G93" s="5" t="s">
        <v>200</v>
      </c>
      <c r="H93" s="5" t="s">
        <v>156</v>
      </c>
      <c r="I93" s="5" t="s">
        <v>200</v>
      </c>
      <c r="J93" s="5" t="s">
        <v>261</v>
      </c>
      <c r="K93" s="6" t="s">
        <v>272</v>
      </c>
      <c r="L93" s="9">
        <v>5560548.5700000003</v>
      </c>
      <c r="M93" s="10">
        <v>0</v>
      </c>
      <c r="N93" s="10">
        <v>1</v>
      </c>
      <c r="O93" s="7">
        <f t="shared" si="16"/>
        <v>0</v>
      </c>
      <c r="P93" s="7">
        <f t="shared" si="17"/>
        <v>5560548.5700000003</v>
      </c>
      <c r="Q93" s="18">
        <v>0.06</v>
      </c>
      <c r="R93" s="29">
        <v>0.14000000000000001</v>
      </c>
      <c r="S93" s="11"/>
      <c r="T93" s="30">
        <v>0.3</v>
      </c>
      <c r="U93" s="7">
        <f t="shared" si="18"/>
        <v>2780274.2850000001</v>
      </c>
      <c r="V93" s="7">
        <f t="shared" si="19"/>
        <v>333632.9142</v>
      </c>
      <c r="W93" s="28">
        <f t="shared" si="20"/>
        <v>778476.79980000015</v>
      </c>
      <c r="X93" s="7">
        <f t="shared" si="21"/>
        <v>0</v>
      </c>
      <c r="Y93" s="7">
        <f t="shared" si="22"/>
        <v>1668164.571</v>
      </c>
      <c r="Z93" s="15">
        <f t="shared" si="23"/>
        <v>1668164.571</v>
      </c>
    </row>
    <row r="94" spans="1:26" x14ac:dyDescent="0.2">
      <c r="A94" s="8" t="s">
        <v>166</v>
      </c>
      <c r="B94" s="8">
        <v>2025</v>
      </c>
      <c r="C94" s="8" t="s">
        <v>275</v>
      </c>
      <c r="D94" s="8"/>
      <c r="E94" s="6" t="s">
        <v>90</v>
      </c>
      <c r="F94" s="6" t="s">
        <v>91</v>
      </c>
      <c r="G94" s="5" t="s">
        <v>226</v>
      </c>
      <c r="H94" s="5" t="s">
        <v>156</v>
      </c>
      <c r="I94" s="34" t="s">
        <v>227</v>
      </c>
      <c r="J94" s="5" t="s">
        <v>264</v>
      </c>
      <c r="K94" s="21" t="s">
        <v>272</v>
      </c>
      <c r="L94" s="9"/>
      <c r="M94" s="10">
        <v>1</v>
      </c>
      <c r="N94" s="10">
        <v>0</v>
      </c>
      <c r="O94" s="7">
        <f t="shared" si="16"/>
        <v>0</v>
      </c>
      <c r="P94" s="7">
        <f t="shared" si="17"/>
        <v>0</v>
      </c>
      <c r="Q94" s="11">
        <v>0.06</v>
      </c>
      <c r="R94" s="11"/>
      <c r="S94" s="18">
        <v>0.05</v>
      </c>
      <c r="T94" s="11"/>
      <c r="U94" s="7">
        <f t="shared" si="18"/>
        <v>0</v>
      </c>
      <c r="V94" s="7">
        <f t="shared" si="19"/>
        <v>0</v>
      </c>
      <c r="W94" s="7">
        <f t="shared" si="20"/>
        <v>0</v>
      </c>
      <c r="X94" s="7">
        <f t="shared" si="21"/>
        <v>0</v>
      </c>
      <c r="Y94" s="7">
        <f t="shared" si="22"/>
        <v>0</v>
      </c>
      <c r="Z94" s="15">
        <f t="shared" si="23"/>
        <v>0</v>
      </c>
    </row>
    <row r="95" spans="1:26" x14ac:dyDescent="0.2">
      <c r="A95" s="8" t="s">
        <v>166</v>
      </c>
      <c r="B95" s="8">
        <v>2025</v>
      </c>
      <c r="C95" s="8" t="s">
        <v>275</v>
      </c>
      <c r="D95" s="8"/>
      <c r="E95" s="6" t="s">
        <v>106</v>
      </c>
      <c r="F95" s="21" t="s">
        <v>107</v>
      </c>
      <c r="G95" s="5" t="s">
        <v>167</v>
      </c>
      <c r="H95" s="5" t="s">
        <v>156</v>
      </c>
      <c r="I95" s="5" t="s">
        <v>167</v>
      </c>
      <c r="J95" s="5" t="s">
        <v>262</v>
      </c>
      <c r="K95" s="6" t="s">
        <v>272</v>
      </c>
      <c r="L95" s="9"/>
      <c r="M95" s="10">
        <v>1</v>
      </c>
      <c r="N95" s="10">
        <v>0</v>
      </c>
      <c r="O95" s="7">
        <f t="shared" si="16"/>
        <v>0</v>
      </c>
      <c r="P95" s="7">
        <f t="shared" si="17"/>
        <v>0</v>
      </c>
      <c r="Q95" s="11">
        <v>0.2</v>
      </c>
      <c r="R95" s="11"/>
      <c r="S95" s="18">
        <v>0.01</v>
      </c>
      <c r="T95" s="11"/>
      <c r="U95" s="7">
        <f t="shared" si="18"/>
        <v>0</v>
      </c>
      <c r="V95" s="7">
        <f t="shared" si="19"/>
        <v>0</v>
      </c>
      <c r="W95" s="7">
        <f t="shared" si="20"/>
        <v>0</v>
      </c>
      <c r="X95" s="7">
        <f t="shared" si="21"/>
        <v>0</v>
      </c>
      <c r="Y95" s="7">
        <f t="shared" si="22"/>
        <v>0</v>
      </c>
      <c r="Z95" s="15">
        <f t="shared" si="23"/>
        <v>0</v>
      </c>
    </row>
    <row r="96" spans="1:26" x14ac:dyDescent="0.2">
      <c r="A96" s="8" t="s">
        <v>166</v>
      </c>
      <c r="B96" s="8">
        <v>2025</v>
      </c>
      <c r="C96" s="8" t="s">
        <v>275</v>
      </c>
      <c r="D96" s="8"/>
      <c r="E96" s="6" t="s">
        <v>240</v>
      </c>
      <c r="F96" s="6" t="s">
        <v>241</v>
      </c>
      <c r="G96" s="5" t="s">
        <v>241</v>
      </c>
      <c r="H96" s="5" t="s">
        <v>156</v>
      </c>
      <c r="I96" s="5" t="s">
        <v>241</v>
      </c>
      <c r="J96" s="5" t="s">
        <v>259</v>
      </c>
      <c r="K96" s="6" t="s">
        <v>272</v>
      </c>
      <c r="L96" s="9"/>
      <c r="M96" s="10">
        <v>0.9</v>
      </c>
      <c r="N96" s="10">
        <v>0.1</v>
      </c>
      <c r="O96" s="7">
        <f t="shared" si="16"/>
        <v>0</v>
      </c>
      <c r="P96" s="7">
        <f t="shared" si="17"/>
        <v>0</v>
      </c>
      <c r="Q96" s="11">
        <v>0.06</v>
      </c>
      <c r="R96" s="11"/>
      <c r="S96" s="18">
        <v>0.15</v>
      </c>
      <c r="T96" s="11">
        <v>0.25</v>
      </c>
      <c r="U96" s="7">
        <f t="shared" si="18"/>
        <v>0</v>
      </c>
      <c r="V96" s="7">
        <f t="shared" si="19"/>
        <v>0</v>
      </c>
      <c r="W96" s="7">
        <f t="shared" si="20"/>
        <v>0</v>
      </c>
      <c r="X96" s="7">
        <f t="shared" si="21"/>
        <v>0</v>
      </c>
      <c r="Y96" s="7">
        <f t="shared" si="22"/>
        <v>0</v>
      </c>
      <c r="Z96" s="15">
        <f t="shared" si="23"/>
        <v>0</v>
      </c>
    </row>
    <row r="97" spans="1:26" x14ac:dyDescent="0.2">
      <c r="A97" s="8" t="s">
        <v>166</v>
      </c>
      <c r="B97" s="8">
        <v>2025</v>
      </c>
      <c r="C97" s="8" t="s">
        <v>275</v>
      </c>
      <c r="D97" s="8"/>
      <c r="E97" s="6" t="s">
        <v>177</v>
      </c>
      <c r="F97" s="6" t="s">
        <v>178</v>
      </c>
      <c r="G97" s="5" t="s">
        <v>178</v>
      </c>
      <c r="H97" s="5" t="s">
        <v>157</v>
      </c>
      <c r="I97" s="5" t="s">
        <v>178</v>
      </c>
      <c r="J97" s="5" t="s">
        <v>259</v>
      </c>
      <c r="K97" s="6" t="s">
        <v>272</v>
      </c>
      <c r="L97" s="9"/>
      <c r="M97" s="10">
        <v>0.8</v>
      </c>
      <c r="N97" s="10">
        <v>0.2</v>
      </c>
      <c r="O97" s="7">
        <f t="shared" si="16"/>
        <v>0</v>
      </c>
      <c r="P97" s="7">
        <f t="shared" si="17"/>
        <v>0</v>
      </c>
      <c r="Q97" s="11">
        <v>0.06</v>
      </c>
      <c r="R97" s="11"/>
      <c r="S97" s="18">
        <v>0.15</v>
      </c>
      <c r="T97" s="11">
        <v>0.25</v>
      </c>
      <c r="U97" s="7">
        <f t="shared" si="18"/>
        <v>0</v>
      </c>
      <c r="V97" s="7">
        <f t="shared" si="19"/>
        <v>0</v>
      </c>
      <c r="W97" s="7">
        <f t="shared" si="20"/>
        <v>0</v>
      </c>
      <c r="X97" s="7">
        <f t="shared" si="21"/>
        <v>0</v>
      </c>
      <c r="Y97" s="7">
        <f t="shared" si="22"/>
        <v>0</v>
      </c>
      <c r="Z97" s="26">
        <f t="shared" si="23"/>
        <v>0</v>
      </c>
    </row>
    <row r="98" spans="1:26" x14ac:dyDescent="0.2">
      <c r="A98" s="8" t="s">
        <v>166</v>
      </c>
      <c r="B98" s="8">
        <v>2025</v>
      </c>
      <c r="C98" s="8" t="s">
        <v>275</v>
      </c>
      <c r="D98" s="8"/>
      <c r="E98" s="20" t="s">
        <v>126</v>
      </c>
      <c r="F98" s="20" t="s">
        <v>127</v>
      </c>
      <c r="G98" s="5" t="s">
        <v>178</v>
      </c>
      <c r="H98" s="5" t="s">
        <v>157</v>
      </c>
      <c r="I98" s="5" t="s">
        <v>178</v>
      </c>
      <c r="J98" s="5" t="s">
        <v>259</v>
      </c>
      <c r="K98" s="6" t="s">
        <v>272</v>
      </c>
      <c r="L98" s="9"/>
      <c r="M98" s="10">
        <v>0.8</v>
      </c>
      <c r="N98" s="10">
        <v>0.2</v>
      </c>
      <c r="O98" s="7">
        <f t="shared" ref="O98:O161" si="24">M98*L98</f>
        <v>0</v>
      </c>
      <c r="P98" s="7">
        <f t="shared" ref="P98:P161" si="25">N98*L98</f>
        <v>0</v>
      </c>
      <c r="Q98" s="11">
        <v>0.06</v>
      </c>
      <c r="R98" s="11"/>
      <c r="S98" s="18">
        <v>0.1</v>
      </c>
      <c r="T98" s="11">
        <v>0.25</v>
      </c>
      <c r="U98" s="7">
        <f t="shared" ref="U98:U116" si="26">L98-(V98+W98+X98+Y98)</f>
        <v>0</v>
      </c>
      <c r="V98" s="7">
        <f t="shared" ref="V98:V116" si="27">Q98*L98</f>
        <v>0</v>
      </c>
      <c r="W98" s="7">
        <f t="shared" ref="W98:W116" si="28">R98*P98</f>
        <v>0</v>
      </c>
      <c r="X98" s="7">
        <f t="shared" ref="X98:X116" si="29">S98*O98</f>
        <v>0</v>
      </c>
      <c r="Y98" s="7">
        <f t="shared" ref="Y98:Y116" si="30">T98*P98</f>
        <v>0</v>
      </c>
      <c r="Z98" s="26">
        <f t="shared" ref="Z98:Z161" si="31">X98+Y98</f>
        <v>0</v>
      </c>
    </row>
    <row r="99" spans="1:26" x14ac:dyDescent="0.2">
      <c r="A99" s="8" t="s">
        <v>166</v>
      </c>
      <c r="B99" s="8">
        <v>2025</v>
      </c>
      <c r="C99" s="8" t="s">
        <v>275</v>
      </c>
      <c r="D99" s="8"/>
      <c r="E99" s="20" t="s">
        <v>49</v>
      </c>
      <c r="F99" s="20" t="s">
        <v>50</v>
      </c>
      <c r="G99" s="5" t="s">
        <v>178</v>
      </c>
      <c r="H99" s="5" t="s">
        <v>157</v>
      </c>
      <c r="I99" s="5" t="s">
        <v>178</v>
      </c>
      <c r="J99" s="5" t="s">
        <v>259</v>
      </c>
      <c r="K99" s="6" t="s">
        <v>272</v>
      </c>
      <c r="L99" s="9"/>
      <c r="M99" s="10">
        <v>0.8</v>
      </c>
      <c r="N99" s="10">
        <v>0.2</v>
      </c>
      <c r="O99" s="7">
        <f t="shared" si="24"/>
        <v>0</v>
      </c>
      <c r="P99" s="7">
        <f t="shared" si="25"/>
        <v>0</v>
      </c>
      <c r="Q99" s="11">
        <v>0.06</v>
      </c>
      <c r="R99" s="11"/>
      <c r="S99" s="14">
        <v>0.15</v>
      </c>
      <c r="T99" s="14">
        <v>0.18</v>
      </c>
      <c r="U99" s="7">
        <f t="shared" si="26"/>
        <v>0</v>
      </c>
      <c r="V99" s="7">
        <f t="shared" si="27"/>
        <v>0</v>
      </c>
      <c r="W99" s="7">
        <f t="shared" si="28"/>
        <v>0</v>
      </c>
      <c r="X99" s="7">
        <f t="shared" si="29"/>
        <v>0</v>
      </c>
      <c r="Y99" s="7">
        <f t="shared" si="30"/>
        <v>0</v>
      </c>
      <c r="Z99" s="26">
        <f t="shared" si="31"/>
        <v>0</v>
      </c>
    </row>
    <row r="100" spans="1:26" x14ac:dyDescent="0.2">
      <c r="A100" s="8" t="s">
        <v>166</v>
      </c>
      <c r="B100" s="8">
        <v>2025</v>
      </c>
      <c r="C100" s="8" t="s">
        <v>275</v>
      </c>
      <c r="D100" s="8"/>
      <c r="E100" s="20" t="s">
        <v>128</v>
      </c>
      <c r="F100" s="20" t="s">
        <v>129</v>
      </c>
      <c r="G100" s="5" t="s">
        <v>178</v>
      </c>
      <c r="H100" s="5" t="s">
        <v>157</v>
      </c>
      <c r="I100" s="5" t="s">
        <v>178</v>
      </c>
      <c r="J100" s="5" t="s">
        <v>259</v>
      </c>
      <c r="K100" s="6" t="s">
        <v>272</v>
      </c>
      <c r="L100" s="9"/>
      <c r="M100" s="10">
        <v>0.8</v>
      </c>
      <c r="N100" s="10">
        <v>0.2</v>
      </c>
      <c r="O100" s="7">
        <f t="shared" si="24"/>
        <v>0</v>
      </c>
      <c r="P100" s="7">
        <f t="shared" si="25"/>
        <v>0</v>
      </c>
      <c r="Q100" s="11">
        <v>0.06</v>
      </c>
      <c r="R100" s="11"/>
      <c r="S100" s="18">
        <v>0.15</v>
      </c>
      <c r="T100" s="11">
        <v>0.25</v>
      </c>
      <c r="U100" s="7">
        <f t="shared" si="26"/>
        <v>0</v>
      </c>
      <c r="V100" s="7">
        <f t="shared" si="27"/>
        <v>0</v>
      </c>
      <c r="W100" s="7">
        <f t="shared" si="28"/>
        <v>0</v>
      </c>
      <c r="X100" s="7">
        <f t="shared" si="29"/>
        <v>0</v>
      </c>
      <c r="Y100" s="7">
        <f t="shared" si="30"/>
        <v>0</v>
      </c>
      <c r="Z100" s="26">
        <f t="shared" si="31"/>
        <v>0</v>
      </c>
    </row>
    <row r="101" spans="1:26" x14ac:dyDescent="0.2">
      <c r="A101" s="8" t="s">
        <v>166</v>
      </c>
      <c r="B101" s="8">
        <v>2025</v>
      </c>
      <c r="C101" s="8" t="s">
        <v>275</v>
      </c>
      <c r="D101" s="8"/>
      <c r="E101" s="6" t="s">
        <v>230</v>
      </c>
      <c r="F101" s="6" t="s">
        <v>231</v>
      </c>
      <c r="G101" s="5" t="s">
        <v>231</v>
      </c>
      <c r="H101" s="5" t="s">
        <v>156</v>
      </c>
      <c r="I101" s="5" t="s">
        <v>231</v>
      </c>
      <c r="J101" s="5" t="s">
        <v>259</v>
      </c>
      <c r="K101" s="6" t="s">
        <v>272</v>
      </c>
      <c r="L101" s="9"/>
      <c r="M101" s="10">
        <v>0.9</v>
      </c>
      <c r="N101" s="10">
        <v>0.1</v>
      </c>
      <c r="O101" s="7">
        <f t="shared" si="24"/>
        <v>0</v>
      </c>
      <c r="P101" s="7">
        <f t="shared" si="25"/>
        <v>0</v>
      </c>
      <c r="Q101" s="11">
        <v>0.06</v>
      </c>
      <c r="R101" s="11"/>
      <c r="S101" s="18">
        <v>0.15</v>
      </c>
      <c r="T101" s="11">
        <v>0.25</v>
      </c>
      <c r="U101" s="7">
        <f t="shared" si="26"/>
        <v>0</v>
      </c>
      <c r="V101" s="7">
        <f t="shared" si="27"/>
        <v>0</v>
      </c>
      <c r="W101" s="7">
        <f t="shared" si="28"/>
        <v>0</v>
      </c>
      <c r="X101" s="7">
        <f t="shared" si="29"/>
        <v>0</v>
      </c>
      <c r="Y101" s="7">
        <f t="shared" si="30"/>
        <v>0</v>
      </c>
      <c r="Z101" s="15">
        <f t="shared" si="31"/>
        <v>0</v>
      </c>
    </row>
    <row r="102" spans="1:26" x14ac:dyDescent="0.2">
      <c r="A102" s="8" t="s">
        <v>166</v>
      </c>
      <c r="B102" s="8">
        <v>2025</v>
      </c>
      <c r="C102" s="8" t="s">
        <v>275</v>
      </c>
      <c r="D102" s="8"/>
      <c r="E102" s="6" t="s">
        <v>47</v>
      </c>
      <c r="F102" s="6" t="s">
        <v>48</v>
      </c>
      <c r="G102" s="16" t="s">
        <v>48</v>
      </c>
      <c r="H102" s="5" t="s">
        <v>157</v>
      </c>
      <c r="I102" s="5" t="s">
        <v>48</v>
      </c>
      <c r="J102" s="5" t="s">
        <v>259</v>
      </c>
      <c r="K102" s="6" t="s">
        <v>272</v>
      </c>
      <c r="L102" s="9">
        <v>362947.54</v>
      </c>
      <c r="M102" s="10">
        <v>0.8</v>
      </c>
      <c r="N102" s="10">
        <v>0.2</v>
      </c>
      <c r="O102" s="7">
        <f t="shared" si="24"/>
        <v>290358.03200000001</v>
      </c>
      <c r="P102" s="7">
        <f t="shared" si="25"/>
        <v>72589.508000000002</v>
      </c>
      <c r="Q102" s="11">
        <v>0.06</v>
      </c>
      <c r="R102" s="11"/>
      <c r="S102" s="14">
        <v>0.1</v>
      </c>
      <c r="T102" s="14">
        <v>0.18</v>
      </c>
      <c r="U102" s="7">
        <f t="shared" si="26"/>
        <v>299068.77295999997</v>
      </c>
      <c r="V102" s="7">
        <f t="shared" si="27"/>
        <v>21776.852399999996</v>
      </c>
      <c r="W102" s="7">
        <f t="shared" si="28"/>
        <v>0</v>
      </c>
      <c r="X102" s="7">
        <f t="shared" si="29"/>
        <v>29035.803200000002</v>
      </c>
      <c r="Y102" s="7">
        <f t="shared" si="30"/>
        <v>13066.111440000001</v>
      </c>
      <c r="Z102" s="15">
        <f t="shared" si="31"/>
        <v>42101.914640000003</v>
      </c>
    </row>
    <row r="103" spans="1:26" x14ac:dyDescent="0.2">
      <c r="A103" s="8" t="s">
        <v>166</v>
      </c>
      <c r="B103" s="8">
        <v>2025</v>
      </c>
      <c r="C103" s="8" t="s">
        <v>275</v>
      </c>
      <c r="D103" s="8"/>
      <c r="E103" s="6" t="s">
        <v>84</v>
      </c>
      <c r="F103" s="6" t="s">
        <v>85</v>
      </c>
      <c r="G103" s="5" t="s">
        <v>85</v>
      </c>
      <c r="H103" s="5" t="s">
        <v>157</v>
      </c>
      <c r="I103" s="5" t="s">
        <v>171</v>
      </c>
      <c r="J103" s="5" t="s">
        <v>259</v>
      </c>
      <c r="K103" s="6" t="s">
        <v>272</v>
      </c>
      <c r="L103" s="9">
        <v>15884.09</v>
      </c>
      <c r="M103" s="10">
        <v>0.7</v>
      </c>
      <c r="N103" s="10">
        <v>0.3</v>
      </c>
      <c r="O103" s="7">
        <f t="shared" si="24"/>
        <v>11118.862999999999</v>
      </c>
      <c r="P103" s="7">
        <f t="shared" si="25"/>
        <v>4765.2269999999999</v>
      </c>
      <c r="Q103" s="11">
        <v>0.06</v>
      </c>
      <c r="R103" s="11"/>
      <c r="S103" s="18">
        <v>0.03</v>
      </c>
      <c r="T103" s="11">
        <v>0.25</v>
      </c>
      <c r="U103" s="7">
        <f t="shared" si="26"/>
        <v>13406.17196</v>
      </c>
      <c r="V103" s="7">
        <f t="shared" si="27"/>
        <v>953.04539999999997</v>
      </c>
      <c r="W103" s="7">
        <f t="shared" si="28"/>
        <v>0</v>
      </c>
      <c r="X103" s="7">
        <f t="shared" si="29"/>
        <v>333.56588999999997</v>
      </c>
      <c r="Y103" s="7">
        <f t="shared" si="30"/>
        <v>1191.30675</v>
      </c>
      <c r="Z103" s="15">
        <f t="shared" si="31"/>
        <v>1524.87264</v>
      </c>
    </row>
    <row r="104" spans="1:26" x14ac:dyDescent="0.2">
      <c r="A104" s="8" t="s">
        <v>154</v>
      </c>
      <c r="B104" s="8">
        <v>2025</v>
      </c>
      <c r="C104" s="8" t="s">
        <v>275</v>
      </c>
      <c r="D104" s="8"/>
      <c r="E104" s="6" t="s">
        <v>33</v>
      </c>
      <c r="F104" s="6" t="s">
        <v>34</v>
      </c>
      <c r="G104" s="16" t="s">
        <v>34</v>
      </c>
      <c r="H104" s="5" t="s">
        <v>157</v>
      </c>
      <c r="I104" s="5" t="s">
        <v>155</v>
      </c>
      <c r="J104" s="5" t="s">
        <v>155</v>
      </c>
      <c r="K104" s="6" t="s">
        <v>272</v>
      </c>
      <c r="L104" s="9">
        <v>713942.51</v>
      </c>
      <c r="M104" s="10">
        <v>0.3</v>
      </c>
      <c r="N104" s="10">
        <v>0.7</v>
      </c>
      <c r="O104" s="7">
        <f t="shared" si="24"/>
        <v>214182.753</v>
      </c>
      <c r="P104" s="7">
        <f t="shared" si="25"/>
        <v>499759.75699999998</v>
      </c>
      <c r="Q104" s="11">
        <v>0.06</v>
      </c>
      <c r="R104" s="12">
        <v>0.15</v>
      </c>
      <c r="S104" s="14">
        <v>0.04</v>
      </c>
      <c r="T104" s="14">
        <v>0.08</v>
      </c>
      <c r="U104" s="7">
        <f t="shared" si="26"/>
        <v>547593.90517000004</v>
      </c>
      <c r="V104" s="7">
        <f t="shared" si="27"/>
        <v>42836.550600000002</v>
      </c>
      <c r="W104" s="7">
        <f t="shared" si="28"/>
        <v>74963.96355</v>
      </c>
      <c r="X104" s="7">
        <f t="shared" si="29"/>
        <v>8567.3101200000001</v>
      </c>
      <c r="Y104" s="7">
        <f t="shared" si="30"/>
        <v>39980.780559999999</v>
      </c>
      <c r="Z104" s="15">
        <f t="shared" si="31"/>
        <v>48548.090680000001</v>
      </c>
    </row>
    <row r="105" spans="1:26" x14ac:dyDescent="0.2">
      <c r="A105" s="8" t="s">
        <v>154</v>
      </c>
      <c r="B105" s="8">
        <v>2025</v>
      </c>
      <c r="C105" s="8" t="s">
        <v>275</v>
      </c>
      <c r="D105" s="8"/>
      <c r="E105" s="6" t="s">
        <v>158</v>
      </c>
      <c r="F105" s="6" t="s">
        <v>159</v>
      </c>
      <c r="G105" s="16" t="s">
        <v>159</v>
      </c>
      <c r="H105" s="5" t="s">
        <v>156</v>
      </c>
      <c r="I105" s="5" t="s">
        <v>155</v>
      </c>
      <c r="J105" s="5" t="s">
        <v>155</v>
      </c>
      <c r="K105" s="6" t="s">
        <v>272</v>
      </c>
      <c r="L105" s="9"/>
      <c r="M105" s="10">
        <v>0.3</v>
      </c>
      <c r="N105" s="10">
        <v>0.7</v>
      </c>
      <c r="O105" s="7">
        <f t="shared" si="24"/>
        <v>0</v>
      </c>
      <c r="P105" s="7">
        <f t="shared" si="25"/>
        <v>0</v>
      </c>
      <c r="Q105" s="11">
        <v>0.06</v>
      </c>
      <c r="R105" s="11">
        <v>0.3</v>
      </c>
      <c r="S105" s="11">
        <v>0.1</v>
      </c>
      <c r="T105" s="11">
        <v>0.12</v>
      </c>
      <c r="U105" s="7">
        <f t="shared" si="26"/>
        <v>0</v>
      </c>
      <c r="V105" s="7">
        <f t="shared" si="27"/>
        <v>0</v>
      </c>
      <c r="W105" s="7">
        <f t="shared" si="28"/>
        <v>0</v>
      </c>
      <c r="X105" s="7">
        <f t="shared" si="29"/>
        <v>0</v>
      </c>
      <c r="Y105" s="7">
        <f t="shared" si="30"/>
        <v>0</v>
      </c>
      <c r="Z105" s="15">
        <f t="shared" si="31"/>
        <v>0</v>
      </c>
    </row>
    <row r="106" spans="1:26" x14ac:dyDescent="0.2">
      <c r="A106" s="8" t="s">
        <v>166</v>
      </c>
      <c r="B106" s="8">
        <v>2025</v>
      </c>
      <c r="C106" s="8" t="s">
        <v>275</v>
      </c>
      <c r="D106" s="8"/>
      <c r="E106" s="6" t="s">
        <v>18</v>
      </c>
      <c r="F106" s="6" t="s">
        <v>19</v>
      </c>
      <c r="G106" s="5" t="s">
        <v>232</v>
      </c>
      <c r="H106" s="5" t="s">
        <v>156</v>
      </c>
      <c r="I106" s="34" t="s">
        <v>232</v>
      </c>
      <c r="J106" s="5" t="s">
        <v>258</v>
      </c>
      <c r="K106" s="6" t="s">
        <v>271</v>
      </c>
      <c r="L106" s="9"/>
      <c r="M106" s="10">
        <v>0</v>
      </c>
      <c r="N106" s="10">
        <v>1</v>
      </c>
      <c r="O106" s="7">
        <f t="shared" si="24"/>
        <v>0</v>
      </c>
      <c r="P106" s="7">
        <f t="shared" si="25"/>
        <v>0</v>
      </c>
      <c r="Q106" s="18">
        <v>5.5E-2</v>
      </c>
      <c r="R106" s="35">
        <v>0.1105</v>
      </c>
      <c r="S106" s="11"/>
      <c r="T106" s="13">
        <v>0.28000000000000003</v>
      </c>
      <c r="U106" s="7">
        <f t="shared" si="26"/>
        <v>0</v>
      </c>
      <c r="V106" s="7">
        <f t="shared" si="27"/>
        <v>0</v>
      </c>
      <c r="W106" s="7">
        <f t="shared" si="28"/>
        <v>0</v>
      </c>
      <c r="X106" s="7">
        <f t="shared" si="29"/>
        <v>0</v>
      </c>
      <c r="Y106" s="7">
        <f t="shared" si="30"/>
        <v>0</v>
      </c>
      <c r="Z106" s="15">
        <f t="shared" si="31"/>
        <v>0</v>
      </c>
    </row>
    <row r="107" spans="1:26" x14ac:dyDescent="0.2">
      <c r="A107" s="8" t="s">
        <v>166</v>
      </c>
      <c r="B107" s="8">
        <v>2025</v>
      </c>
      <c r="C107" s="8" t="s">
        <v>275</v>
      </c>
      <c r="D107" s="8"/>
      <c r="E107" s="6" t="s">
        <v>24</v>
      </c>
      <c r="F107" s="6" t="s">
        <v>25</v>
      </c>
      <c r="G107" s="5" t="s">
        <v>232</v>
      </c>
      <c r="H107" s="5" t="s">
        <v>157</v>
      </c>
      <c r="I107" s="5" t="s">
        <v>263</v>
      </c>
      <c r="J107" s="5" t="s">
        <v>263</v>
      </c>
      <c r="K107" s="6" t="s">
        <v>272</v>
      </c>
      <c r="L107" s="9">
        <v>1988066.11</v>
      </c>
      <c r="M107" s="10">
        <v>0</v>
      </c>
      <c r="N107" s="10">
        <v>1</v>
      </c>
      <c r="O107" s="7">
        <f t="shared" si="24"/>
        <v>0</v>
      </c>
      <c r="P107" s="7">
        <f t="shared" si="25"/>
        <v>1988066.11</v>
      </c>
      <c r="Q107" s="11">
        <v>0</v>
      </c>
      <c r="R107" s="11">
        <v>1</v>
      </c>
      <c r="S107" s="11"/>
      <c r="T107" s="11"/>
      <c r="U107" s="7">
        <f t="shared" si="26"/>
        <v>0</v>
      </c>
      <c r="V107" s="7">
        <f t="shared" si="27"/>
        <v>0</v>
      </c>
      <c r="W107" s="7">
        <f t="shared" si="28"/>
        <v>1988066.11</v>
      </c>
      <c r="X107" s="7">
        <f t="shared" si="29"/>
        <v>0</v>
      </c>
      <c r="Y107" s="7">
        <f t="shared" si="30"/>
        <v>0</v>
      </c>
      <c r="Z107" s="17">
        <f t="shared" si="31"/>
        <v>0</v>
      </c>
    </row>
    <row r="108" spans="1:26" x14ac:dyDescent="0.2">
      <c r="A108" s="8" t="s">
        <v>166</v>
      </c>
      <c r="B108" s="8">
        <v>2025</v>
      </c>
      <c r="C108" s="8" t="s">
        <v>275</v>
      </c>
      <c r="D108" s="8"/>
      <c r="E108" s="6" t="s">
        <v>3</v>
      </c>
      <c r="F108" s="6" t="s">
        <v>4</v>
      </c>
      <c r="G108" s="36" t="s">
        <v>246</v>
      </c>
      <c r="H108" s="5" t="s">
        <v>156</v>
      </c>
      <c r="I108" s="34" t="s">
        <v>251</v>
      </c>
      <c r="J108" s="5" t="s">
        <v>257</v>
      </c>
      <c r="K108" s="6" t="s">
        <v>271</v>
      </c>
      <c r="L108" s="9"/>
      <c r="M108" s="10">
        <v>0.95</v>
      </c>
      <c r="N108" s="10">
        <v>0.05</v>
      </c>
      <c r="O108" s="7">
        <f t="shared" si="24"/>
        <v>0</v>
      </c>
      <c r="P108" s="7">
        <f t="shared" si="25"/>
        <v>0</v>
      </c>
      <c r="Q108" s="11">
        <v>0.06</v>
      </c>
      <c r="R108" s="11"/>
      <c r="S108" s="13">
        <v>0.16</v>
      </c>
      <c r="T108" s="14">
        <v>0.22</v>
      </c>
      <c r="U108" s="7">
        <f t="shared" si="26"/>
        <v>0</v>
      </c>
      <c r="V108" s="7">
        <f t="shared" si="27"/>
        <v>0</v>
      </c>
      <c r="W108" s="7">
        <f t="shared" si="28"/>
        <v>0</v>
      </c>
      <c r="X108" s="17">
        <f t="shared" si="29"/>
        <v>0</v>
      </c>
      <c r="Y108" s="7">
        <f t="shared" si="30"/>
        <v>0</v>
      </c>
      <c r="Z108" s="17">
        <f t="shared" si="31"/>
        <v>0</v>
      </c>
    </row>
    <row r="109" spans="1:26" x14ac:dyDescent="0.2">
      <c r="A109" s="8" t="s">
        <v>166</v>
      </c>
      <c r="B109" s="8">
        <v>2025</v>
      </c>
      <c r="C109" s="8" t="s">
        <v>275</v>
      </c>
      <c r="D109" s="8"/>
      <c r="E109" s="6" t="s">
        <v>32</v>
      </c>
      <c r="F109" s="6" t="s">
        <v>151</v>
      </c>
      <c r="G109" s="36" t="s">
        <v>246</v>
      </c>
      <c r="H109" s="5" t="s">
        <v>156</v>
      </c>
      <c r="I109" s="34" t="s">
        <v>251</v>
      </c>
      <c r="J109" s="5" t="s">
        <v>257</v>
      </c>
      <c r="K109" s="6" t="s">
        <v>271</v>
      </c>
      <c r="L109" s="9"/>
      <c r="M109" s="10">
        <v>1</v>
      </c>
      <c r="N109" s="10">
        <v>0</v>
      </c>
      <c r="O109" s="7">
        <f t="shared" si="24"/>
        <v>0</v>
      </c>
      <c r="P109" s="7">
        <f t="shared" si="25"/>
        <v>0</v>
      </c>
      <c r="Q109" s="11">
        <v>0.02</v>
      </c>
      <c r="R109" s="11"/>
      <c r="S109" s="11"/>
      <c r="T109" s="11"/>
      <c r="U109" s="7">
        <f t="shared" si="26"/>
        <v>0</v>
      </c>
      <c r="V109" s="7">
        <f t="shared" si="27"/>
        <v>0</v>
      </c>
      <c r="W109" s="7">
        <f t="shared" si="28"/>
        <v>0</v>
      </c>
      <c r="X109" s="7">
        <f t="shared" si="29"/>
        <v>0</v>
      </c>
      <c r="Y109" s="7">
        <f t="shared" si="30"/>
        <v>0</v>
      </c>
      <c r="Z109" s="17">
        <f t="shared" si="31"/>
        <v>0</v>
      </c>
    </row>
    <row r="110" spans="1:26" x14ac:dyDescent="0.2">
      <c r="A110" s="8" t="s">
        <v>166</v>
      </c>
      <c r="B110" s="8">
        <v>2025</v>
      </c>
      <c r="C110" s="8" t="s">
        <v>275</v>
      </c>
      <c r="D110" s="8"/>
      <c r="E110" s="6" t="s">
        <v>11</v>
      </c>
      <c r="F110" s="37" t="s">
        <v>12</v>
      </c>
      <c r="G110" s="38" t="s">
        <v>246</v>
      </c>
      <c r="H110" s="39" t="s">
        <v>156</v>
      </c>
      <c r="I110" s="39" t="s">
        <v>262</v>
      </c>
      <c r="J110" s="5" t="s">
        <v>262</v>
      </c>
      <c r="K110" s="6" t="s">
        <v>272</v>
      </c>
      <c r="L110" s="9"/>
      <c r="M110" s="10">
        <v>0.9</v>
      </c>
      <c r="N110" s="10">
        <v>0.1</v>
      </c>
      <c r="O110" s="7">
        <f t="shared" si="24"/>
        <v>0</v>
      </c>
      <c r="P110" s="7">
        <f t="shared" si="25"/>
        <v>0</v>
      </c>
      <c r="Q110" s="18">
        <v>0.05</v>
      </c>
      <c r="R110" s="11"/>
      <c r="S110" s="18">
        <v>0.01</v>
      </c>
      <c r="T110" s="11"/>
      <c r="U110" s="7">
        <f t="shared" si="26"/>
        <v>0</v>
      </c>
      <c r="V110" s="7">
        <f t="shared" si="27"/>
        <v>0</v>
      </c>
      <c r="W110" s="7">
        <f t="shared" si="28"/>
        <v>0</v>
      </c>
      <c r="X110" s="17">
        <f t="shared" si="29"/>
        <v>0</v>
      </c>
      <c r="Y110" s="7">
        <f t="shared" si="30"/>
        <v>0</v>
      </c>
      <c r="Z110" s="17">
        <f t="shared" si="31"/>
        <v>0</v>
      </c>
    </row>
    <row r="111" spans="1:26" x14ac:dyDescent="0.2">
      <c r="A111" s="40" t="s">
        <v>166</v>
      </c>
      <c r="B111" s="8">
        <v>2025</v>
      </c>
      <c r="C111" s="8" t="s">
        <v>275</v>
      </c>
      <c r="D111" s="8"/>
      <c r="E111" s="41" t="s">
        <v>255</v>
      </c>
      <c r="F111" s="37" t="s">
        <v>253</v>
      </c>
      <c r="G111" s="38" t="s">
        <v>246</v>
      </c>
      <c r="H111" s="39" t="s">
        <v>156</v>
      </c>
      <c r="I111" s="39" t="s">
        <v>262</v>
      </c>
      <c r="J111" s="5" t="s">
        <v>262</v>
      </c>
      <c r="K111" s="6" t="s">
        <v>272</v>
      </c>
      <c r="L111" s="9">
        <v>2246662.02</v>
      </c>
      <c r="M111" s="10">
        <v>0.9</v>
      </c>
      <c r="N111" s="10">
        <v>0.1</v>
      </c>
      <c r="O111" s="7">
        <f t="shared" si="24"/>
        <v>2021995.818</v>
      </c>
      <c r="P111" s="7">
        <f t="shared" si="25"/>
        <v>224666.20200000002</v>
      </c>
      <c r="Q111" s="18">
        <v>0.05</v>
      </c>
      <c r="R111" s="11"/>
      <c r="S111" s="18">
        <v>5.9456000000000002E-2</v>
      </c>
      <c r="T111" s="11"/>
      <c r="U111" s="7">
        <f t="shared" si="26"/>
        <v>2014109.1356449919</v>
      </c>
      <c r="V111" s="7">
        <f t="shared" si="27"/>
        <v>112333.10100000001</v>
      </c>
      <c r="W111" s="7">
        <f t="shared" si="28"/>
        <v>0</v>
      </c>
      <c r="X111" s="17">
        <f t="shared" si="29"/>
        <v>120219.783355008</v>
      </c>
      <c r="Y111" s="7">
        <f t="shared" si="30"/>
        <v>0</v>
      </c>
      <c r="Z111" s="17">
        <f t="shared" si="31"/>
        <v>120219.783355008</v>
      </c>
    </row>
    <row r="112" spans="1:26" x14ac:dyDescent="0.2">
      <c r="A112" s="8" t="s">
        <v>166</v>
      </c>
      <c r="B112" s="8">
        <v>2025</v>
      </c>
      <c r="C112" s="8" t="s">
        <v>275</v>
      </c>
      <c r="D112" s="8"/>
      <c r="E112" s="6" t="s">
        <v>26</v>
      </c>
      <c r="F112" s="6" t="s">
        <v>149</v>
      </c>
      <c r="G112" s="36" t="s">
        <v>246</v>
      </c>
      <c r="H112" s="5" t="s">
        <v>156</v>
      </c>
      <c r="I112" s="34" t="s">
        <v>248</v>
      </c>
      <c r="J112" s="5" t="s">
        <v>257</v>
      </c>
      <c r="K112" s="6" t="s">
        <v>271</v>
      </c>
      <c r="L112" s="9"/>
      <c r="M112" s="10">
        <v>0.9</v>
      </c>
      <c r="N112" s="10">
        <v>0.1</v>
      </c>
      <c r="O112" s="7">
        <f t="shared" si="24"/>
        <v>0</v>
      </c>
      <c r="P112" s="7">
        <f t="shared" si="25"/>
        <v>0</v>
      </c>
      <c r="Q112" s="11">
        <v>0.06</v>
      </c>
      <c r="R112" s="11"/>
      <c r="S112" s="13">
        <v>0.09</v>
      </c>
      <c r="T112" s="14">
        <v>0.1</v>
      </c>
      <c r="U112" s="7">
        <f t="shared" si="26"/>
        <v>0</v>
      </c>
      <c r="V112" s="7">
        <f t="shared" si="27"/>
        <v>0</v>
      </c>
      <c r="W112" s="7">
        <f t="shared" si="28"/>
        <v>0</v>
      </c>
      <c r="X112" s="7">
        <f t="shared" si="29"/>
        <v>0</v>
      </c>
      <c r="Y112" s="7">
        <f t="shared" si="30"/>
        <v>0</v>
      </c>
      <c r="Z112" s="17">
        <f t="shared" si="31"/>
        <v>0</v>
      </c>
    </row>
    <row r="113" spans="1:26" x14ac:dyDescent="0.2">
      <c r="A113" s="8" t="s">
        <v>166</v>
      </c>
      <c r="B113" s="8">
        <v>2025</v>
      </c>
      <c r="C113" s="8" t="s">
        <v>275</v>
      </c>
      <c r="D113" s="8"/>
      <c r="E113" s="6" t="s">
        <v>120</v>
      </c>
      <c r="F113" s="6" t="s">
        <v>121</v>
      </c>
      <c r="G113" s="36" t="s">
        <v>246</v>
      </c>
      <c r="H113" s="5" t="s">
        <v>156</v>
      </c>
      <c r="I113" s="34" t="s">
        <v>248</v>
      </c>
      <c r="J113" s="5" t="s">
        <v>257</v>
      </c>
      <c r="K113" s="6" t="s">
        <v>271</v>
      </c>
      <c r="L113" s="9"/>
      <c r="M113" s="10">
        <v>0.95</v>
      </c>
      <c r="N113" s="10">
        <v>0.05</v>
      </c>
      <c r="O113" s="7">
        <f t="shared" si="24"/>
        <v>0</v>
      </c>
      <c r="P113" s="7">
        <f t="shared" si="25"/>
        <v>0</v>
      </c>
      <c r="Q113" s="11">
        <v>0.06</v>
      </c>
      <c r="R113" s="11"/>
      <c r="S113" s="18">
        <v>0.15</v>
      </c>
      <c r="T113" s="11">
        <v>0.25</v>
      </c>
      <c r="U113" s="7">
        <f t="shared" si="26"/>
        <v>0</v>
      </c>
      <c r="V113" s="7">
        <f t="shared" si="27"/>
        <v>0</v>
      </c>
      <c r="W113" s="7">
        <f t="shared" si="28"/>
        <v>0</v>
      </c>
      <c r="X113" s="7">
        <f t="shared" si="29"/>
        <v>0</v>
      </c>
      <c r="Y113" s="7">
        <f t="shared" si="30"/>
        <v>0</v>
      </c>
      <c r="Z113" s="17">
        <f t="shared" si="31"/>
        <v>0</v>
      </c>
    </row>
    <row r="114" spans="1:26" x14ac:dyDescent="0.2">
      <c r="A114" s="8" t="s">
        <v>166</v>
      </c>
      <c r="B114" s="8">
        <v>2025</v>
      </c>
      <c r="C114" s="8" t="s">
        <v>275</v>
      </c>
      <c r="D114" s="8"/>
      <c r="E114" s="6" t="s">
        <v>67</v>
      </c>
      <c r="F114" s="6" t="s">
        <v>68</v>
      </c>
      <c r="G114" s="36" t="s">
        <v>246</v>
      </c>
      <c r="H114" s="5" t="s">
        <v>156</v>
      </c>
      <c r="I114" s="34" t="s">
        <v>250</v>
      </c>
      <c r="J114" s="5" t="s">
        <v>257</v>
      </c>
      <c r="K114" s="6" t="s">
        <v>271</v>
      </c>
      <c r="L114" s="9"/>
      <c r="M114" s="10">
        <v>0.9</v>
      </c>
      <c r="N114" s="10">
        <v>0.1</v>
      </c>
      <c r="O114" s="7">
        <f t="shared" si="24"/>
        <v>0</v>
      </c>
      <c r="P114" s="7">
        <f t="shared" si="25"/>
        <v>0</v>
      </c>
      <c r="Q114" s="11">
        <v>0.06</v>
      </c>
      <c r="R114" s="11"/>
      <c r="S114" s="18">
        <v>0.05</v>
      </c>
      <c r="T114" s="11">
        <v>0.1</v>
      </c>
      <c r="U114" s="7">
        <f t="shared" si="26"/>
        <v>0</v>
      </c>
      <c r="V114" s="7">
        <f t="shared" si="27"/>
        <v>0</v>
      </c>
      <c r="W114" s="7">
        <f t="shared" si="28"/>
        <v>0</v>
      </c>
      <c r="X114" s="7">
        <f t="shared" si="29"/>
        <v>0</v>
      </c>
      <c r="Y114" s="7">
        <f t="shared" si="30"/>
        <v>0</v>
      </c>
      <c r="Z114" s="17">
        <f t="shared" si="31"/>
        <v>0</v>
      </c>
    </row>
    <row r="115" spans="1:26" x14ac:dyDescent="0.2">
      <c r="A115" s="8" t="s">
        <v>166</v>
      </c>
      <c r="B115" s="8">
        <v>2025</v>
      </c>
      <c r="C115" s="8" t="s">
        <v>275</v>
      </c>
      <c r="D115" s="8"/>
      <c r="E115" s="6" t="s">
        <v>51</v>
      </c>
      <c r="F115" s="6" t="s">
        <v>52</v>
      </c>
      <c r="G115" s="36" t="s">
        <v>246</v>
      </c>
      <c r="H115" s="5" t="s">
        <v>156</v>
      </c>
      <c r="I115" s="34" t="s">
        <v>247</v>
      </c>
      <c r="J115" s="5" t="s">
        <v>257</v>
      </c>
      <c r="K115" s="6" t="s">
        <v>271</v>
      </c>
      <c r="L115" s="9"/>
      <c r="M115" s="10">
        <v>0.8</v>
      </c>
      <c r="N115" s="10">
        <v>0.2</v>
      </c>
      <c r="O115" s="7">
        <f t="shared" si="24"/>
        <v>0</v>
      </c>
      <c r="P115" s="7">
        <f t="shared" si="25"/>
        <v>0</v>
      </c>
      <c r="Q115" s="11">
        <v>0.06</v>
      </c>
      <c r="R115" s="11"/>
      <c r="S115" s="14">
        <v>0.09</v>
      </c>
      <c r="T115" s="14">
        <v>0.1</v>
      </c>
      <c r="U115" s="7">
        <f t="shared" si="26"/>
        <v>0</v>
      </c>
      <c r="V115" s="7">
        <f t="shared" si="27"/>
        <v>0</v>
      </c>
      <c r="W115" s="7">
        <f t="shared" si="28"/>
        <v>0</v>
      </c>
      <c r="X115" s="7">
        <f t="shared" si="29"/>
        <v>0</v>
      </c>
      <c r="Y115" s="7">
        <f t="shared" si="30"/>
        <v>0</v>
      </c>
      <c r="Z115" s="17">
        <f t="shared" si="31"/>
        <v>0</v>
      </c>
    </row>
    <row r="116" spans="1:26" x14ac:dyDescent="0.2">
      <c r="A116" s="8" t="s">
        <v>166</v>
      </c>
      <c r="B116" s="8">
        <v>2025</v>
      </c>
      <c r="C116" s="8" t="s">
        <v>275</v>
      </c>
      <c r="D116" s="8"/>
      <c r="E116" s="6" t="s">
        <v>27</v>
      </c>
      <c r="F116" s="6" t="s">
        <v>150</v>
      </c>
      <c r="G116" s="36" t="s">
        <v>246</v>
      </c>
      <c r="H116" s="5" t="s">
        <v>156</v>
      </c>
      <c r="I116" s="34" t="s">
        <v>249</v>
      </c>
      <c r="J116" s="5" t="s">
        <v>257</v>
      </c>
      <c r="K116" s="6" t="s">
        <v>271</v>
      </c>
      <c r="L116" s="9"/>
      <c r="M116" s="10">
        <v>0.95</v>
      </c>
      <c r="N116" s="10">
        <v>0.05</v>
      </c>
      <c r="O116" s="7">
        <f t="shared" si="24"/>
        <v>0</v>
      </c>
      <c r="P116" s="7">
        <f t="shared" si="25"/>
        <v>0</v>
      </c>
      <c r="Q116" s="11">
        <v>0.06</v>
      </c>
      <c r="R116" s="11"/>
      <c r="S116" s="13">
        <v>0.16</v>
      </c>
      <c r="T116" s="14">
        <v>0.22</v>
      </c>
      <c r="U116" s="7">
        <f t="shared" si="26"/>
        <v>0</v>
      </c>
      <c r="V116" s="7">
        <f t="shared" si="27"/>
        <v>0</v>
      </c>
      <c r="W116" s="7">
        <f t="shared" si="28"/>
        <v>0</v>
      </c>
      <c r="X116" s="17">
        <f t="shared" si="29"/>
        <v>0</v>
      </c>
      <c r="Y116" s="7">
        <f t="shared" si="30"/>
        <v>0</v>
      </c>
      <c r="Z116" s="17">
        <f t="shared" si="31"/>
        <v>0</v>
      </c>
    </row>
    <row r="117" spans="1:26" x14ac:dyDescent="0.2">
      <c r="A117" s="8" t="s">
        <v>166</v>
      </c>
      <c r="B117" s="8">
        <v>2025</v>
      </c>
      <c r="C117" s="8" t="s">
        <v>292</v>
      </c>
      <c r="D117" s="8"/>
      <c r="E117" s="6" t="s">
        <v>3</v>
      </c>
      <c r="F117" s="6" t="s">
        <v>4</v>
      </c>
      <c r="G117" s="36" t="s">
        <v>246</v>
      </c>
      <c r="H117" s="5" t="s">
        <v>156</v>
      </c>
      <c r="I117" s="34" t="s">
        <v>251</v>
      </c>
      <c r="J117" s="34" t="s">
        <v>257</v>
      </c>
      <c r="K117" s="6" t="s">
        <v>271</v>
      </c>
      <c r="L117" s="9">
        <v>4323828.41</v>
      </c>
      <c r="M117" s="10">
        <v>0.95</v>
      </c>
      <c r="N117" s="10">
        <v>0.05</v>
      </c>
      <c r="O117" s="7">
        <f t="shared" si="24"/>
        <v>4107636.9895000001</v>
      </c>
      <c r="P117" s="7">
        <f t="shared" si="25"/>
        <v>216191.42050000001</v>
      </c>
      <c r="Q117" s="11">
        <v>0.06</v>
      </c>
      <c r="R117" s="11"/>
      <c r="S117" s="13">
        <v>0.16</v>
      </c>
      <c r="T117" s="14">
        <v>0.22</v>
      </c>
      <c r="U117" s="7">
        <f t="shared" ref="U117:U148" si="32">L117-(V117+W117+X117+Y117)</f>
        <v>3359614.6745700003</v>
      </c>
      <c r="V117" s="7">
        <f t="shared" ref="V117:V153" si="33">Q117*L117</f>
        <v>259429.7046</v>
      </c>
      <c r="W117" s="7">
        <f t="shared" ref="W117:W148" si="34">R117*P117</f>
        <v>0</v>
      </c>
      <c r="X117" s="17">
        <f t="shared" ref="X117:X153" si="35">S117*O117</f>
        <v>657221.91832000006</v>
      </c>
      <c r="Y117" s="7">
        <f t="shared" ref="Y117:Y153" si="36">T117*P117</f>
        <v>47562.112509999999</v>
      </c>
      <c r="Z117" s="15">
        <f t="shared" si="31"/>
        <v>704784.03083000006</v>
      </c>
    </row>
    <row r="118" spans="1:26" x14ac:dyDescent="0.2">
      <c r="A118" s="8" t="s">
        <v>166</v>
      </c>
      <c r="B118" s="8">
        <v>2025</v>
      </c>
      <c r="C118" s="8" t="s">
        <v>292</v>
      </c>
      <c r="D118" s="8"/>
      <c r="E118" s="6" t="s">
        <v>32</v>
      </c>
      <c r="F118" s="6" t="s">
        <v>151</v>
      </c>
      <c r="G118" s="36" t="s">
        <v>246</v>
      </c>
      <c r="H118" s="5" t="s">
        <v>156</v>
      </c>
      <c r="I118" s="34" t="s">
        <v>251</v>
      </c>
      <c r="J118" s="34" t="s">
        <v>257</v>
      </c>
      <c r="K118" s="6" t="s">
        <v>271</v>
      </c>
      <c r="L118" s="9">
        <v>624101.49</v>
      </c>
      <c r="M118" s="10">
        <v>1</v>
      </c>
      <c r="N118" s="10">
        <v>0</v>
      </c>
      <c r="O118" s="7">
        <f t="shared" si="24"/>
        <v>624101.49</v>
      </c>
      <c r="P118" s="7">
        <f t="shared" si="25"/>
        <v>0</v>
      </c>
      <c r="Q118" s="11">
        <v>0.02</v>
      </c>
      <c r="R118" s="11"/>
      <c r="S118" s="11"/>
      <c r="T118" s="11"/>
      <c r="U118" s="7">
        <f t="shared" si="32"/>
        <v>611619.46019999997</v>
      </c>
      <c r="V118" s="7">
        <f t="shared" si="33"/>
        <v>12482.0298</v>
      </c>
      <c r="W118" s="7">
        <f t="shared" si="34"/>
        <v>0</v>
      </c>
      <c r="X118" s="7">
        <f t="shared" si="35"/>
        <v>0</v>
      </c>
      <c r="Y118" s="7">
        <f t="shared" si="36"/>
        <v>0</v>
      </c>
      <c r="Z118" s="15">
        <f t="shared" si="31"/>
        <v>0</v>
      </c>
    </row>
    <row r="119" spans="1:26" x14ac:dyDescent="0.2">
      <c r="A119" s="8" t="s">
        <v>166</v>
      </c>
      <c r="B119" s="8">
        <v>2025</v>
      </c>
      <c r="C119" s="8" t="s">
        <v>292</v>
      </c>
      <c r="D119" s="8"/>
      <c r="E119" s="6" t="s">
        <v>11</v>
      </c>
      <c r="F119" s="37" t="s">
        <v>12</v>
      </c>
      <c r="G119" s="5" t="s">
        <v>262</v>
      </c>
      <c r="H119" s="39" t="s">
        <v>156</v>
      </c>
      <c r="I119" s="39" t="s">
        <v>262</v>
      </c>
      <c r="J119" s="34" t="e">
        <v>#N/A</v>
      </c>
      <c r="K119" s="37" t="s">
        <v>272</v>
      </c>
      <c r="L119" s="9">
        <v>2252229.91</v>
      </c>
      <c r="M119" s="10">
        <v>0.9</v>
      </c>
      <c r="N119" s="10">
        <v>0.1</v>
      </c>
      <c r="O119" s="7">
        <f t="shared" si="24"/>
        <v>2027006.9190000002</v>
      </c>
      <c r="P119" s="7">
        <f t="shared" si="25"/>
        <v>225222.99100000004</v>
      </c>
      <c r="Q119" s="18">
        <v>0.05</v>
      </c>
      <c r="R119" s="11"/>
      <c r="S119" s="18">
        <v>0.01</v>
      </c>
      <c r="T119" s="11"/>
      <c r="U119" s="7">
        <f t="shared" si="32"/>
        <v>2119348.3453100002</v>
      </c>
      <c r="V119" s="7">
        <f t="shared" si="33"/>
        <v>112611.49550000002</v>
      </c>
      <c r="W119" s="7">
        <f t="shared" si="34"/>
        <v>0</v>
      </c>
      <c r="X119" s="17">
        <f t="shared" si="35"/>
        <v>20270.069190000002</v>
      </c>
      <c r="Y119" s="7">
        <f t="shared" si="36"/>
        <v>0</v>
      </c>
      <c r="Z119" s="15">
        <f t="shared" si="31"/>
        <v>20270.069190000002</v>
      </c>
    </row>
    <row r="120" spans="1:26" x14ac:dyDescent="0.2">
      <c r="A120" s="8" t="s">
        <v>166</v>
      </c>
      <c r="B120" s="8">
        <v>2025</v>
      </c>
      <c r="C120" s="8" t="s">
        <v>292</v>
      </c>
      <c r="D120" s="8"/>
      <c r="E120" s="51" t="s">
        <v>137</v>
      </c>
      <c r="F120" s="51" t="s">
        <v>138</v>
      </c>
      <c r="G120" s="5" t="s">
        <v>138</v>
      </c>
      <c r="H120" s="5" t="s">
        <v>157</v>
      </c>
      <c r="I120" s="5" t="s">
        <v>138</v>
      </c>
      <c r="J120" s="34" t="s">
        <v>263</v>
      </c>
      <c r="K120" s="6" t="s">
        <v>272</v>
      </c>
      <c r="L120" s="9"/>
      <c r="M120" s="10">
        <v>0</v>
      </c>
      <c r="N120" s="10">
        <v>1</v>
      </c>
      <c r="O120" s="7">
        <f t="shared" si="24"/>
        <v>0</v>
      </c>
      <c r="P120" s="7">
        <f t="shared" si="25"/>
        <v>0</v>
      </c>
      <c r="Q120" s="11">
        <v>0</v>
      </c>
      <c r="R120" s="11"/>
      <c r="S120" s="11"/>
      <c r="T120" s="11"/>
      <c r="U120" s="7">
        <f t="shared" si="32"/>
        <v>0</v>
      </c>
      <c r="V120" s="7">
        <f t="shared" si="33"/>
        <v>0</v>
      </c>
      <c r="W120" s="7">
        <f t="shared" si="34"/>
        <v>0</v>
      </c>
      <c r="X120" s="7">
        <f t="shared" si="35"/>
        <v>0</v>
      </c>
      <c r="Y120" s="7">
        <f t="shared" si="36"/>
        <v>0</v>
      </c>
      <c r="Z120" s="15">
        <f t="shared" si="31"/>
        <v>0</v>
      </c>
    </row>
    <row r="121" spans="1:26" x14ac:dyDescent="0.2">
      <c r="A121" s="8" t="s">
        <v>166</v>
      </c>
      <c r="B121" s="8">
        <v>2025</v>
      </c>
      <c r="C121" s="8" t="s">
        <v>292</v>
      </c>
      <c r="D121" s="8"/>
      <c r="E121" s="6" t="s">
        <v>18</v>
      </c>
      <c r="F121" s="6" t="s">
        <v>19</v>
      </c>
      <c r="G121" s="5" t="s">
        <v>232</v>
      </c>
      <c r="H121" s="5" t="s">
        <v>156</v>
      </c>
      <c r="I121" s="34" t="s">
        <v>232</v>
      </c>
      <c r="J121" s="34" t="s">
        <v>258</v>
      </c>
      <c r="K121" s="6" t="s">
        <v>271</v>
      </c>
      <c r="L121" s="9">
        <v>1677442.71</v>
      </c>
      <c r="M121" s="10">
        <v>0</v>
      </c>
      <c r="N121" s="10">
        <v>1</v>
      </c>
      <c r="O121" s="7">
        <f t="shared" si="24"/>
        <v>0</v>
      </c>
      <c r="P121" s="7">
        <f t="shared" si="25"/>
        <v>1677442.71</v>
      </c>
      <c r="Q121" s="18">
        <v>5.5E-2</v>
      </c>
      <c r="R121" s="35">
        <v>0.1105</v>
      </c>
      <c r="S121" s="11"/>
      <c r="T121" s="13">
        <v>0.28000000000000003</v>
      </c>
      <c r="U121" s="7">
        <f t="shared" si="32"/>
        <v>930141.98269500001</v>
      </c>
      <c r="V121" s="7">
        <f t="shared" si="33"/>
        <v>92259.349050000004</v>
      </c>
      <c r="W121" s="7">
        <f t="shared" si="34"/>
        <v>185357.419455</v>
      </c>
      <c r="X121" s="7">
        <f t="shared" si="35"/>
        <v>0</v>
      </c>
      <c r="Y121" s="7">
        <f t="shared" si="36"/>
        <v>469683.95880000002</v>
      </c>
      <c r="Z121" s="15">
        <f t="shared" si="31"/>
        <v>469683.95880000002</v>
      </c>
    </row>
    <row r="122" spans="1:26" x14ac:dyDescent="0.2">
      <c r="A122" s="8" t="s">
        <v>166</v>
      </c>
      <c r="B122" s="8">
        <v>2025</v>
      </c>
      <c r="C122" s="8" t="s">
        <v>292</v>
      </c>
      <c r="D122" s="8"/>
      <c r="E122" s="6" t="s">
        <v>24</v>
      </c>
      <c r="F122" s="6" t="s">
        <v>25</v>
      </c>
      <c r="G122" s="5" t="s">
        <v>232</v>
      </c>
      <c r="H122" s="5" t="s">
        <v>157</v>
      </c>
      <c r="I122" s="5" t="s">
        <v>293</v>
      </c>
      <c r="J122" s="34" t="s">
        <v>258</v>
      </c>
      <c r="K122" s="6" t="s">
        <v>272</v>
      </c>
      <c r="L122" s="9">
        <v>1000816.33</v>
      </c>
      <c r="M122" s="10">
        <v>0</v>
      </c>
      <c r="N122" s="10">
        <v>1</v>
      </c>
      <c r="O122" s="7">
        <f t="shared" si="24"/>
        <v>0</v>
      </c>
      <c r="P122" s="7">
        <f t="shared" si="25"/>
        <v>1000816.33</v>
      </c>
      <c r="Q122" s="11">
        <v>0</v>
      </c>
      <c r="R122" s="11">
        <v>1</v>
      </c>
      <c r="S122" s="11"/>
      <c r="T122" s="11"/>
      <c r="U122" s="7">
        <f t="shared" si="32"/>
        <v>0</v>
      </c>
      <c r="V122" s="7">
        <f t="shared" si="33"/>
        <v>0</v>
      </c>
      <c r="W122" s="7">
        <f t="shared" si="34"/>
        <v>1000816.33</v>
      </c>
      <c r="X122" s="7">
        <f t="shared" si="35"/>
        <v>0</v>
      </c>
      <c r="Y122" s="7">
        <f t="shared" si="36"/>
        <v>0</v>
      </c>
      <c r="Z122" s="15">
        <f t="shared" si="31"/>
        <v>0</v>
      </c>
    </row>
    <row r="123" spans="1:26" x14ac:dyDescent="0.2">
      <c r="A123" s="8" t="s">
        <v>166</v>
      </c>
      <c r="B123" s="8">
        <v>2025</v>
      </c>
      <c r="C123" s="8" t="s">
        <v>292</v>
      </c>
      <c r="D123" s="8"/>
      <c r="E123" s="6" t="s">
        <v>30</v>
      </c>
      <c r="F123" s="6" t="s">
        <v>31</v>
      </c>
      <c r="G123" s="16" t="s">
        <v>31</v>
      </c>
      <c r="H123" s="5" t="s">
        <v>157</v>
      </c>
      <c r="I123" s="5" t="s">
        <v>172</v>
      </c>
      <c r="J123" s="34" t="s">
        <v>259</v>
      </c>
      <c r="K123" s="6" t="s">
        <v>272</v>
      </c>
      <c r="L123" s="9">
        <v>710666.58</v>
      </c>
      <c r="M123" s="22">
        <v>0.9</v>
      </c>
      <c r="N123" s="22">
        <v>0.1</v>
      </c>
      <c r="O123" s="7">
        <f t="shared" si="24"/>
        <v>639599.92200000002</v>
      </c>
      <c r="P123" s="7">
        <f t="shared" si="25"/>
        <v>71066.657999999996</v>
      </c>
      <c r="Q123" s="18">
        <v>0.05</v>
      </c>
      <c r="R123" s="11"/>
      <c r="S123" s="14">
        <v>0.18</v>
      </c>
      <c r="T123" s="14">
        <v>0.22</v>
      </c>
      <c r="U123" s="7">
        <f t="shared" si="32"/>
        <v>544370.6002799999</v>
      </c>
      <c r="V123" s="7">
        <f t="shared" si="33"/>
        <v>35533.328999999998</v>
      </c>
      <c r="W123" s="7">
        <f t="shared" si="34"/>
        <v>0</v>
      </c>
      <c r="X123" s="17">
        <f t="shared" si="35"/>
        <v>115127.98596000001</v>
      </c>
      <c r="Y123" s="7">
        <f t="shared" si="36"/>
        <v>15634.66476</v>
      </c>
      <c r="Z123" s="15">
        <f t="shared" si="31"/>
        <v>130762.65072000001</v>
      </c>
    </row>
    <row r="124" spans="1:26" x14ac:dyDescent="0.2">
      <c r="A124" s="8" t="s">
        <v>166</v>
      </c>
      <c r="B124" s="8">
        <v>2025</v>
      </c>
      <c r="C124" s="8" t="s">
        <v>292</v>
      </c>
      <c r="D124" s="8"/>
      <c r="E124" s="6" t="s">
        <v>203</v>
      </c>
      <c r="F124" s="6" t="s">
        <v>204</v>
      </c>
      <c r="G124" s="5" t="s">
        <v>204</v>
      </c>
      <c r="H124" s="5" t="s">
        <v>156</v>
      </c>
      <c r="I124" s="5" t="s">
        <v>204</v>
      </c>
      <c r="J124" s="34" t="s">
        <v>259</v>
      </c>
      <c r="K124" s="6" t="s">
        <v>272</v>
      </c>
      <c r="L124" s="9"/>
      <c r="M124" s="10">
        <v>1</v>
      </c>
      <c r="N124" s="10">
        <v>0</v>
      </c>
      <c r="O124" s="7">
        <f t="shared" si="24"/>
        <v>0</v>
      </c>
      <c r="P124" s="7">
        <f t="shared" si="25"/>
        <v>0</v>
      </c>
      <c r="Q124" s="11">
        <v>0.06</v>
      </c>
      <c r="R124" s="11"/>
      <c r="S124" s="18">
        <v>0.08</v>
      </c>
      <c r="T124" s="11"/>
      <c r="U124" s="7">
        <f t="shared" si="32"/>
        <v>0</v>
      </c>
      <c r="V124" s="7">
        <f t="shared" si="33"/>
        <v>0</v>
      </c>
      <c r="W124" s="7">
        <f t="shared" si="34"/>
        <v>0</v>
      </c>
      <c r="X124" s="7">
        <f t="shared" si="35"/>
        <v>0</v>
      </c>
      <c r="Y124" s="7">
        <f t="shared" si="36"/>
        <v>0</v>
      </c>
      <c r="Z124" s="15">
        <f t="shared" si="31"/>
        <v>0</v>
      </c>
    </row>
    <row r="125" spans="1:26" x14ac:dyDescent="0.2">
      <c r="A125" s="8" t="s">
        <v>166</v>
      </c>
      <c r="B125" s="8">
        <v>2025</v>
      </c>
      <c r="C125" s="8" t="s">
        <v>292</v>
      </c>
      <c r="D125" s="8"/>
      <c r="E125" s="6" t="s">
        <v>181</v>
      </c>
      <c r="F125" s="6" t="s">
        <v>182</v>
      </c>
      <c r="G125" s="19" t="s">
        <v>183</v>
      </c>
      <c r="H125" s="5" t="s">
        <v>157</v>
      </c>
      <c r="I125" s="5" t="s">
        <v>183</v>
      </c>
      <c r="J125" s="34" t="s">
        <v>259</v>
      </c>
      <c r="K125" s="6" t="s">
        <v>272</v>
      </c>
      <c r="L125" s="9"/>
      <c r="M125" s="22">
        <v>0.8</v>
      </c>
      <c r="N125" s="22">
        <v>0.2</v>
      </c>
      <c r="O125" s="7">
        <f t="shared" si="24"/>
        <v>0</v>
      </c>
      <c r="P125" s="7">
        <f t="shared" si="25"/>
        <v>0</v>
      </c>
      <c r="Q125" s="11">
        <v>0.06</v>
      </c>
      <c r="R125" s="11"/>
      <c r="S125" s="18">
        <v>0.15</v>
      </c>
      <c r="T125" s="11">
        <v>0.25</v>
      </c>
      <c r="U125" s="7">
        <f t="shared" si="32"/>
        <v>0</v>
      </c>
      <c r="V125" s="7">
        <f t="shared" si="33"/>
        <v>0</v>
      </c>
      <c r="W125" s="7">
        <f t="shared" si="34"/>
        <v>0</v>
      </c>
      <c r="X125" s="7">
        <f t="shared" si="35"/>
        <v>0</v>
      </c>
      <c r="Y125" s="7">
        <f t="shared" si="36"/>
        <v>0</v>
      </c>
      <c r="Z125" s="15">
        <f t="shared" si="31"/>
        <v>0</v>
      </c>
    </row>
    <row r="126" spans="1:26" x14ac:dyDescent="0.2">
      <c r="A126" s="8" t="s">
        <v>166</v>
      </c>
      <c r="B126" s="8">
        <v>2025</v>
      </c>
      <c r="C126" s="8" t="s">
        <v>292</v>
      </c>
      <c r="D126" s="8"/>
      <c r="E126" s="20" t="s">
        <v>60</v>
      </c>
      <c r="F126" s="20" t="s">
        <v>61</v>
      </c>
      <c r="G126" s="19" t="s">
        <v>183</v>
      </c>
      <c r="H126" s="5" t="s">
        <v>157</v>
      </c>
      <c r="I126" s="5" t="s">
        <v>183</v>
      </c>
      <c r="J126" s="34" t="s">
        <v>259</v>
      </c>
      <c r="K126" s="6" t="s">
        <v>272</v>
      </c>
      <c r="L126" s="9">
        <v>127288.83</v>
      </c>
      <c r="M126" s="22">
        <v>0.8</v>
      </c>
      <c r="N126" s="22">
        <v>0.2</v>
      </c>
      <c r="O126" s="7">
        <f t="shared" si="24"/>
        <v>101831.06400000001</v>
      </c>
      <c r="P126" s="7">
        <f t="shared" si="25"/>
        <v>25457.766000000003</v>
      </c>
      <c r="Q126" s="11">
        <v>0.06</v>
      </c>
      <c r="R126" s="11"/>
      <c r="S126" s="14">
        <v>0.15</v>
      </c>
      <c r="T126" s="14">
        <v>0.18</v>
      </c>
      <c r="U126" s="7">
        <f t="shared" si="32"/>
        <v>99794.442720000006</v>
      </c>
      <c r="V126" s="7">
        <f t="shared" si="33"/>
        <v>7637.3297999999995</v>
      </c>
      <c r="W126" s="7">
        <f t="shared" si="34"/>
        <v>0</v>
      </c>
      <c r="X126" s="7">
        <f t="shared" si="35"/>
        <v>15274.659600000001</v>
      </c>
      <c r="Y126" s="7">
        <f t="shared" si="36"/>
        <v>4582.3978800000004</v>
      </c>
      <c r="Z126" s="26">
        <f t="shared" si="31"/>
        <v>19857.057480000003</v>
      </c>
    </row>
    <row r="127" spans="1:26" x14ac:dyDescent="0.2">
      <c r="A127" s="8" t="s">
        <v>166</v>
      </c>
      <c r="B127" s="8">
        <v>2025</v>
      </c>
      <c r="C127" s="8" t="s">
        <v>292</v>
      </c>
      <c r="D127" s="8"/>
      <c r="E127" s="20" t="s">
        <v>184</v>
      </c>
      <c r="F127" s="20" t="s">
        <v>185</v>
      </c>
      <c r="G127" s="19" t="s">
        <v>183</v>
      </c>
      <c r="H127" s="5" t="s">
        <v>157</v>
      </c>
      <c r="I127" s="5" t="s">
        <v>183</v>
      </c>
      <c r="J127" s="34" t="s">
        <v>259</v>
      </c>
      <c r="K127" s="6" t="s">
        <v>272</v>
      </c>
      <c r="L127" s="9"/>
      <c r="M127" s="22">
        <v>0.8</v>
      </c>
      <c r="N127" s="22">
        <v>0.2</v>
      </c>
      <c r="O127" s="7">
        <f t="shared" si="24"/>
        <v>0</v>
      </c>
      <c r="P127" s="7">
        <f t="shared" si="25"/>
        <v>0</v>
      </c>
      <c r="Q127" s="11">
        <v>0.06</v>
      </c>
      <c r="R127" s="11"/>
      <c r="S127" s="18">
        <v>0.15</v>
      </c>
      <c r="T127" s="11">
        <v>0.25</v>
      </c>
      <c r="U127" s="7">
        <f t="shared" si="32"/>
        <v>0</v>
      </c>
      <c r="V127" s="7">
        <f t="shared" si="33"/>
        <v>0</v>
      </c>
      <c r="W127" s="7">
        <f t="shared" si="34"/>
        <v>0</v>
      </c>
      <c r="X127" s="7">
        <f t="shared" si="35"/>
        <v>0</v>
      </c>
      <c r="Y127" s="7">
        <f t="shared" si="36"/>
        <v>0</v>
      </c>
      <c r="Z127" s="26">
        <f t="shared" si="31"/>
        <v>0</v>
      </c>
    </row>
    <row r="128" spans="1:26" x14ac:dyDescent="0.2">
      <c r="A128" s="8" t="s">
        <v>166</v>
      </c>
      <c r="B128" s="8">
        <v>2025</v>
      </c>
      <c r="C128" s="8" t="s">
        <v>292</v>
      </c>
      <c r="D128" s="8"/>
      <c r="E128" s="20" t="s">
        <v>58</v>
      </c>
      <c r="F128" s="20" t="s">
        <v>59</v>
      </c>
      <c r="G128" s="19" t="s">
        <v>183</v>
      </c>
      <c r="H128" s="5" t="s">
        <v>157</v>
      </c>
      <c r="I128" s="5" t="s">
        <v>183</v>
      </c>
      <c r="J128" s="34" t="s">
        <v>259</v>
      </c>
      <c r="K128" s="6" t="s">
        <v>272</v>
      </c>
      <c r="L128" s="9">
        <v>88089.13</v>
      </c>
      <c r="M128" s="22">
        <v>0.9</v>
      </c>
      <c r="N128" s="22">
        <v>0.1</v>
      </c>
      <c r="O128" s="7">
        <f t="shared" si="24"/>
        <v>79280.217000000004</v>
      </c>
      <c r="P128" s="7">
        <f t="shared" si="25"/>
        <v>8808.9130000000005</v>
      </c>
      <c r="Q128" s="11">
        <v>0.06</v>
      </c>
      <c r="R128" s="11"/>
      <c r="S128" s="18">
        <v>0.1</v>
      </c>
      <c r="T128" s="11">
        <v>0.1</v>
      </c>
      <c r="U128" s="7">
        <f t="shared" si="32"/>
        <v>73994.869200000001</v>
      </c>
      <c r="V128" s="7">
        <f t="shared" si="33"/>
        <v>5285.3478000000005</v>
      </c>
      <c r="W128" s="7">
        <f t="shared" si="34"/>
        <v>0</v>
      </c>
      <c r="X128" s="7">
        <f t="shared" si="35"/>
        <v>7928.0217000000011</v>
      </c>
      <c r="Y128" s="7">
        <f t="shared" si="36"/>
        <v>880.89130000000011</v>
      </c>
      <c r="Z128" s="26">
        <f t="shared" si="31"/>
        <v>8808.9130000000005</v>
      </c>
    </row>
    <row r="129" spans="1:26" x14ac:dyDescent="0.2">
      <c r="A129" s="8" t="s">
        <v>166</v>
      </c>
      <c r="B129" s="8">
        <v>2025</v>
      </c>
      <c r="C129" s="8" t="s">
        <v>292</v>
      </c>
      <c r="D129" s="8"/>
      <c r="E129" s="20" t="s">
        <v>186</v>
      </c>
      <c r="F129" s="20" t="s">
        <v>187</v>
      </c>
      <c r="G129" s="19" t="s">
        <v>183</v>
      </c>
      <c r="H129" s="5" t="s">
        <v>157</v>
      </c>
      <c r="I129" s="5" t="s">
        <v>183</v>
      </c>
      <c r="J129" s="34" t="s">
        <v>259</v>
      </c>
      <c r="K129" s="6" t="s">
        <v>272</v>
      </c>
      <c r="L129" s="9"/>
      <c r="M129" s="22">
        <v>0.8</v>
      </c>
      <c r="N129" s="22">
        <v>0.2</v>
      </c>
      <c r="O129" s="7">
        <f t="shared" si="24"/>
        <v>0</v>
      </c>
      <c r="P129" s="7">
        <f t="shared" si="25"/>
        <v>0</v>
      </c>
      <c r="Q129" s="11">
        <v>0.06</v>
      </c>
      <c r="R129" s="11"/>
      <c r="S129" s="18">
        <v>0.15</v>
      </c>
      <c r="T129" s="11">
        <v>0.25</v>
      </c>
      <c r="U129" s="7">
        <f t="shared" si="32"/>
        <v>0</v>
      </c>
      <c r="V129" s="7">
        <f t="shared" si="33"/>
        <v>0</v>
      </c>
      <c r="W129" s="7">
        <f t="shared" si="34"/>
        <v>0</v>
      </c>
      <c r="X129" s="7">
        <f t="shared" si="35"/>
        <v>0</v>
      </c>
      <c r="Y129" s="7">
        <f t="shared" si="36"/>
        <v>0</v>
      </c>
      <c r="Z129" s="26">
        <f t="shared" si="31"/>
        <v>0</v>
      </c>
    </row>
    <row r="130" spans="1:26" x14ac:dyDescent="0.2">
      <c r="A130" s="8" t="s">
        <v>166</v>
      </c>
      <c r="B130" s="8">
        <v>2025</v>
      </c>
      <c r="C130" s="8" t="s">
        <v>292</v>
      </c>
      <c r="D130" s="8"/>
      <c r="E130" s="20" t="s">
        <v>20</v>
      </c>
      <c r="F130" s="20" t="s">
        <v>146</v>
      </c>
      <c r="G130" s="19" t="s">
        <v>183</v>
      </c>
      <c r="H130" s="5" t="s">
        <v>157</v>
      </c>
      <c r="I130" s="5" t="s">
        <v>183</v>
      </c>
      <c r="J130" s="34" t="s">
        <v>259</v>
      </c>
      <c r="K130" s="6" t="s">
        <v>272</v>
      </c>
      <c r="L130" s="9">
        <v>1764761.36</v>
      </c>
      <c r="M130" s="22">
        <v>0.8</v>
      </c>
      <c r="N130" s="22">
        <v>0.2</v>
      </c>
      <c r="O130" s="7">
        <f t="shared" si="24"/>
        <v>1411809.0880000002</v>
      </c>
      <c r="P130" s="7">
        <f t="shared" si="25"/>
        <v>352952.27200000006</v>
      </c>
      <c r="Q130" s="18">
        <v>5.5E-2</v>
      </c>
      <c r="R130" s="11"/>
      <c r="S130" s="14">
        <v>0.12</v>
      </c>
      <c r="T130" s="14">
        <v>0.18</v>
      </c>
      <c r="U130" s="7">
        <f t="shared" si="32"/>
        <v>1434750.9856799999</v>
      </c>
      <c r="V130" s="7">
        <f t="shared" si="33"/>
        <v>97061.874800000005</v>
      </c>
      <c r="W130" s="7">
        <f t="shared" si="34"/>
        <v>0</v>
      </c>
      <c r="X130" s="7">
        <f t="shared" si="35"/>
        <v>169417.09056000001</v>
      </c>
      <c r="Y130" s="7">
        <f t="shared" si="36"/>
        <v>63531.408960000008</v>
      </c>
      <c r="Z130" s="15">
        <f t="shared" si="31"/>
        <v>232948.49952000001</v>
      </c>
    </row>
    <row r="131" spans="1:26" x14ac:dyDescent="0.2">
      <c r="A131" s="8" t="s">
        <v>166</v>
      </c>
      <c r="B131" s="8">
        <v>2025</v>
      </c>
      <c r="C131" s="8" t="s">
        <v>292</v>
      </c>
      <c r="D131" s="8"/>
      <c r="E131" s="20" t="s">
        <v>135</v>
      </c>
      <c r="F131" s="20" t="s">
        <v>188</v>
      </c>
      <c r="G131" s="19" t="s">
        <v>183</v>
      </c>
      <c r="H131" s="5" t="s">
        <v>157</v>
      </c>
      <c r="I131" s="5" t="s">
        <v>183</v>
      </c>
      <c r="J131" s="34" t="s">
        <v>259</v>
      </c>
      <c r="K131" s="6" t="s">
        <v>272</v>
      </c>
      <c r="L131" s="9"/>
      <c r="M131" s="22">
        <v>0.8</v>
      </c>
      <c r="N131" s="22">
        <v>0.2</v>
      </c>
      <c r="O131" s="7">
        <f t="shared" si="24"/>
        <v>0</v>
      </c>
      <c r="P131" s="7">
        <f t="shared" si="25"/>
        <v>0</v>
      </c>
      <c r="Q131" s="11">
        <v>0.06</v>
      </c>
      <c r="R131" s="11"/>
      <c r="S131" s="18">
        <v>0.1</v>
      </c>
      <c r="T131" s="11">
        <v>0.25</v>
      </c>
      <c r="U131" s="7">
        <f t="shared" si="32"/>
        <v>0</v>
      </c>
      <c r="V131" s="7">
        <f t="shared" si="33"/>
        <v>0</v>
      </c>
      <c r="W131" s="7">
        <f t="shared" si="34"/>
        <v>0</v>
      </c>
      <c r="X131" s="7">
        <f t="shared" si="35"/>
        <v>0</v>
      </c>
      <c r="Y131" s="7">
        <f t="shared" si="36"/>
        <v>0</v>
      </c>
      <c r="Z131" s="26">
        <f t="shared" si="31"/>
        <v>0</v>
      </c>
    </row>
    <row r="132" spans="1:26" x14ac:dyDescent="0.2">
      <c r="A132" s="8" t="s">
        <v>166</v>
      </c>
      <c r="B132" s="8">
        <v>2025</v>
      </c>
      <c r="C132" s="8" t="s">
        <v>292</v>
      </c>
      <c r="D132" s="8"/>
      <c r="E132" s="25" t="s">
        <v>189</v>
      </c>
      <c r="F132" s="25" t="s">
        <v>190</v>
      </c>
      <c r="G132" s="19" t="s">
        <v>183</v>
      </c>
      <c r="H132" s="5" t="s">
        <v>157</v>
      </c>
      <c r="I132" s="5" t="s">
        <v>183</v>
      </c>
      <c r="J132" s="34" t="s">
        <v>259</v>
      </c>
      <c r="K132" s="6" t="s">
        <v>272</v>
      </c>
      <c r="L132" s="9"/>
      <c r="M132" s="22">
        <v>0.8</v>
      </c>
      <c r="N132" s="22">
        <v>0.2</v>
      </c>
      <c r="O132" s="7">
        <f t="shared" si="24"/>
        <v>0</v>
      </c>
      <c r="P132" s="7">
        <f t="shared" si="25"/>
        <v>0</v>
      </c>
      <c r="Q132" s="11">
        <v>0.06</v>
      </c>
      <c r="R132" s="11"/>
      <c r="S132" s="18">
        <v>0.15</v>
      </c>
      <c r="T132" s="11">
        <v>0.25</v>
      </c>
      <c r="U132" s="7">
        <f t="shared" si="32"/>
        <v>0</v>
      </c>
      <c r="V132" s="7">
        <f t="shared" si="33"/>
        <v>0</v>
      </c>
      <c r="W132" s="7">
        <f t="shared" si="34"/>
        <v>0</v>
      </c>
      <c r="X132" s="7">
        <f t="shared" si="35"/>
        <v>0</v>
      </c>
      <c r="Y132" s="7">
        <f t="shared" si="36"/>
        <v>0</v>
      </c>
      <c r="Z132" s="26">
        <f t="shared" si="31"/>
        <v>0</v>
      </c>
    </row>
    <row r="133" spans="1:26" x14ac:dyDescent="0.2">
      <c r="A133" s="8" t="s">
        <v>166</v>
      </c>
      <c r="B133" s="8">
        <v>2025</v>
      </c>
      <c r="C133" s="8" t="s">
        <v>292</v>
      </c>
      <c r="D133" s="8"/>
      <c r="E133" s="20" t="s">
        <v>86</v>
      </c>
      <c r="F133" s="20" t="s">
        <v>87</v>
      </c>
      <c r="G133" s="19" t="s">
        <v>183</v>
      </c>
      <c r="H133" s="5" t="s">
        <v>157</v>
      </c>
      <c r="I133" s="5" t="s">
        <v>183</v>
      </c>
      <c r="J133" s="34" t="s">
        <v>259</v>
      </c>
      <c r="K133" s="6" t="s">
        <v>272</v>
      </c>
      <c r="L133" s="9">
        <v>83220</v>
      </c>
      <c r="M133" s="22">
        <v>0.8</v>
      </c>
      <c r="N133" s="22">
        <v>0.2</v>
      </c>
      <c r="O133" s="7">
        <f t="shared" si="24"/>
        <v>66576</v>
      </c>
      <c r="P133" s="7">
        <f t="shared" si="25"/>
        <v>16644</v>
      </c>
      <c r="Q133" s="11">
        <v>0.06</v>
      </c>
      <c r="R133" s="11"/>
      <c r="S133" s="18">
        <v>0.1</v>
      </c>
      <c r="T133" s="11">
        <v>0.25</v>
      </c>
      <c r="U133" s="7">
        <f t="shared" si="32"/>
        <v>67408.2</v>
      </c>
      <c r="V133" s="7">
        <f t="shared" si="33"/>
        <v>4993.2</v>
      </c>
      <c r="W133" s="7">
        <f t="shared" si="34"/>
        <v>0</v>
      </c>
      <c r="X133" s="7">
        <f t="shared" si="35"/>
        <v>6657.6</v>
      </c>
      <c r="Y133" s="7">
        <f t="shared" si="36"/>
        <v>4161</v>
      </c>
      <c r="Z133" s="26">
        <f t="shared" si="31"/>
        <v>10818.6</v>
      </c>
    </row>
    <row r="134" spans="1:26" x14ac:dyDescent="0.2">
      <c r="A134" s="8" t="s">
        <v>166</v>
      </c>
      <c r="B134" s="8">
        <v>2025</v>
      </c>
      <c r="C134" s="8" t="s">
        <v>292</v>
      </c>
      <c r="D134" s="8"/>
      <c r="E134" s="6" t="s">
        <v>26</v>
      </c>
      <c r="F134" s="6" t="s">
        <v>149</v>
      </c>
      <c r="G134" s="36" t="s">
        <v>246</v>
      </c>
      <c r="H134" s="5" t="s">
        <v>156</v>
      </c>
      <c r="I134" s="34" t="s">
        <v>248</v>
      </c>
      <c r="J134" s="34" t="s">
        <v>257</v>
      </c>
      <c r="K134" s="6" t="s">
        <v>271</v>
      </c>
      <c r="L134" s="9">
        <v>899037.87</v>
      </c>
      <c r="M134" s="10">
        <v>0.9</v>
      </c>
      <c r="N134" s="10">
        <v>0.1</v>
      </c>
      <c r="O134" s="7">
        <f t="shared" si="24"/>
        <v>809134.08299999998</v>
      </c>
      <c r="P134" s="7">
        <f t="shared" si="25"/>
        <v>89903.787000000011</v>
      </c>
      <c r="Q134" s="11">
        <v>0.06</v>
      </c>
      <c r="R134" s="11"/>
      <c r="S134" s="13">
        <v>0.09</v>
      </c>
      <c r="T134" s="14">
        <v>0.1</v>
      </c>
      <c r="U134" s="7">
        <f t="shared" si="32"/>
        <v>763283.15162999998</v>
      </c>
      <c r="V134" s="7">
        <f t="shared" si="33"/>
        <v>53942.272199999999</v>
      </c>
      <c r="W134" s="7">
        <f t="shared" si="34"/>
        <v>0</v>
      </c>
      <c r="X134" s="7">
        <f t="shared" si="35"/>
        <v>72822.067469999995</v>
      </c>
      <c r="Y134" s="7">
        <f t="shared" si="36"/>
        <v>8990.3787000000011</v>
      </c>
      <c r="Z134" s="15">
        <f t="shared" si="31"/>
        <v>81812.446169999996</v>
      </c>
    </row>
    <row r="135" spans="1:26" x14ac:dyDescent="0.2">
      <c r="A135" s="8" t="s">
        <v>166</v>
      </c>
      <c r="B135" s="8">
        <v>2025</v>
      </c>
      <c r="C135" s="8" t="s">
        <v>292</v>
      </c>
      <c r="D135" s="8"/>
      <c r="E135" s="6" t="s">
        <v>120</v>
      </c>
      <c r="F135" s="6" t="s">
        <v>121</v>
      </c>
      <c r="G135" s="36" t="s">
        <v>246</v>
      </c>
      <c r="H135" s="5" t="s">
        <v>156</v>
      </c>
      <c r="I135" s="34" t="s">
        <v>248</v>
      </c>
      <c r="J135" s="34" t="s">
        <v>257</v>
      </c>
      <c r="K135" s="6" t="s">
        <v>271</v>
      </c>
      <c r="L135" s="9">
        <v>7653.96</v>
      </c>
      <c r="M135" s="10">
        <v>0.95</v>
      </c>
      <c r="N135" s="10">
        <v>0.05</v>
      </c>
      <c r="O135" s="7">
        <f t="shared" si="24"/>
        <v>7271.2619999999997</v>
      </c>
      <c r="P135" s="7">
        <f t="shared" si="25"/>
        <v>382.69800000000004</v>
      </c>
      <c r="Q135" s="11">
        <v>0.06</v>
      </c>
      <c r="R135" s="11"/>
      <c r="S135" s="18">
        <v>0.15</v>
      </c>
      <c r="T135" s="11">
        <v>0.25</v>
      </c>
      <c r="U135" s="7">
        <f t="shared" si="32"/>
        <v>6008.3585999999996</v>
      </c>
      <c r="V135" s="7">
        <f t="shared" si="33"/>
        <v>459.23759999999999</v>
      </c>
      <c r="W135" s="7">
        <f t="shared" si="34"/>
        <v>0</v>
      </c>
      <c r="X135" s="7">
        <f t="shared" si="35"/>
        <v>1090.6893</v>
      </c>
      <c r="Y135" s="7">
        <f t="shared" si="36"/>
        <v>95.674500000000009</v>
      </c>
      <c r="Z135" s="15">
        <f t="shared" si="31"/>
        <v>1186.3638000000001</v>
      </c>
    </row>
    <row r="136" spans="1:26" x14ac:dyDescent="0.2">
      <c r="A136" s="8" t="s">
        <v>166</v>
      </c>
      <c r="B136" s="8">
        <v>2025</v>
      </c>
      <c r="C136" s="8" t="s">
        <v>292</v>
      </c>
      <c r="D136" s="8"/>
      <c r="E136" s="6" t="s">
        <v>62</v>
      </c>
      <c r="F136" s="6" t="s">
        <v>143</v>
      </c>
      <c r="G136" s="5" t="s">
        <v>171</v>
      </c>
      <c r="H136" s="5" t="s">
        <v>157</v>
      </c>
      <c r="I136" s="5" t="s">
        <v>171</v>
      </c>
      <c r="J136" s="34" t="s">
        <v>259</v>
      </c>
      <c r="K136" s="6" t="s">
        <v>272</v>
      </c>
      <c r="L136" s="9">
        <v>49347</v>
      </c>
      <c r="M136" s="10">
        <v>0.7</v>
      </c>
      <c r="N136" s="10">
        <v>0.3</v>
      </c>
      <c r="O136" s="7">
        <f t="shared" si="24"/>
        <v>34542.899999999994</v>
      </c>
      <c r="P136" s="7">
        <f t="shared" si="25"/>
        <v>14804.099999999999</v>
      </c>
      <c r="Q136" s="11">
        <v>0.06</v>
      </c>
      <c r="R136" s="11"/>
      <c r="S136" s="18">
        <v>0.03</v>
      </c>
      <c r="T136" s="11">
        <v>0.25</v>
      </c>
      <c r="U136" s="7">
        <f t="shared" si="32"/>
        <v>41648.868000000002</v>
      </c>
      <c r="V136" s="7">
        <f t="shared" si="33"/>
        <v>2960.8199999999997</v>
      </c>
      <c r="W136" s="7">
        <f t="shared" si="34"/>
        <v>0</v>
      </c>
      <c r="X136" s="7">
        <f t="shared" si="35"/>
        <v>1036.2869999999998</v>
      </c>
      <c r="Y136" s="7">
        <f t="shared" si="36"/>
        <v>3701.0249999999996</v>
      </c>
      <c r="Z136" s="15">
        <f t="shared" si="31"/>
        <v>4737.3119999999999</v>
      </c>
    </row>
    <row r="137" spans="1:26" x14ac:dyDescent="0.2">
      <c r="A137" s="8" t="s">
        <v>166</v>
      </c>
      <c r="B137" s="8">
        <v>2025</v>
      </c>
      <c r="C137" s="8" t="s">
        <v>292</v>
      </c>
      <c r="D137" s="8"/>
      <c r="E137" s="6" t="s">
        <v>53</v>
      </c>
      <c r="F137" s="6" t="s">
        <v>144</v>
      </c>
      <c r="G137" s="5" t="s">
        <v>171</v>
      </c>
      <c r="H137" s="5" t="s">
        <v>157</v>
      </c>
      <c r="I137" s="5" t="s">
        <v>171</v>
      </c>
      <c r="J137" s="34" t="s">
        <v>259</v>
      </c>
      <c r="K137" s="6" t="s">
        <v>272</v>
      </c>
      <c r="L137" s="9">
        <v>70290.81</v>
      </c>
      <c r="M137" s="10">
        <v>0.7</v>
      </c>
      <c r="N137" s="10">
        <v>0.3</v>
      </c>
      <c r="O137" s="7">
        <f t="shared" si="24"/>
        <v>49203.566999999995</v>
      </c>
      <c r="P137" s="7">
        <f t="shared" si="25"/>
        <v>21087.242999999999</v>
      </c>
      <c r="Q137" s="11">
        <v>0.06</v>
      </c>
      <c r="R137" s="11"/>
      <c r="S137" s="18">
        <v>0.03</v>
      </c>
      <c r="T137" s="11">
        <v>0.25</v>
      </c>
      <c r="U137" s="7">
        <f t="shared" si="32"/>
        <v>59325.443639999998</v>
      </c>
      <c r="V137" s="7">
        <f t="shared" si="33"/>
        <v>4217.4485999999997</v>
      </c>
      <c r="W137" s="7">
        <f t="shared" si="34"/>
        <v>0</v>
      </c>
      <c r="X137" s="7">
        <f t="shared" si="35"/>
        <v>1476.1070099999997</v>
      </c>
      <c r="Y137" s="7">
        <f t="shared" si="36"/>
        <v>5271.8107499999996</v>
      </c>
      <c r="Z137" s="15">
        <f t="shared" si="31"/>
        <v>6747.9177599999994</v>
      </c>
    </row>
    <row r="138" spans="1:26" x14ac:dyDescent="0.2">
      <c r="A138" s="8" t="s">
        <v>166</v>
      </c>
      <c r="B138" s="8">
        <v>2025</v>
      </c>
      <c r="C138" s="8" t="s">
        <v>292</v>
      </c>
      <c r="D138" s="8"/>
      <c r="E138" s="6" t="s">
        <v>84</v>
      </c>
      <c r="F138" s="6" t="s">
        <v>85</v>
      </c>
      <c r="G138" s="5" t="s">
        <v>85</v>
      </c>
      <c r="H138" s="5" t="s">
        <v>157</v>
      </c>
      <c r="I138" s="5" t="s">
        <v>171</v>
      </c>
      <c r="J138" s="34" t="s">
        <v>259</v>
      </c>
      <c r="K138" s="6" t="s">
        <v>272</v>
      </c>
      <c r="L138" s="9">
        <v>28683.95</v>
      </c>
      <c r="M138" s="10">
        <v>0.7</v>
      </c>
      <c r="N138" s="10">
        <v>0.3</v>
      </c>
      <c r="O138" s="7">
        <f t="shared" si="24"/>
        <v>20078.764999999999</v>
      </c>
      <c r="P138" s="7">
        <f t="shared" si="25"/>
        <v>8605.1849999999995</v>
      </c>
      <c r="Q138" s="11">
        <v>0.06</v>
      </c>
      <c r="R138" s="11"/>
      <c r="S138" s="18">
        <v>0.03</v>
      </c>
      <c r="T138" s="11">
        <v>0.25</v>
      </c>
      <c r="U138" s="7">
        <f t="shared" si="32"/>
        <v>24209.253799999999</v>
      </c>
      <c r="V138" s="7">
        <f t="shared" si="33"/>
        <v>1721.037</v>
      </c>
      <c r="W138" s="7">
        <f t="shared" si="34"/>
        <v>0</v>
      </c>
      <c r="X138" s="7">
        <f t="shared" si="35"/>
        <v>602.36294999999996</v>
      </c>
      <c r="Y138" s="7">
        <f t="shared" si="36"/>
        <v>2151.2962499999999</v>
      </c>
      <c r="Z138" s="15">
        <f t="shared" si="31"/>
        <v>2753.6592000000001</v>
      </c>
    </row>
    <row r="139" spans="1:26" x14ac:dyDescent="0.2">
      <c r="A139" s="8" t="s">
        <v>166</v>
      </c>
      <c r="B139" s="8">
        <v>2025</v>
      </c>
      <c r="C139" s="8" t="s">
        <v>292</v>
      </c>
      <c r="D139" s="8"/>
      <c r="E139" s="6" t="s">
        <v>94</v>
      </c>
      <c r="F139" s="6" t="s">
        <v>95</v>
      </c>
      <c r="G139" s="5" t="s">
        <v>168</v>
      </c>
      <c r="H139" s="5" t="s">
        <v>156</v>
      </c>
      <c r="I139" s="5" t="s">
        <v>168</v>
      </c>
      <c r="J139" s="34" t="s">
        <v>260</v>
      </c>
      <c r="K139" s="6" t="s">
        <v>272</v>
      </c>
      <c r="L139" s="9">
        <v>500</v>
      </c>
      <c r="M139" s="10">
        <v>0.7</v>
      </c>
      <c r="N139" s="10">
        <v>0.3</v>
      </c>
      <c r="O139" s="7">
        <f t="shared" si="24"/>
        <v>350</v>
      </c>
      <c r="P139" s="7">
        <f t="shared" si="25"/>
        <v>150</v>
      </c>
      <c r="Q139" s="11">
        <v>0.06</v>
      </c>
      <c r="R139" s="11"/>
      <c r="S139" s="18">
        <v>0.1</v>
      </c>
      <c r="T139" s="11">
        <v>0.25</v>
      </c>
      <c r="U139" s="7">
        <f t="shared" si="32"/>
        <v>397.5</v>
      </c>
      <c r="V139" s="7">
        <f t="shared" si="33"/>
        <v>30</v>
      </c>
      <c r="W139" s="7">
        <f t="shared" si="34"/>
        <v>0</v>
      </c>
      <c r="X139" s="7">
        <f t="shared" si="35"/>
        <v>35</v>
      </c>
      <c r="Y139" s="7">
        <f t="shared" si="36"/>
        <v>37.5</v>
      </c>
      <c r="Z139" s="15">
        <f t="shared" si="31"/>
        <v>72.5</v>
      </c>
    </row>
    <row r="140" spans="1:26" x14ac:dyDescent="0.2">
      <c r="A140" s="8" t="s">
        <v>166</v>
      </c>
      <c r="B140" s="8">
        <v>2025</v>
      </c>
      <c r="C140" s="8" t="s">
        <v>292</v>
      </c>
      <c r="D140" s="8"/>
      <c r="E140" s="6" t="s">
        <v>109</v>
      </c>
      <c r="F140" s="6" t="s">
        <v>110</v>
      </c>
      <c r="G140" s="5" t="s">
        <v>168</v>
      </c>
      <c r="H140" s="5" t="s">
        <v>156</v>
      </c>
      <c r="I140" s="5" t="s">
        <v>168</v>
      </c>
      <c r="J140" s="34" t="s">
        <v>260</v>
      </c>
      <c r="K140" s="6" t="s">
        <v>272</v>
      </c>
      <c r="L140" s="9">
        <v>675</v>
      </c>
      <c r="M140" s="10">
        <v>0.7</v>
      </c>
      <c r="N140" s="10">
        <v>0.3</v>
      </c>
      <c r="O140" s="7">
        <f t="shared" si="24"/>
        <v>472.49999999999994</v>
      </c>
      <c r="P140" s="7">
        <f t="shared" si="25"/>
        <v>202.5</v>
      </c>
      <c r="Q140" s="11">
        <v>0.06</v>
      </c>
      <c r="R140" s="11"/>
      <c r="S140" s="18">
        <v>0.1</v>
      </c>
      <c r="T140" s="11">
        <v>0.25</v>
      </c>
      <c r="U140" s="7">
        <f t="shared" si="32"/>
        <v>536.625</v>
      </c>
      <c r="V140" s="7">
        <f t="shared" si="33"/>
        <v>40.5</v>
      </c>
      <c r="W140" s="7">
        <f t="shared" si="34"/>
        <v>0</v>
      </c>
      <c r="X140" s="7">
        <f t="shared" si="35"/>
        <v>47.25</v>
      </c>
      <c r="Y140" s="7">
        <f t="shared" si="36"/>
        <v>50.625</v>
      </c>
      <c r="Z140" s="15">
        <f t="shared" si="31"/>
        <v>97.875</v>
      </c>
    </row>
    <row r="141" spans="1:26" x14ac:dyDescent="0.2">
      <c r="A141" s="8" t="s">
        <v>166</v>
      </c>
      <c r="B141" s="8">
        <v>2025</v>
      </c>
      <c r="C141" s="8" t="s">
        <v>292</v>
      </c>
      <c r="D141" s="8"/>
      <c r="E141" s="6" t="s">
        <v>169</v>
      </c>
      <c r="F141" s="6" t="s">
        <v>170</v>
      </c>
      <c r="G141" s="5" t="s">
        <v>168</v>
      </c>
      <c r="H141" s="5" t="s">
        <v>294</v>
      </c>
      <c r="I141" s="5" t="s">
        <v>168</v>
      </c>
      <c r="J141" s="34" t="s">
        <v>260</v>
      </c>
      <c r="K141" s="6" t="s">
        <v>272</v>
      </c>
      <c r="L141" s="9"/>
      <c r="M141" s="10">
        <v>0.7</v>
      </c>
      <c r="N141" s="10">
        <v>0.3</v>
      </c>
      <c r="O141" s="7">
        <f t="shared" si="24"/>
        <v>0</v>
      </c>
      <c r="P141" s="7">
        <f t="shared" si="25"/>
        <v>0</v>
      </c>
      <c r="Q141" s="11">
        <v>0.06</v>
      </c>
      <c r="R141" s="11"/>
      <c r="S141" s="18">
        <v>0.1</v>
      </c>
      <c r="T141" s="11">
        <v>0.25</v>
      </c>
      <c r="U141" s="7">
        <f t="shared" si="32"/>
        <v>0</v>
      </c>
      <c r="V141" s="7">
        <f t="shared" si="33"/>
        <v>0</v>
      </c>
      <c r="W141" s="7">
        <f t="shared" si="34"/>
        <v>0</v>
      </c>
      <c r="X141" s="7">
        <f t="shared" si="35"/>
        <v>0</v>
      </c>
      <c r="Y141" s="7">
        <f t="shared" si="36"/>
        <v>0</v>
      </c>
      <c r="Z141" s="15">
        <f t="shared" si="31"/>
        <v>0</v>
      </c>
    </row>
    <row r="142" spans="1:26" x14ac:dyDescent="0.2">
      <c r="A142" s="8" t="s">
        <v>166</v>
      </c>
      <c r="B142" s="8">
        <v>2025</v>
      </c>
      <c r="C142" s="8" t="s">
        <v>292</v>
      </c>
      <c r="D142" s="8"/>
      <c r="E142" s="6" t="s">
        <v>69</v>
      </c>
      <c r="F142" s="6" t="s">
        <v>70</v>
      </c>
      <c r="G142" s="5" t="s">
        <v>168</v>
      </c>
      <c r="H142" s="5" t="s">
        <v>157</v>
      </c>
      <c r="I142" s="5" t="s">
        <v>168</v>
      </c>
      <c r="J142" s="34" t="s">
        <v>260</v>
      </c>
      <c r="K142" s="6" t="s">
        <v>272</v>
      </c>
      <c r="L142" s="9">
        <v>75377</v>
      </c>
      <c r="M142" s="10">
        <v>0.7</v>
      </c>
      <c r="N142" s="10">
        <v>0.3</v>
      </c>
      <c r="O142" s="7">
        <f t="shared" si="24"/>
        <v>52763.899999999994</v>
      </c>
      <c r="P142" s="7">
        <f t="shared" si="25"/>
        <v>22613.1</v>
      </c>
      <c r="Q142" s="11">
        <v>0.06</v>
      </c>
      <c r="R142" s="11"/>
      <c r="S142" s="18">
        <v>0.1</v>
      </c>
      <c r="T142" s="11">
        <v>0.25</v>
      </c>
      <c r="U142" s="7">
        <f t="shared" si="32"/>
        <v>59924.715000000004</v>
      </c>
      <c r="V142" s="7">
        <f t="shared" si="33"/>
        <v>4522.62</v>
      </c>
      <c r="W142" s="7">
        <f t="shared" si="34"/>
        <v>0</v>
      </c>
      <c r="X142" s="7">
        <f t="shared" si="35"/>
        <v>5276.3899999999994</v>
      </c>
      <c r="Y142" s="7">
        <f t="shared" si="36"/>
        <v>5653.2749999999996</v>
      </c>
      <c r="Z142" s="15">
        <f t="shared" si="31"/>
        <v>10929.664999999999</v>
      </c>
    </row>
    <row r="143" spans="1:26" x14ac:dyDescent="0.2">
      <c r="A143" s="8" t="s">
        <v>166</v>
      </c>
      <c r="B143" s="8">
        <v>2025</v>
      </c>
      <c r="C143" s="8" t="s">
        <v>292</v>
      </c>
      <c r="D143" s="8"/>
      <c r="E143" s="6" t="s">
        <v>42</v>
      </c>
      <c r="F143" s="6" t="s">
        <v>148</v>
      </c>
      <c r="G143" s="5" t="s">
        <v>202</v>
      </c>
      <c r="H143" s="5" t="s">
        <v>156</v>
      </c>
      <c r="I143" s="5" t="s">
        <v>202</v>
      </c>
      <c r="J143" s="34" t="s">
        <v>260</v>
      </c>
      <c r="K143" s="6" t="s">
        <v>272</v>
      </c>
      <c r="L143" s="9">
        <v>690229.15</v>
      </c>
      <c r="M143" s="10">
        <v>0.8</v>
      </c>
      <c r="N143" s="10">
        <v>0.2</v>
      </c>
      <c r="O143" s="7">
        <f t="shared" si="24"/>
        <v>552183.32000000007</v>
      </c>
      <c r="P143" s="7">
        <f t="shared" si="25"/>
        <v>138045.83000000002</v>
      </c>
      <c r="Q143" s="11">
        <v>0.06</v>
      </c>
      <c r="R143" s="11"/>
      <c r="S143" s="14">
        <v>0.15</v>
      </c>
      <c r="T143" s="14">
        <v>0.18</v>
      </c>
      <c r="U143" s="7">
        <f t="shared" si="32"/>
        <v>541139.65360000008</v>
      </c>
      <c r="V143" s="7">
        <f t="shared" si="33"/>
        <v>41413.749000000003</v>
      </c>
      <c r="W143" s="7">
        <f t="shared" si="34"/>
        <v>0</v>
      </c>
      <c r="X143" s="17">
        <f t="shared" si="35"/>
        <v>82827.498000000007</v>
      </c>
      <c r="Y143" s="7">
        <f t="shared" si="36"/>
        <v>24848.249400000001</v>
      </c>
      <c r="Z143" s="15">
        <f t="shared" si="31"/>
        <v>107675.74740000001</v>
      </c>
    </row>
    <row r="144" spans="1:26" x14ac:dyDescent="0.2">
      <c r="A144" s="8" t="s">
        <v>166</v>
      </c>
      <c r="B144" s="8">
        <v>2025</v>
      </c>
      <c r="C144" s="8" t="s">
        <v>292</v>
      </c>
      <c r="D144" s="8"/>
      <c r="E144" s="6" t="s">
        <v>37</v>
      </c>
      <c r="F144" s="6" t="s">
        <v>38</v>
      </c>
      <c r="G144" s="5" t="s">
        <v>202</v>
      </c>
      <c r="H144" s="5" t="s">
        <v>156</v>
      </c>
      <c r="I144" s="5" t="s">
        <v>202</v>
      </c>
      <c r="J144" s="34" t="s">
        <v>260</v>
      </c>
      <c r="K144" s="6" t="s">
        <v>272</v>
      </c>
      <c r="L144" s="9">
        <v>486041.85</v>
      </c>
      <c r="M144" s="10">
        <v>0</v>
      </c>
      <c r="N144" s="10">
        <v>1</v>
      </c>
      <c r="O144" s="7">
        <f t="shared" si="24"/>
        <v>0</v>
      </c>
      <c r="P144" s="7">
        <f t="shared" si="25"/>
        <v>486041.85</v>
      </c>
      <c r="Q144" s="18">
        <v>0.06</v>
      </c>
      <c r="R144" s="11">
        <v>0</v>
      </c>
      <c r="S144" s="11"/>
      <c r="T144" s="14">
        <v>0.19</v>
      </c>
      <c r="U144" s="7">
        <f t="shared" si="32"/>
        <v>364531.38749999995</v>
      </c>
      <c r="V144" s="7">
        <f t="shared" si="33"/>
        <v>29162.510999999999</v>
      </c>
      <c r="W144" s="7">
        <f t="shared" si="34"/>
        <v>0</v>
      </c>
      <c r="X144" s="7">
        <f t="shared" si="35"/>
        <v>0</v>
      </c>
      <c r="Y144" s="7">
        <f t="shared" si="36"/>
        <v>92347.951499999996</v>
      </c>
      <c r="Z144" s="15">
        <f t="shared" si="31"/>
        <v>92347.951499999996</v>
      </c>
    </row>
    <row r="145" spans="1:26" x14ac:dyDescent="0.2">
      <c r="A145" s="8" t="s">
        <v>154</v>
      </c>
      <c r="B145" s="8">
        <v>2025</v>
      </c>
      <c r="C145" s="8" t="s">
        <v>292</v>
      </c>
      <c r="D145" s="8"/>
      <c r="E145" s="6" t="s">
        <v>0</v>
      </c>
      <c r="F145" s="6" t="s">
        <v>1</v>
      </c>
      <c r="G145" s="5" t="s">
        <v>1</v>
      </c>
      <c r="H145" s="5" t="s">
        <v>294</v>
      </c>
      <c r="I145" s="5" t="s">
        <v>155</v>
      </c>
      <c r="J145" s="34" t="s">
        <v>155</v>
      </c>
      <c r="K145" s="6" t="s">
        <v>272</v>
      </c>
      <c r="L145" s="9">
        <v>7690529.6299999999</v>
      </c>
      <c r="M145" s="10">
        <v>0.35</v>
      </c>
      <c r="N145" s="10">
        <v>0.65</v>
      </c>
      <c r="O145" s="7">
        <f t="shared" si="24"/>
        <v>2691685.3704999997</v>
      </c>
      <c r="P145" s="7">
        <f t="shared" si="25"/>
        <v>4998844.2594999997</v>
      </c>
      <c r="Q145" s="11">
        <v>0.06</v>
      </c>
      <c r="R145" s="12">
        <v>0.02</v>
      </c>
      <c r="S145" s="13">
        <v>0.1</v>
      </c>
      <c r="T145" s="14">
        <v>0.15</v>
      </c>
      <c r="U145" s="7">
        <f t="shared" si="32"/>
        <v>6110125.7910350002</v>
      </c>
      <c r="V145" s="7">
        <f t="shared" si="33"/>
        <v>461431.77779999998</v>
      </c>
      <c r="W145" s="7">
        <f t="shared" si="34"/>
        <v>99976.885190000001</v>
      </c>
      <c r="X145" s="7">
        <f t="shared" si="35"/>
        <v>269168.53704999998</v>
      </c>
      <c r="Y145" s="7">
        <f t="shared" si="36"/>
        <v>749826.63892499998</v>
      </c>
      <c r="Z145" s="15">
        <f t="shared" si="31"/>
        <v>1018995.175975</v>
      </c>
    </row>
    <row r="146" spans="1:26" x14ac:dyDescent="0.2">
      <c r="A146" s="8" t="s">
        <v>154</v>
      </c>
      <c r="B146" s="8">
        <v>2025</v>
      </c>
      <c r="C146" s="8" t="s">
        <v>292</v>
      </c>
      <c r="D146" s="8"/>
      <c r="E146" s="6" t="s">
        <v>2</v>
      </c>
      <c r="F146" s="6" t="s">
        <v>163</v>
      </c>
      <c r="G146" s="5" t="s">
        <v>1</v>
      </c>
      <c r="H146" s="5" t="s">
        <v>294</v>
      </c>
      <c r="I146" s="5" t="s">
        <v>155</v>
      </c>
      <c r="J146" s="34" t="s">
        <v>155</v>
      </c>
      <c r="K146" s="6" t="s">
        <v>272</v>
      </c>
      <c r="L146" s="9">
        <v>4480952.7300000004</v>
      </c>
      <c r="M146" s="10">
        <v>0.75</v>
      </c>
      <c r="N146" s="10">
        <v>0.25</v>
      </c>
      <c r="O146" s="7">
        <f t="shared" si="24"/>
        <v>3360714.5475000003</v>
      </c>
      <c r="P146" s="7">
        <f t="shared" si="25"/>
        <v>1120238.1825000001</v>
      </c>
      <c r="Q146" s="18">
        <v>0.01</v>
      </c>
      <c r="R146" s="11">
        <v>0.01</v>
      </c>
      <c r="S146" s="13">
        <v>0.06</v>
      </c>
      <c r="T146" s="11">
        <v>0.06</v>
      </c>
      <c r="U146" s="7">
        <f t="shared" si="32"/>
        <v>4156083.6570750005</v>
      </c>
      <c r="V146" s="7">
        <f t="shared" si="33"/>
        <v>44809.527300000009</v>
      </c>
      <c r="W146" s="17">
        <f t="shared" si="34"/>
        <v>11202.381825000002</v>
      </c>
      <c r="X146" s="7">
        <f t="shared" si="35"/>
        <v>201642.87285000001</v>
      </c>
      <c r="Y146" s="7">
        <f t="shared" si="36"/>
        <v>67214.29095000001</v>
      </c>
      <c r="Z146" s="15">
        <f t="shared" si="31"/>
        <v>268857.16380000004</v>
      </c>
    </row>
    <row r="147" spans="1:26" x14ac:dyDescent="0.2">
      <c r="A147" s="8" t="s">
        <v>154</v>
      </c>
      <c r="B147" s="8">
        <v>2025</v>
      </c>
      <c r="C147" s="8" t="s">
        <v>292</v>
      </c>
      <c r="D147" s="8"/>
      <c r="E147" s="6" t="s">
        <v>9</v>
      </c>
      <c r="F147" s="6" t="s">
        <v>10</v>
      </c>
      <c r="G147" s="16" t="s">
        <v>10</v>
      </c>
      <c r="H147" s="5" t="s">
        <v>157</v>
      </c>
      <c r="I147" s="5" t="s">
        <v>155</v>
      </c>
      <c r="J147" s="34" t="s">
        <v>155</v>
      </c>
      <c r="K147" s="6" t="s">
        <v>272</v>
      </c>
      <c r="L147" s="9">
        <v>2513631.5499999998</v>
      </c>
      <c r="M147" s="10">
        <v>0.02</v>
      </c>
      <c r="N147" s="10">
        <v>0.98</v>
      </c>
      <c r="O147" s="7">
        <f t="shared" si="24"/>
        <v>50272.630999999994</v>
      </c>
      <c r="P147" s="7">
        <f t="shared" si="25"/>
        <v>2463358.9189999998</v>
      </c>
      <c r="Q147" s="18">
        <v>2.5000000000000001E-2</v>
      </c>
      <c r="R147" s="12">
        <v>0.02</v>
      </c>
      <c r="S147" s="14">
        <v>0.02</v>
      </c>
      <c r="T147" s="14">
        <v>0.08</v>
      </c>
      <c r="U147" s="7">
        <f t="shared" si="32"/>
        <v>2203449.4167299997</v>
      </c>
      <c r="V147" s="7">
        <f t="shared" si="33"/>
        <v>62840.78875</v>
      </c>
      <c r="W147" s="7">
        <f t="shared" si="34"/>
        <v>49267.178379999998</v>
      </c>
      <c r="X147" s="7">
        <f t="shared" si="35"/>
        <v>1005.4526199999999</v>
      </c>
      <c r="Y147" s="7">
        <f t="shared" si="36"/>
        <v>197068.71351999999</v>
      </c>
      <c r="Z147" s="15">
        <f t="shared" si="31"/>
        <v>198074.16613999999</v>
      </c>
    </row>
    <row r="148" spans="1:26" x14ac:dyDescent="0.2">
      <c r="A148" s="8" t="s">
        <v>154</v>
      </c>
      <c r="B148" s="8">
        <v>2025</v>
      </c>
      <c r="C148" s="8" t="s">
        <v>292</v>
      </c>
      <c r="D148" s="8"/>
      <c r="E148" s="6" t="s">
        <v>13</v>
      </c>
      <c r="F148" s="6" t="s">
        <v>14</v>
      </c>
      <c r="G148" s="16" t="s">
        <v>14</v>
      </c>
      <c r="H148" s="5" t="s">
        <v>157</v>
      </c>
      <c r="I148" s="5" t="s">
        <v>155</v>
      </c>
      <c r="J148" s="34" t="s">
        <v>155</v>
      </c>
      <c r="K148" s="6" t="s">
        <v>272</v>
      </c>
      <c r="L148" s="9">
        <v>1816675</v>
      </c>
      <c r="M148" s="10">
        <v>0.45</v>
      </c>
      <c r="N148" s="10">
        <v>0.55000000000000004</v>
      </c>
      <c r="O148" s="7">
        <f t="shared" si="24"/>
        <v>817503.75</v>
      </c>
      <c r="P148" s="7">
        <f t="shared" si="25"/>
        <v>999171.25000000012</v>
      </c>
      <c r="Q148" s="18">
        <v>5.5E-2</v>
      </c>
      <c r="R148" s="12">
        <v>0.02</v>
      </c>
      <c r="S148" s="14">
        <v>0.1</v>
      </c>
      <c r="T148" s="14">
        <v>0.08</v>
      </c>
      <c r="U148" s="7">
        <f t="shared" si="32"/>
        <v>1535090.375</v>
      </c>
      <c r="V148" s="7">
        <f t="shared" si="33"/>
        <v>99917.125</v>
      </c>
      <c r="W148" s="7">
        <f t="shared" si="34"/>
        <v>19983.425000000003</v>
      </c>
      <c r="X148" s="7">
        <f t="shared" si="35"/>
        <v>81750.375</v>
      </c>
      <c r="Y148" s="7">
        <f t="shared" si="36"/>
        <v>79933.700000000012</v>
      </c>
      <c r="Z148" s="15">
        <f t="shared" si="31"/>
        <v>161684.07500000001</v>
      </c>
    </row>
    <row r="149" spans="1:26" x14ac:dyDescent="0.2">
      <c r="A149" s="8" t="s">
        <v>154</v>
      </c>
      <c r="B149" s="8">
        <v>2025</v>
      </c>
      <c r="C149" s="8" t="s">
        <v>292</v>
      </c>
      <c r="D149" s="8"/>
      <c r="E149" s="6" t="s">
        <v>5</v>
      </c>
      <c r="F149" s="6" t="s">
        <v>6</v>
      </c>
      <c r="G149" s="16" t="s">
        <v>6</v>
      </c>
      <c r="H149" s="5" t="s">
        <v>294</v>
      </c>
      <c r="I149" s="5" t="s">
        <v>155</v>
      </c>
      <c r="J149" s="34" t="s">
        <v>155</v>
      </c>
      <c r="K149" s="6" t="s">
        <v>272</v>
      </c>
      <c r="L149" s="9">
        <v>2943297.5</v>
      </c>
      <c r="M149" s="10">
        <v>0.35</v>
      </c>
      <c r="N149" s="10">
        <v>0.65</v>
      </c>
      <c r="O149" s="7">
        <f t="shared" si="24"/>
        <v>1030154.1249999999</v>
      </c>
      <c r="P149" s="7">
        <f t="shared" si="25"/>
        <v>1913143.375</v>
      </c>
      <c r="Q149" s="11">
        <v>0.06</v>
      </c>
      <c r="R149" s="12">
        <v>0.02</v>
      </c>
      <c r="S149" s="14">
        <v>7.0000000000000007E-2</v>
      </c>
      <c r="T149" s="14">
        <v>0.08</v>
      </c>
      <c r="U149" s="7">
        <f t="shared" ref="U149:U180" si="37">L149-(V149+W149+X149+Y149)</f>
        <v>2503274.5237500002</v>
      </c>
      <c r="V149" s="7">
        <f t="shared" si="33"/>
        <v>176597.85</v>
      </c>
      <c r="W149" s="7">
        <f t="shared" ref="W149:W180" si="38">R149*P149</f>
        <v>38262.8675</v>
      </c>
      <c r="X149" s="7">
        <f t="shared" si="35"/>
        <v>72110.788749999992</v>
      </c>
      <c r="Y149" s="7">
        <f t="shared" si="36"/>
        <v>153051.47</v>
      </c>
      <c r="Z149" s="15">
        <f t="shared" si="31"/>
        <v>225162.25874999998</v>
      </c>
    </row>
    <row r="150" spans="1:26" x14ac:dyDescent="0.2">
      <c r="A150" s="8" t="s">
        <v>154</v>
      </c>
      <c r="B150" s="8">
        <v>2025</v>
      </c>
      <c r="C150" s="8" t="s">
        <v>292</v>
      </c>
      <c r="D150" s="8"/>
      <c r="E150" s="6" t="s">
        <v>15</v>
      </c>
      <c r="F150" s="6" t="s">
        <v>141</v>
      </c>
      <c r="G150" s="19" t="s">
        <v>160</v>
      </c>
      <c r="H150" s="5" t="s">
        <v>157</v>
      </c>
      <c r="I150" s="5" t="s">
        <v>155</v>
      </c>
      <c r="J150" s="34" t="s">
        <v>155</v>
      </c>
      <c r="K150" s="6" t="s">
        <v>272</v>
      </c>
      <c r="L150" s="9">
        <v>2043416.46</v>
      </c>
      <c r="M150" s="10">
        <v>0.48</v>
      </c>
      <c r="N150" s="10">
        <v>0.52</v>
      </c>
      <c r="O150" s="7">
        <f t="shared" si="24"/>
        <v>980839.90079999994</v>
      </c>
      <c r="P150" s="7">
        <f t="shared" si="25"/>
        <v>1062576.5592</v>
      </c>
      <c r="Q150" s="11">
        <v>0.06</v>
      </c>
      <c r="R150" s="12">
        <v>0.02</v>
      </c>
      <c r="S150" s="14">
        <v>0.08</v>
      </c>
      <c r="T150" s="14">
        <v>0.08</v>
      </c>
      <c r="U150" s="7">
        <f t="shared" si="37"/>
        <v>1736086.624416</v>
      </c>
      <c r="V150" s="7">
        <f t="shared" si="33"/>
        <v>122604.98759999999</v>
      </c>
      <c r="W150" s="7">
        <f t="shared" si="38"/>
        <v>21251.531183999999</v>
      </c>
      <c r="X150" s="7">
        <f t="shared" si="35"/>
        <v>78467.192064000003</v>
      </c>
      <c r="Y150" s="7">
        <f t="shared" si="36"/>
        <v>85006.124735999998</v>
      </c>
      <c r="Z150" s="15">
        <f t="shared" si="31"/>
        <v>163473.3168</v>
      </c>
    </row>
    <row r="151" spans="1:26" x14ac:dyDescent="0.2">
      <c r="A151" s="8" t="s">
        <v>154</v>
      </c>
      <c r="B151" s="8">
        <v>2025</v>
      </c>
      <c r="C151" s="8" t="s">
        <v>292</v>
      </c>
      <c r="D151" s="8"/>
      <c r="E151" s="51" t="s">
        <v>161</v>
      </c>
      <c r="F151" s="51" t="s">
        <v>162</v>
      </c>
      <c r="G151" s="19" t="s">
        <v>160</v>
      </c>
      <c r="H151" s="52" t="s">
        <v>157</v>
      </c>
      <c r="I151" s="5" t="s">
        <v>155</v>
      </c>
      <c r="J151" s="34" t="s">
        <v>155</v>
      </c>
      <c r="K151" s="6" t="s">
        <v>272</v>
      </c>
      <c r="L151" s="9"/>
      <c r="M151" s="10">
        <v>0.55645857907169827</v>
      </c>
      <c r="N151" s="10">
        <v>0.44354142092830168</v>
      </c>
      <c r="O151" s="7">
        <f t="shared" si="24"/>
        <v>0</v>
      </c>
      <c r="P151" s="7">
        <f t="shared" si="25"/>
        <v>0</v>
      </c>
      <c r="Q151" s="11">
        <v>0.06</v>
      </c>
      <c r="R151" s="12">
        <v>0.02</v>
      </c>
      <c r="S151" s="11">
        <v>0.08</v>
      </c>
      <c r="T151" s="11">
        <v>0.08</v>
      </c>
      <c r="U151" s="7">
        <f t="shared" si="37"/>
        <v>0</v>
      </c>
      <c r="V151" s="7">
        <f t="shared" si="33"/>
        <v>0</v>
      </c>
      <c r="W151" s="7">
        <f t="shared" si="38"/>
        <v>0</v>
      </c>
      <c r="X151" s="7">
        <f t="shared" si="35"/>
        <v>0</v>
      </c>
      <c r="Y151" s="7">
        <f t="shared" si="36"/>
        <v>0</v>
      </c>
      <c r="Z151" s="15">
        <f t="shared" si="31"/>
        <v>0</v>
      </c>
    </row>
    <row r="152" spans="1:26" x14ac:dyDescent="0.2">
      <c r="A152" s="8" t="s">
        <v>154</v>
      </c>
      <c r="B152" s="8">
        <v>2025</v>
      </c>
      <c r="C152" s="8" t="s">
        <v>292</v>
      </c>
      <c r="D152" s="8"/>
      <c r="E152" s="6" t="s">
        <v>102</v>
      </c>
      <c r="F152" s="6" t="s">
        <v>103</v>
      </c>
      <c r="G152" s="5" t="s">
        <v>103</v>
      </c>
      <c r="H152" s="5" t="s">
        <v>156</v>
      </c>
      <c r="I152" s="5" t="s">
        <v>155</v>
      </c>
      <c r="J152" s="34" t="s">
        <v>155</v>
      </c>
      <c r="K152" s="6" t="s">
        <v>272</v>
      </c>
      <c r="L152" s="9">
        <v>7050</v>
      </c>
      <c r="M152" s="10">
        <v>0.7</v>
      </c>
      <c r="N152" s="10">
        <v>0.30000000000000004</v>
      </c>
      <c r="O152" s="7">
        <f t="shared" si="24"/>
        <v>4935</v>
      </c>
      <c r="P152" s="7">
        <f t="shared" si="25"/>
        <v>2115.0000000000005</v>
      </c>
      <c r="Q152" s="11">
        <v>0.06</v>
      </c>
      <c r="R152" s="12">
        <v>0.02</v>
      </c>
      <c r="S152" s="11">
        <v>0.02</v>
      </c>
      <c r="T152" s="11">
        <v>0.12</v>
      </c>
      <c r="U152" s="7">
        <f t="shared" si="37"/>
        <v>6232.2</v>
      </c>
      <c r="V152" s="7">
        <f t="shared" si="33"/>
        <v>423</v>
      </c>
      <c r="W152" s="7">
        <f t="shared" si="38"/>
        <v>42.300000000000011</v>
      </c>
      <c r="X152" s="7">
        <f t="shared" si="35"/>
        <v>98.7</v>
      </c>
      <c r="Y152" s="7">
        <f t="shared" si="36"/>
        <v>253.80000000000004</v>
      </c>
      <c r="Z152" s="15">
        <f t="shared" si="31"/>
        <v>352.50000000000006</v>
      </c>
    </row>
    <row r="153" spans="1:26" x14ac:dyDescent="0.2">
      <c r="A153" s="8" t="s">
        <v>154</v>
      </c>
      <c r="B153" s="8">
        <v>2025</v>
      </c>
      <c r="C153" s="8" t="s">
        <v>292</v>
      </c>
      <c r="D153" s="8"/>
      <c r="E153" s="6" t="s">
        <v>28</v>
      </c>
      <c r="F153" s="6" t="s">
        <v>29</v>
      </c>
      <c r="G153" s="16" t="s">
        <v>29</v>
      </c>
      <c r="H153" s="5" t="s">
        <v>294</v>
      </c>
      <c r="I153" s="5" t="s">
        <v>155</v>
      </c>
      <c r="J153" s="34" t="s">
        <v>155</v>
      </c>
      <c r="K153" s="6" t="s">
        <v>272</v>
      </c>
      <c r="L153" s="9">
        <v>781429.77</v>
      </c>
      <c r="M153" s="10">
        <v>0.39999999999999997</v>
      </c>
      <c r="N153" s="10">
        <v>0.6</v>
      </c>
      <c r="O153" s="7">
        <f t="shared" si="24"/>
        <v>312571.908</v>
      </c>
      <c r="P153" s="7">
        <f t="shared" si="25"/>
        <v>468857.86200000002</v>
      </c>
      <c r="Q153" s="11">
        <v>0.06</v>
      </c>
      <c r="R153" s="12">
        <v>0.02</v>
      </c>
      <c r="S153" s="14">
        <v>0.08</v>
      </c>
      <c r="T153" s="14">
        <v>0.08</v>
      </c>
      <c r="U153" s="7">
        <f t="shared" si="37"/>
        <v>662652.44495999999</v>
      </c>
      <c r="V153" s="7">
        <f t="shared" si="33"/>
        <v>46885.786200000002</v>
      </c>
      <c r="W153" s="7">
        <f t="shared" si="38"/>
        <v>9377.1572400000005</v>
      </c>
      <c r="X153" s="7">
        <f t="shared" si="35"/>
        <v>25005.752639999999</v>
      </c>
      <c r="Y153" s="7">
        <f t="shared" si="36"/>
        <v>37508.628960000002</v>
      </c>
      <c r="Z153" s="15">
        <f t="shared" si="31"/>
        <v>62514.381600000001</v>
      </c>
    </row>
    <row r="154" spans="1:26" x14ac:dyDescent="0.2">
      <c r="A154" s="53" t="s">
        <v>154</v>
      </c>
      <c r="B154" s="8">
        <v>2025</v>
      </c>
      <c r="C154" s="8" t="s">
        <v>292</v>
      </c>
      <c r="D154" s="53"/>
      <c r="E154" s="54" t="s">
        <v>295</v>
      </c>
      <c r="F154" s="55" t="s">
        <v>296</v>
      </c>
      <c r="G154" s="54" t="s">
        <v>297</v>
      </c>
      <c r="H154" s="56" t="s">
        <v>157</v>
      </c>
      <c r="I154" s="5" t="s">
        <v>155</v>
      </c>
      <c r="J154" s="34" t="e">
        <v>#N/A</v>
      </c>
      <c r="K154" s="6" t="s">
        <v>272</v>
      </c>
      <c r="L154" s="57">
        <v>3300000</v>
      </c>
      <c r="M154" s="58">
        <v>0</v>
      </c>
      <c r="N154" s="58">
        <v>1</v>
      </c>
      <c r="O154" s="59">
        <f t="shared" si="24"/>
        <v>0</v>
      </c>
      <c r="P154" s="59">
        <f t="shared" si="25"/>
        <v>3300000</v>
      </c>
      <c r="Q154" s="50"/>
      <c r="R154" s="50">
        <v>1</v>
      </c>
      <c r="S154" s="50">
        <v>0</v>
      </c>
      <c r="T154" s="50"/>
      <c r="U154" s="59">
        <f t="shared" si="37"/>
        <v>0</v>
      </c>
      <c r="V154" s="59"/>
      <c r="W154" s="59">
        <f t="shared" si="38"/>
        <v>3300000</v>
      </c>
      <c r="X154" s="7">
        <f t="shared" ref="X154:X185" si="39">S154*O154</f>
        <v>0</v>
      </c>
      <c r="Y154" s="59"/>
      <c r="Z154" s="60">
        <f t="shared" si="31"/>
        <v>0</v>
      </c>
    </row>
    <row r="155" spans="1:26" x14ac:dyDescent="0.2">
      <c r="A155" s="8" t="s">
        <v>154</v>
      </c>
      <c r="B155" s="8">
        <v>2025</v>
      </c>
      <c r="C155" s="8" t="s">
        <v>292</v>
      </c>
      <c r="D155" s="8"/>
      <c r="E155" s="20" t="s">
        <v>92</v>
      </c>
      <c r="F155" s="20" t="s">
        <v>93</v>
      </c>
      <c r="G155" s="5" t="s">
        <v>165</v>
      </c>
      <c r="H155" s="5" t="s">
        <v>157</v>
      </c>
      <c r="I155" s="5" t="s">
        <v>155</v>
      </c>
      <c r="J155" s="34" t="s">
        <v>155</v>
      </c>
      <c r="K155" s="6" t="s">
        <v>272</v>
      </c>
      <c r="L155" s="9"/>
      <c r="M155" s="10">
        <v>0.8</v>
      </c>
      <c r="N155" s="10">
        <v>0.2</v>
      </c>
      <c r="O155" s="7">
        <f t="shared" si="24"/>
        <v>0</v>
      </c>
      <c r="P155" s="7">
        <f t="shared" si="25"/>
        <v>0</v>
      </c>
      <c r="Q155" s="11">
        <v>0.06</v>
      </c>
      <c r="R155" s="12">
        <v>0.02</v>
      </c>
      <c r="S155" s="18">
        <v>0.15</v>
      </c>
      <c r="T155" s="11">
        <v>0.12</v>
      </c>
      <c r="U155" s="7">
        <f t="shared" si="37"/>
        <v>0</v>
      </c>
      <c r="V155" s="7">
        <f t="shared" ref="V155:V186" si="40">Q155*L155</f>
        <v>0</v>
      </c>
      <c r="W155" s="7">
        <f t="shared" si="38"/>
        <v>0</v>
      </c>
      <c r="X155" s="7">
        <f t="shared" si="39"/>
        <v>0</v>
      </c>
      <c r="Y155" s="7">
        <f t="shared" ref="Y155:Y186" si="41">T155*P155</f>
        <v>0</v>
      </c>
      <c r="Z155" s="15">
        <f t="shared" si="31"/>
        <v>0</v>
      </c>
    </row>
    <row r="156" spans="1:26" x14ac:dyDescent="0.2">
      <c r="A156" s="8" t="s">
        <v>154</v>
      </c>
      <c r="B156" s="8">
        <v>2025</v>
      </c>
      <c r="C156" s="8" t="s">
        <v>292</v>
      </c>
      <c r="D156" s="8"/>
      <c r="E156" s="6" t="s">
        <v>21</v>
      </c>
      <c r="F156" s="6" t="s">
        <v>22</v>
      </c>
      <c r="G156" s="16" t="s">
        <v>22</v>
      </c>
      <c r="H156" s="5" t="s">
        <v>294</v>
      </c>
      <c r="I156" s="5" t="s">
        <v>155</v>
      </c>
      <c r="J156" s="34" t="s">
        <v>155</v>
      </c>
      <c r="K156" s="6" t="s">
        <v>272</v>
      </c>
      <c r="L156" s="9">
        <v>1650303.23</v>
      </c>
      <c r="M156" s="10">
        <v>0.3</v>
      </c>
      <c r="N156" s="10">
        <v>0.7</v>
      </c>
      <c r="O156" s="7">
        <f t="shared" si="24"/>
        <v>495090.96899999998</v>
      </c>
      <c r="P156" s="7">
        <f t="shared" si="25"/>
        <v>1155212.2609999999</v>
      </c>
      <c r="Q156" s="11">
        <v>0.06</v>
      </c>
      <c r="R156" s="12">
        <v>0.02</v>
      </c>
      <c r="S156" s="13">
        <v>0.04</v>
      </c>
      <c r="T156" s="14">
        <v>0.08</v>
      </c>
      <c r="U156" s="7">
        <f t="shared" si="37"/>
        <v>1415960.1713399999</v>
      </c>
      <c r="V156" s="7">
        <f t="shared" si="40"/>
        <v>99018.193799999994</v>
      </c>
      <c r="W156" s="7">
        <f t="shared" si="38"/>
        <v>23104.245220000001</v>
      </c>
      <c r="X156" s="7">
        <f t="shared" si="39"/>
        <v>19803.638759999998</v>
      </c>
      <c r="Y156" s="7">
        <f t="shared" si="41"/>
        <v>92416.980880000003</v>
      </c>
      <c r="Z156" s="15">
        <f t="shared" si="31"/>
        <v>112220.61964</v>
      </c>
    </row>
    <row r="157" spans="1:26" x14ac:dyDescent="0.2">
      <c r="A157" s="8" t="s">
        <v>154</v>
      </c>
      <c r="B157" s="8">
        <v>2025</v>
      </c>
      <c r="C157" s="8" t="s">
        <v>292</v>
      </c>
      <c r="D157" s="8"/>
      <c r="E157" s="6" t="s">
        <v>43</v>
      </c>
      <c r="F157" s="6" t="s">
        <v>44</v>
      </c>
      <c r="G157" s="16" t="s">
        <v>165</v>
      </c>
      <c r="H157" s="5" t="s">
        <v>157</v>
      </c>
      <c r="I157" s="5" t="s">
        <v>155</v>
      </c>
      <c r="J157" s="34" t="s">
        <v>155</v>
      </c>
      <c r="K157" s="6" t="s">
        <v>272</v>
      </c>
      <c r="L157" s="9">
        <v>431306.16</v>
      </c>
      <c r="M157" s="10">
        <v>0.5</v>
      </c>
      <c r="N157" s="10">
        <v>0.5</v>
      </c>
      <c r="O157" s="7">
        <f t="shared" si="24"/>
        <v>215653.08</v>
      </c>
      <c r="P157" s="7">
        <f t="shared" si="25"/>
        <v>215653.08</v>
      </c>
      <c r="Q157" s="11">
        <v>0.06</v>
      </c>
      <c r="R157" s="12">
        <v>0.02</v>
      </c>
      <c r="S157" s="14">
        <v>0.08</v>
      </c>
      <c r="T157" s="14">
        <v>0.06</v>
      </c>
      <c r="U157" s="7">
        <f t="shared" si="37"/>
        <v>370923.29759999999</v>
      </c>
      <c r="V157" s="7">
        <f t="shared" si="40"/>
        <v>25878.369599999998</v>
      </c>
      <c r="W157" s="7">
        <f t="shared" si="38"/>
        <v>4313.0616</v>
      </c>
      <c r="X157" s="7">
        <f t="shared" si="39"/>
        <v>17252.2464</v>
      </c>
      <c r="Y157" s="7">
        <f t="shared" si="41"/>
        <v>12939.184799999999</v>
      </c>
      <c r="Z157" s="15">
        <f t="shared" si="31"/>
        <v>30191.431199999999</v>
      </c>
    </row>
    <row r="158" spans="1:26" x14ac:dyDescent="0.2">
      <c r="A158" s="8" t="s">
        <v>154</v>
      </c>
      <c r="B158" s="8">
        <v>2025</v>
      </c>
      <c r="C158" s="8" t="s">
        <v>292</v>
      </c>
      <c r="D158" s="8"/>
      <c r="E158" s="6" t="s">
        <v>63</v>
      </c>
      <c r="F158" s="6" t="s">
        <v>64</v>
      </c>
      <c r="G158" s="16" t="s">
        <v>165</v>
      </c>
      <c r="H158" s="5" t="s">
        <v>294</v>
      </c>
      <c r="I158" s="5" t="s">
        <v>155</v>
      </c>
      <c r="J158" s="34" t="s">
        <v>155</v>
      </c>
      <c r="K158" s="6" t="s">
        <v>272</v>
      </c>
      <c r="L158" s="9">
        <v>722002.88</v>
      </c>
      <c r="M158" s="10">
        <v>0.45</v>
      </c>
      <c r="N158" s="10">
        <v>0.55000000000000004</v>
      </c>
      <c r="O158" s="7">
        <f t="shared" si="24"/>
        <v>324901.29600000003</v>
      </c>
      <c r="P158" s="7">
        <f t="shared" si="25"/>
        <v>397101.58400000003</v>
      </c>
      <c r="Q158" s="11">
        <v>0.06</v>
      </c>
      <c r="R158" s="12">
        <v>0.02</v>
      </c>
      <c r="S158" s="13">
        <v>7.0000000000000007E-2</v>
      </c>
      <c r="T158" s="11">
        <v>0.12</v>
      </c>
      <c r="U158" s="7">
        <f t="shared" si="37"/>
        <v>600345.39471999998</v>
      </c>
      <c r="V158" s="7">
        <f t="shared" si="40"/>
        <v>43320.1728</v>
      </c>
      <c r="W158" s="7">
        <f t="shared" si="38"/>
        <v>7942.031680000001</v>
      </c>
      <c r="X158" s="7">
        <f t="shared" si="39"/>
        <v>22743.090720000004</v>
      </c>
      <c r="Y158" s="7">
        <f t="shared" si="41"/>
        <v>47652.19008</v>
      </c>
      <c r="Z158" s="15">
        <f t="shared" si="31"/>
        <v>70395.280800000008</v>
      </c>
    </row>
    <row r="159" spans="1:26" x14ac:dyDescent="0.2">
      <c r="A159" s="8" t="s">
        <v>154</v>
      </c>
      <c r="B159" s="8">
        <v>2025</v>
      </c>
      <c r="C159" s="8" t="s">
        <v>292</v>
      </c>
      <c r="D159" s="8"/>
      <c r="E159" s="6" t="s">
        <v>164</v>
      </c>
      <c r="F159" s="6" t="s">
        <v>142</v>
      </c>
      <c r="G159" s="16" t="s">
        <v>165</v>
      </c>
      <c r="H159" s="5" t="s">
        <v>157</v>
      </c>
      <c r="I159" s="5" t="s">
        <v>155</v>
      </c>
      <c r="J159" s="34" t="s">
        <v>155</v>
      </c>
      <c r="K159" s="6" t="s">
        <v>272</v>
      </c>
      <c r="L159" s="9">
        <v>15000</v>
      </c>
      <c r="M159" s="10">
        <v>0.5</v>
      </c>
      <c r="N159" s="10">
        <v>0.5</v>
      </c>
      <c r="O159" s="7">
        <f t="shared" si="24"/>
        <v>7500</v>
      </c>
      <c r="P159" s="7">
        <f t="shared" si="25"/>
        <v>7500</v>
      </c>
      <c r="Q159" s="11">
        <v>0.06</v>
      </c>
      <c r="R159" s="11">
        <v>0.01</v>
      </c>
      <c r="S159" s="11">
        <v>0.06</v>
      </c>
      <c r="T159" s="11">
        <v>0.12</v>
      </c>
      <c r="U159" s="7">
        <f t="shared" si="37"/>
        <v>12675</v>
      </c>
      <c r="V159" s="7">
        <f t="shared" si="40"/>
        <v>900</v>
      </c>
      <c r="W159" s="7">
        <f t="shared" si="38"/>
        <v>75</v>
      </c>
      <c r="X159" s="7">
        <f t="shared" si="39"/>
        <v>450</v>
      </c>
      <c r="Y159" s="7">
        <f t="shared" si="41"/>
        <v>900</v>
      </c>
      <c r="Z159" s="15">
        <f t="shared" si="31"/>
        <v>1350</v>
      </c>
    </row>
    <row r="160" spans="1:26" x14ac:dyDescent="0.2">
      <c r="A160" s="8" t="s">
        <v>154</v>
      </c>
      <c r="B160" s="8">
        <v>2025</v>
      </c>
      <c r="C160" s="8" t="s">
        <v>292</v>
      </c>
      <c r="D160" s="8"/>
      <c r="E160" s="6" t="s">
        <v>133</v>
      </c>
      <c r="F160" s="6" t="s">
        <v>134</v>
      </c>
      <c r="G160" s="16" t="s">
        <v>165</v>
      </c>
      <c r="H160" s="5" t="s">
        <v>157</v>
      </c>
      <c r="I160" s="5" t="s">
        <v>155</v>
      </c>
      <c r="J160" s="34" t="s">
        <v>155</v>
      </c>
      <c r="K160" s="6" t="s">
        <v>272</v>
      </c>
      <c r="L160" s="9"/>
      <c r="M160" s="10">
        <v>0.55000000000000004</v>
      </c>
      <c r="N160" s="10">
        <v>0.45</v>
      </c>
      <c r="O160" s="7">
        <f t="shared" si="24"/>
        <v>0</v>
      </c>
      <c r="P160" s="7">
        <f t="shared" si="25"/>
        <v>0</v>
      </c>
      <c r="Q160" s="11">
        <v>0.06</v>
      </c>
      <c r="R160" s="12">
        <v>0.02</v>
      </c>
      <c r="S160" s="11">
        <v>0.08</v>
      </c>
      <c r="T160" s="11">
        <v>0.12</v>
      </c>
      <c r="U160" s="7">
        <f t="shared" si="37"/>
        <v>0</v>
      </c>
      <c r="V160" s="7">
        <f t="shared" si="40"/>
        <v>0</v>
      </c>
      <c r="W160" s="7">
        <f t="shared" si="38"/>
        <v>0</v>
      </c>
      <c r="X160" s="7">
        <f t="shared" si="39"/>
        <v>0</v>
      </c>
      <c r="Y160" s="7">
        <f t="shared" si="41"/>
        <v>0</v>
      </c>
      <c r="Z160" s="15">
        <f t="shared" si="31"/>
        <v>0</v>
      </c>
    </row>
    <row r="161" spans="1:26" x14ac:dyDescent="0.2">
      <c r="A161" s="8" t="s">
        <v>154</v>
      </c>
      <c r="B161" s="8">
        <v>2025</v>
      </c>
      <c r="C161" s="8" t="s">
        <v>292</v>
      </c>
      <c r="D161" s="8"/>
      <c r="E161" s="6" t="s">
        <v>35</v>
      </c>
      <c r="F161" s="6" t="s">
        <v>36</v>
      </c>
      <c r="G161" s="16" t="s">
        <v>36</v>
      </c>
      <c r="H161" s="5" t="s">
        <v>157</v>
      </c>
      <c r="I161" s="5" t="s">
        <v>155</v>
      </c>
      <c r="J161" s="34" t="s">
        <v>155</v>
      </c>
      <c r="K161" s="6" t="s">
        <v>272</v>
      </c>
      <c r="L161" s="9">
        <v>642651</v>
      </c>
      <c r="M161" s="10">
        <v>0.7</v>
      </c>
      <c r="N161" s="10">
        <v>0.30000000000000004</v>
      </c>
      <c r="O161" s="7">
        <f t="shared" si="24"/>
        <v>449855.69999999995</v>
      </c>
      <c r="P161" s="7">
        <f t="shared" si="25"/>
        <v>192795.30000000002</v>
      </c>
      <c r="Q161" s="11">
        <v>0.06</v>
      </c>
      <c r="R161" s="11">
        <v>0.01</v>
      </c>
      <c r="S161" s="11">
        <v>0.12</v>
      </c>
      <c r="T161" s="11">
        <v>0.08</v>
      </c>
      <c r="U161" s="7">
        <f t="shared" si="37"/>
        <v>532757.679</v>
      </c>
      <c r="V161" s="7">
        <f t="shared" si="40"/>
        <v>38559.06</v>
      </c>
      <c r="W161" s="17">
        <f t="shared" si="38"/>
        <v>1927.9530000000002</v>
      </c>
      <c r="X161" s="7">
        <f t="shared" si="39"/>
        <v>53982.683999999994</v>
      </c>
      <c r="Y161" s="7">
        <f t="shared" si="41"/>
        <v>15423.624000000002</v>
      </c>
      <c r="Z161" s="15">
        <f t="shared" si="31"/>
        <v>69406.30799999999</v>
      </c>
    </row>
    <row r="162" spans="1:26" x14ac:dyDescent="0.2">
      <c r="A162" s="8" t="s">
        <v>154</v>
      </c>
      <c r="B162" s="8">
        <v>2025</v>
      </c>
      <c r="C162" s="8" t="s">
        <v>292</v>
      </c>
      <c r="D162" s="8"/>
      <c r="E162" s="6" t="s">
        <v>33</v>
      </c>
      <c r="F162" s="6" t="s">
        <v>34</v>
      </c>
      <c r="G162" s="16" t="s">
        <v>34</v>
      </c>
      <c r="H162" s="5" t="s">
        <v>294</v>
      </c>
      <c r="I162" s="5" t="s">
        <v>155</v>
      </c>
      <c r="J162" s="34" t="s">
        <v>155</v>
      </c>
      <c r="K162" s="6" t="s">
        <v>272</v>
      </c>
      <c r="L162" s="9">
        <v>645920.94999999995</v>
      </c>
      <c r="M162" s="10">
        <v>0.4499999999999999</v>
      </c>
      <c r="N162" s="10">
        <v>0.55000000000000004</v>
      </c>
      <c r="O162" s="7">
        <f t="shared" ref="O162:O225" si="42">M162*L162</f>
        <v>290664.42749999993</v>
      </c>
      <c r="P162" s="7">
        <f t="shared" ref="P162:P225" si="43">N162*L162</f>
        <v>355256.52250000002</v>
      </c>
      <c r="Q162" s="11">
        <v>0.06</v>
      </c>
      <c r="R162" s="12">
        <v>0.02</v>
      </c>
      <c r="S162" s="14">
        <v>0.04</v>
      </c>
      <c r="T162" s="14">
        <v>0.08</v>
      </c>
      <c r="U162" s="7">
        <f t="shared" si="37"/>
        <v>560013.46364999993</v>
      </c>
      <c r="V162" s="7">
        <f t="shared" si="40"/>
        <v>38755.256999999998</v>
      </c>
      <c r="W162" s="7">
        <f t="shared" si="38"/>
        <v>7105.1304500000006</v>
      </c>
      <c r="X162" s="7">
        <f t="shared" si="39"/>
        <v>11626.577099999997</v>
      </c>
      <c r="Y162" s="7">
        <f t="shared" si="41"/>
        <v>28420.521800000002</v>
      </c>
      <c r="Z162" s="15">
        <f t="shared" ref="Z162:Z225" si="44">X162+Y162</f>
        <v>40047.098899999997</v>
      </c>
    </row>
    <row r="163" spans="1:26" x14ac:dyDescent="0.2">
      <c r="A163" s="8" t="s">
        <v>154</v>
      </c>
      <c r="B163" s="8">
        <v>2025</v>
      </c>
      <c r="C163" s="8" t="s">
        <v>292</v>
      </c>
      <c r="D163" s="8"/>
      <c r="E163" s="51" t="s">
        <v>158</v>
      </c>
      <c r="F163" s="51" t="s">
        <v>159</v>
      </c>
      <c r="G163" s="16" t="s">
        <v>159</v>
      </c>
      <c r="H163" s="52" t="s">
        <v>156</v>
      </c>
      <c r="I163" s="5" t="s">
        <v>155</v>
      </c>
      <c r="J163" s="34" t="s">
        <v>155</v>
      </c>
      <c r="K163" s="6" t="s">
        <v>272</v>
      </c>
      <c r="L163" s="9"/>
      <c r="M163" s="10">
        <v>0.35</v>
      </c>
      <c r="N163" s="10">
        <v>0.65</v>
      </c>
      <c r="O163" s="7">
        <f t="shared" si="42"/>
        <v>0</v>
      </c>
      <c r="P163" s="7">
        <f t="shared" si="43"/>
        <v>0</v>
      </c>
      <c r="Q163" s="11">
        <v>0.06</v>
      </c>
      <c r="R163" s="11">
        <v>0.01</v>
      </c>
      <c r="S163" s="11">
        <v>0.1</v>
      </c>
      <c r="T163" s="11">
        <v>0.12</v>
      </c>
      <c r="U163" s="7">
        <f t="shared" si="37"/>
        <v>0</v>
      </c>
      <c r="V163" s="7">
        <f t="shared" si="40"/>
        <v>0</v>
      </c>
      <c r="W163" s="7">
        <f t="shared" si="38"/>
        <v>0</v>
      </c>
      <c r="X163" s="7">
        <f t="shared" si="39"/>
        <v>0</v>
      </c>
      <c r="Y163" s="7">
        <f t="shared" si="41"/>
        <v>0</v>
      </c>
      <c r="Z163" s="15">
        <f t="shared" si="44"/>
        <v>0</v>
      </c>
    </row>
    <row r="164" spans="1:26" x14ac:dyDescent="0.2">
      <c r="A164" s="8" t="s">
        <v>166</v>
      </c>
      <c r="B164" s="8">
        <v>2025</v>
      </c>
      <c r="C164" s="8" t="s">
        <v>292</v>
      </c>
      <c r="D164" s="8"/>
      <c r="E164" s="6" t="s">
        <v>67</v>
      </c>
      <c r="F164" s="6" t="s">
        <v>68</v>
      </c>
      <c r="G164" s="36" t="s">
        <v>246</v>
      </c>
      <c r="H164" s="5" t="s">
        <v>156</v>
      </c>
      <c r="I164" s="34" t="s">
        <v>250</v>
      </c>
      <c r="J164" s="34" t="s">
        <v>257</v>
      </c>
      <c r="K164" s="6" t="s">
        <v>271</v>
      </c>
      <c r="L164" s="9">
        <v>106785.12</v>
      </c>
      <c r="M164" s="10">
        <v>0.9</v>
      </c>
      <c r="N164" s="10">
        <v>0.1</v>
      </c>
      <c r="O164" s="7">
        <f t="shared" si="42"/>
        <v>96106.607999999993</v>
      </c>
      <c r="P164" s="7">
        <f t="shared" si="43"/>
        <v>10678.512000000001</v>
      </c>
      <c r="Q164" s="11">
        <v>0.06</v>
      </c>
      <c r="R164" s="11"/>
      <c r="S164" s="18">
        <v>0.05</v>
      </c>
      <c r="T164" s="11">
        <v>0.1</v>
      </c>
      <c r="U164" s="7">
        <f t="shared" si="37"/>
        <v>94504.831200000001</v>
      </c>
      <c r="V164" s="7">
        <f t="shared" si="40"/>
        <v>6407.1071999999995</v>
      </c>
      <c r="W164" s="7">
        <f t="shared" si="38"/>
        <v>0</v>
      </c>
      <c r="X164" s="7">
        <f t="shared" si="39"/>
        <v>4805.3303999999998</v>
      </c>
      <c r="Y164" s="7">
        <f t="shared" si="41"/>
        <v>1067.8512000000001</v>
      </c>
      <c r="Z164" s="15">
        <f t="shared" si="44"/>
        <v>5873.1815999999999</v>
      </c>
    </row>
    <row r="165" spans="1:26" x14ac:dyDescent="0.2">
      <c r="A165" s="8" t="s">
        <v>166</v>
      </c>
      <c r="B165" s="8">
        <v>2025</v>
      </c>
      <c r="C165" s="8" t="s">
        <v>292</v>
      </c>
      <c r="D165" s="8"/>
      <c r="E165" s="6" t="s">
        <v>71</v>
      </c>
      <c r="F165" s="6" t="s">
        <v>72</v>
      </c>
      <c r="G165" s="5" t="s">
        <v>201</v>
      </c>
      <c r="H165" s="5" t="s">
        <v>156</v>
      </c>
      <c r="I165" s="5" t="s">
        <v>201</v>
      </c>
      <c r="J165" s="34" t="s">
        <v>260</v>
      </c>
      <c r="K165" s="6" t="s">
        <v>272</v>
      </c>
      <c r="L165" s="9">
        <v>67748.75</v>
      </c>
      <c r="M165" s="10">
        <v>0</v>
      </c>
      <c r="N165" s="10">
        <v>1</v>
      </c>
      <c r="O165" s="7">
        <f t="shared" si="42"/>
        <v>0</v>
      </c>
      <c r="P165" s="7">
        <f t="shared" si="43"/>
        <v>67748.75</v>
      </c>
      <c r="Q165" s="18">
        <v>0.06</v>
      </c>
      <c r="R165" s="11">
        <v>0</v>
      </c>
      <c r="S165" s="11"/>
      <c r="T165" s="11">
        <v>0.25</v>
      </c>
      <c r="U165" s="7">
        <f t="shared" si="37"/>
        <v>46746.637499999997</v>
      </c>
      <c r="V165" s="7">
        <f t="shared" si="40"/>
        <v>4064.9249999999997</v>
      </c>
      <c r="W165" s="7">
        <f t="shared" si="38"/>
        <v>0</v>
      </c>
      <c r="X165" s="7">
        <f t="shared" si="39"/>
        <v>0</v>
      </c>
      <c r="Y165" s="7">
        <f t="shared" si="41"/>
        <v>16937.1875</v>
      </c>
      <c r="Z165" s="15">
        <f t="shared" si="44"/>
        <v>16937.1875</v>
      </c>
    </row>
    <row r="166" spans="1:26" x14ac:dyDescent="0.2">
      <c r="A166" s="8" t="s">
        <v>166</v>
      </c>
      <c r="B166" s="8">
        <v>2025</v>
      </c>
      <c r="C166" s="8" t="s">
        <v>292</v>
      </c>
      <c r="D166" s="8"/>
      <c r="E166" s="6" t="s">
        <v>191</v>
      </c>
      <c r="F166" s="6" t="s">
        <v>192</v>
      </c>
      <c r="G166" s="5" t="s">
        <v>193</v>
      </c>
      <c r="H166" s="5" t="s">
        <v>157</v>
      </c>
      <c r="I166" s="5" t="s">
        <v>193</v>
      </c>
      <c r="J166" s="34" t="s">
        <v>259</v>
      </c>
      <c r="K166" s="6" t="s">
        <v>272</v>
      </c>
      <c r="L166" s="9"/>
      <c r="M166" s="22">
        <v>0.9</v>
      </c>
      <c r="N166" s="22">
        <v>0.1</v>
      </c>
      <c r="O166" s="7">
        <f t="shared" si="42"/>
        <v>0</v>
      </c>
      <c r="P166" s="7">
        <f t="shared" si="43"/>
        <v>0</v>
      </c>
      <c r="Q166" s="11">
        <v>0.06</v>
      </c>
      <c r="R166" s="11"/>
      <c r="S166" s="18">
        <v>0.15</v>
      </c>
      <c r="T166" s="11">
        <v>0.25</v>
      </c>
      <c r="U166" s="7">
        <f t="shared" si="37"/>
        <v>0</v>
      </c>
      <c r="V166" s="7">
        <f t="shared" si="40"/>
        <v>0</v>
      </c>
      <c r="W166" s="7">
        <f t="shared" si="38"/>
        <v>0</v>
      </c>
      <c r="X166" s="7">
        <f t="shared" si="39"/>
        <v>0</v>
      </c>
      <c r="Y166" s="7">
        <f t="shared" si="41"/>
        <v>0</v>
      </c>
      <c r="Z166" s="26">
        <f t="shared" si="44"/>
        <v>0</v>
      </c>
    </row>
    <row r="167" spans="1:26" x14ac:dyDescent="0.2">
      <c r="A167" s="8" t="s">
        <v>166</v>
      </c>
      <c r="B167" s="8">
        <v>2025</v>
      </c>
      <c r="C167" s="8" t="s">
        <v>292</v>
      </c>
      <c r="D167" s="8"/>
      <c r="E167" s="20" t="s">
        <v>108</v>
      </c>
      <c r="F167" s="20" t="s">
        <v>194</v>
      </c>
      <c r="G167" s="5" t="s">
        <v>193</v>
      </c>
      <c r="H167" s="5" t="s">
        <v>157</v>
      </c>
      <c r="I167" s="5" t="s">
        <v>193</v>
      </c>
      <c r="J167" s="34" t="s">
        <v>259</v>
      </c>
      <c r="K167" s="6" t="s">
        <v>272</v>
      </c>
      <c r="L167" s="9"/>
      <c r="M167" s="22">
        <v>0.9</v>
      </c>
      <c r="N167" s="22">
        <v>0.1</v>
      </c>
      <c r="O167" s="7">
        <f t="shared" si="42"/>
        <v>0</v>
      </c>
      <c r="P167" s="7">
        <f t="shared" si="43"/>
        <v>0</v>
      </c>
      <c r="Q167" s="11">
        <v>0.06</v>
      </c>
      <c r="R167" s="11"/>
      <c r="S167" s="18">
        <v>0.15</v>
      </c>
      <c r="T167" s="11">
        <v>0.25</v>
      </c>
      <c r="U167" s="7">
        <f t="shared" si="37"/>
        <v>0</v>
      </c>
      <c r="V167" s="7">
        <f t="shared" si="40"/>
        <v>0</v>
      </c>
      <c r="W167" s="7">
        <f t="shared" si="38"/>
        <v>0</v>
      </c>
      <c r="X167" s="7">
        <f t="shared" si="39"/>
        <v>0</v>
      </c>
      <c r="Y167" s="7">
        <f t="shared" si="41"/>
        <v>0</v>
      </c>
      <c r="Z167" s="26">
        <f t="shared" si="44"/>
        <v>0</v>
      </c>
    </row>
    <row r="168" spans="1:26" x14ac:dyDescent="0.2">
      <c r="A168" s="8" t="s">
        <v>166</v>
      </c>
      <c r="B168" s="8">
        <v>2025</v>
      </c>
      <c r="C168" s="8" t="s">
        <v>292</v>
      </c>
      <c r="D168" s="8"/>
      <c r="E168" s="20" t="s">
        <v>111</v>
      </c>
      <c r="F168" s="20" t="s">
        <v>195</v>
      </c>
      <c r="G168" s="5" t="s">
        <v>193</v>
      </c>
      <c r="H168" s="5" t="s">
        <v>157</v>
      </c>
      <c r="I168" s="5" t="s">
        <v>193</v>
      </c>
      <c r="J168" s="34" t="s">
        <v>259</v>
      </c>
      <c r="K168" s="6" t="s">
        <v>272</v>
      </c>
      <c r="L168" s="9"/>
      <c r="M168" s="22">
        <v>0.9</v>
      </c>
      <c r="N168" s="22">
        <v>0.1</v>
      </c>
      <c r="O168" s="7">
        <f t="shared" si="42"/>
        <v>0</v>
      </c>
      <c r="P168" s="7">
        <f t="shared" si="43"/>
        <v>0</v>
      </c>
      <c r="Q168" s="11">
        <v>0.06</v>
      </c>
      <c r="R168" s="11"/>
      <c r="S168" s="18">
        <v>0.15</v>
      </c>
      <c r="T168" s="11">
        <v>0.25</v>
      </c>
      <c r="U168" s="7">
        <f t="shared" si="37"/>
        <v>0</v>
      </c>
      <c r="V168" s="7">
        <f t="shared" si="40"/>
        <v>0</v>
      </c>
      <c r="W168" s="7">
        <f t="shared" si="38"/>
        <v>0</v>
      </c>
      <c r="X168" s="7">
        <f t="shared" si="39"/>
        <v>0</v>
      </c>
      <c r="Y168" s="7">
        <f t="shared" si="41"/>
        <v>0</v>
      </c>
      <c r="Z168" s="26">
        <f t="shared" si="44"/>
        <v>0</v>
      </c>
    </row>
    <row r="169" spans="1:26" x14ac:dyDescent="0.2">
      <c r="A169" s="8" t="s">
        <v>166</v>
      </c>
      <c r="B169" s="8">
        <v>2025</v>
      </c>
      <c r="C169" s="8" t="s">
        <v>292</v>
      </c>
      <c r="D169" s="8"/>
      <c r="E169" s="20" t="s">
        <v>131</v>
      </c>
      <c r="F169" s="20" t="s">
        <v>132</v>
      </c>
      <c r="G169" s="5" t="s">
        <v>193</v>
      </c>
      <c r="H169" s="5" t="s">
        <v>157</v>
      </c>
      <c r="I169" s="5" t="s">
        <v>193</v>
      </c>
      <c r="J169" s="34" t="s">
        <v>259</v>
      </c>
      <c r="K169" s="6" t="s">
        <v>272</v>
      </c>
      <c r="L169" s="9"/>
      <c r="M169" s="22">
        <v>0.9</v>
      </c>
      <c r="N169" s="22">
        <v>0.1</v>
      </c>
      <c r="O169" s="7">
        <f t="shared" si="42"/>
        <v>0</v>
      </c>
      <c r="P169" s="7">
        <f t="shared" si="43"/>
        <v>0</v>
      </c>
      <c r="Q169" s="11">
        <v>0.06</v>
      </c>
      <c r="R169" s="11"/>
      <c r="S169" s="18">
        <v>0.15</v>
      </c>
      <c r="T169" s="11">
        <v>0.25</v>
      </c>
      <c r="U169" s="7">
        <f t="shared" si="37"/>
        <v>0</v>
      </c>
      <c r="V169" s="7">
        <f t="shared" si="40"/>
        <v>0</v>
      </c>
      <c r="W169" s="7">
        <f t="shared" si="38"/>
        <v>0</v>
      </c>
      <c r="X169" s="7">
        <f t="shared" si="39"/>
        <v>0</v>
      </c>
      <c r="Y169" s="7">
        <f t="shared" si="41"/>
        <v>0</v>
      </c>
      <c r="Z169" s="26">
        <f t="shared" si="44"/>
        <v>0</v>
      </c>
    </row>
    <row r="170" spans="1:26" x14ac:dyDescent="0.2">
      <c r="A170" s="8" t="s">
        <v>166</v>
      </c>
      <c r="B170" s="8">
        <v>2025</v>
      </c>
      <c r="C170" s="8" t="s">
        <v>292</v>
      </c>
      <c r="D170" s="8"/>
      <c r="E170" s="20" t="s">
        <v>96</v>
      </c>
      <c r="F170" s="20" t="s">
        <v>147</v>
      </c>
      <c r="G170" s="5" t="s">
        <v>193</v>
      </c>
      <c r="H170" s="5" t="s">
        <v>157</v>
      </c>
      <c r="I170" s="5" t="s">
        <v>193</v>
      </c>
      <c r="J170" s="34" t="s">
        <v>259</v>
      </c>
      <c r="K170" s="6" t="s">
        <v>272</v>
      </c>
      <c r="L170" s="9">
        <v>18500</v>
      </c>
      <c r="M170" s="22">
        <v>0.9</v>
      </c>
      <c r="N170" s="22">
        <v>0.1</v>
      </c>
      <c r="O170" s="7">
        <f t="shared" si="42"/>
        <v>16650</v>
      </c>
      <c r="P170" s="7">
        <f t="shared" si="43"/>
        <v>1850</v>
      </c>
      <c r="Q170" s="11">
        <v>0.06</v>
      </c>
      <c r="R170" s="11"/>
      <c r="S170" s="18">
        <v>0.15</v>
      </c>
      <c r="T170" s="11">
        <v>0.25</v>
      </c>
      <c r="U170" s="7">
        <f t="shared" si="37"/>
        <v>14430</v>
      </c>
      <c r="V170" s="7">
        <f t="shared" si="40"/>
        <v>1110</v>
      </c>
      <c r="W170" s="7">
        <f t="shared" si="38"/>
        <v>0</v>
      </c>
      <c r="X170" s="7">
        <f t="shared" si="39"/>
        <v>2497.5</v>
      </c>
      <c r="Y170" s="7">
        <f t="shared" si="41"/>
        <v>462.5</v>
      </c>
      <c r="Z170" s="26">
        <f t="shared" si="44"/>
        <v>2960</v>
      </c>
    </row>
    <row r="171" spans="1:26" x14ac:dyDescent="0.2">
      <c r="A171" s="8" t="s">
        <v>166</v>
      </c>
      <c r="B171" s="8">
        <v>2025</v>
      </c>
      <c r="C171" s="8" t="s">
        <v>292</v>
      </c>
      <c r="D171" s="8"/>
      <c r="E171" s="25" t="s">
        <v>196</v>
      </c>
      <c r="F171" s="25" t="s">
        <v>197</v>
      </c>
      <c r="G171" s="5" t="s">
        <v>193</v>
      </c>
      <c r="H171" s="5" t="s">
        <v>157</v>
      </c>
      <c r="I171" s="5" t="s">
        <v>193</v>
      </c>
      <c r="J171" s="34" t="s">
        <v>259</v>
      </c>
      <c r="K171" s="6" t="s">
        <v>272</v>
      </c>
      <c r="L171" s="9"/>
      <c r="M171" s="22">
        <v>0.9</v>
      </c>
      <c r="N171" s="22">
        <v>0.1</v>
      </c>
      <c r="O171" s="7">
        <f t="shared" si="42"/>
        <v>0</v>
      </c>
      <c r="P171" s="7">
        <f t="shared" si="43"/>
        <v>0</v>
      </c>
      <c r="Q171" s="11">
        <v>0.06</v>
      </c>
      <c r="R171" s="11"/>
      <c r="S171" s="18">
        <v>0.15</v>
      </c>
      <c r="T171" s="11">
        <v>0.25</v>
      </c>
      <c r="U171" s="7">
        <f t="shared" si="37"/>
        <v>0</v>
      </c>
      <c r="V171" s="7">
        <f t="shared" si="40"/>
        <v>0</v>
      </c>
      <c r="W171" s="7">
        <f t="shared" si="38"/>
        <v>0</v>
      </c>
      <c r="X171" s="7">
        <f t="shared" si="39"/>
        <v>0</v>
      </c>
      <c r="Y171" s="7">
        <f t="shared" si="41"/>
        <v>0</v>
      </c>
      <c r="Z171" s="26">
        <f t="shared" si="44"/>
        <v>0</v>
      </c>
    </row>
    <row r="172" spans="1:26" x14ac:dyDescent="0.2">
      <c r="A172" s="8" t="s">
        <v>166</v>
      </c>
      <c r="B172" s="8">
        <v>2025</v>
      </c>
      <c r="C172" s="8" t="s">
        <v>292</v>
      </c>
      <c r="D172" s="8"/>
      <c r="E172" s="20" t="s">
        <v>99</v>
      </c>
      <c r="F172" s="20" t="s">
        <v>198</v>
      </c>
      <c r="G172" s="5" t="s">
        <v>193</v>
      </c>
      <c r="H172" s="5" t="s">
        <v>157</v>
      </c>
      <c r="I172" s="5" t="s">
        <v>193</v>
      </c>
      <c r="J172" s="34" t="s">
        <v>259</v>
      </c>
      <c r="K172" s="6" t="s">
        <v>272</v>
      </c>
      <c r="L172" s="9"/>
      <c r="M172" s="22">
        <v>0.9</v>
      </c>
      <c r="N172" s="22">
        <v>0.1</v>
      </c>
      <c r="O172" s="7">
        <f t="shared" si="42"/>
        <v>0</v>
      </c>
      <c r="P172" s="7">
        <f t="shared" si="43"/>
        <v>0</v>
      </c>
      <c r="Q172" s="11">
        <v>0.06</v>
      </c>
      <c r="R172" s="11"/>
      <c r="S172" s="18">
        <v>0.15</v>
      </c>
      <c r="T172" s="11">
        <v>0.25</v>
      </c>
      <c r="U172" s="7">
        <f t="shared" si="37"/>
        <v>0</v>
      </c>
      <c r="V172" s="7">
        <f t="shared" si="40"/>
        <v>0</v>
      </c>
      <c r="W172" s="7">
        <f t="shared" si="38"/>
        <v>0</v>
      </c>
      <c r="X172" s="7">
        <f t="shared" si="39"/>
        <v>0</v>
      </c>
      <c r="Y172" s="7">
        <f t="shared" si="41"/>
        <v>0</v>
      </c>
      <c r="Z172" s="26">
        <f t="shared" si="44"/>
        <v>0</v>
      </c>
    </row>
    <row r="173" spans="1:26" x14ac:dyDescent="0.2">
      <c r="A173" s="8" t="s">
        <v>166</v>
      </c>
      <c r="B173" s="8">
        <v>2025</v>
      </c>
      <c r="C173" s="8" t="s">
        <v>292</v>
      </c>
      <c r="D173" s="8"/>
      <c r="E173" s="20" t="s">
        <v>100</v>
      </c>
      <c r="F173" s="20" t="s">
        <v>101</v>
      </c>
      <c r="G173" s="5" t="s">
        <v>193</v>
      </c>
      <c r="H173" s="5" t="s">
        <v>157</v>
      </c>
      <c r="I173" s="5" t="s">
        <v>193</v>
      </c>
      <c r="J173" s="34" t="s">
        <v>259</v>
      </c>
      <c r="K173" s="6" t="s">
        <v>272</v>
      </c>
      <c r="L173" s="9">
        <v>11372</v>
      </c>
      <c r="M173" s="22">
        <v>0.9</v>
      </c>
      <c r="N173" s="22">
        <v>0.1</v>
      </c>
      <c r="O173" s="7">
        <f t="shared" si="42"/>
        <v>10234.800000000001</v>
      </c>
      <c r="P173" s="7">
        <f t="shared" si="43"/>
        <v>1137.2</v>
      </c>
      <c r="Q173" s="11">
        <v>0.06</v>
      </c>
      <c r="R173" s="11"/>
      <c r="S173" s="18">
        <v>0.15</v>
      </c>
      <c r="T173" s="11">
        <v>0.25</v>
      </c>
      <c r="U173" s="7">
        <f t="shared" si="37"/>
        <v>8870.16</v>
      </c>
      <c r="V173" s="7">
        <f t="shared" si="40"/>
        <v>682.31999999999994</v>
      </c>
      <c r="W173" s="7">
        <f t="shared" si="38"/>
        <v>0</v>
      </c>
      <c r="X173" s="7">
        <f t="shared" si="39"/>
        <v>1535.22</v>
      </c>
      <c r="Y173" s="7">
        <f t="shared" si="41"/>
        <v>284.3</v>
      </c>
      <c r="Z173" s="26">
        <f t="shared" si="44"/>
        <v>1819.52</v>
      </c>
    </row>
    <row r="174" spans="1:26" x14ac:dyDescent="0.2">
      <c r="A174" s="8" t="s">
        <v>166</v>
      </c>
      <c r="B174" s="8">
        <v>2025</v>
      </c>
      <c r="C174" s="8" t="s">
        <v>292</v>
      </c>
      <c r="D174" s="8"/>
      <c r="E174" s="20" t="s">
        <v>82</v>
      </c>
      <c r="F174" s="20" t="s">
        <v>83</v>
      </c>
      <c r="G174" s="5" t="s">
        <v>193</v>
      </c>
      <c r="H174" s="5" t="s">
        <v>157</v>
      </c>
      <c r="I174" s="5" t="s">
        <v>193</v>
      </c>
      <c r="J174" s="34" t="s">
        <v>259</v>
      </c>
      <c r="K174" s="6" t="s">
        <v>272</v>
      </c>
      <c r="L174" s="9">
        <v>40899</v>
      </c>
      <c r="M174" s="22">
        <v>0.9</v>
      </c>
      <c r="N174" s="22">
        <v>0.1</v>
      </c>
      <c r="O174" s="7">
        <f t="shared" si="42"/>
        <v>36809.1</v>
      </c>
      <c r="P174" s="7">
        <f t="shared" si="43"/>
        <v>4089.9</v>
      </c>
      <c r="Q174" s="11">
        <v>0.06</v>
      </c>
      <c r="R174" s="11"/>
      <c r="S174" s="18">
        <v>0.15</v>
      </c>
      <c r="T174" s="11">
        <v>0.25</v>
      </c>
      <c r="U174" s="7">
        <f t="shared" si="37"/>
        <v>31901.22</v>
      </c>
      <c r="V174" s="7">
        <f t="shared" si="40"/>
        <v>2453.94</v>
      </c>
      <c r="W174" s="7">
        <f t="shared" si="38"/>
        <v>0</v>
      </c>
      <c r="X174" s="7">
        <f t="shared" si="39"/>
        <v>5521.3649999999998</v>
      </c>
      <c r="Y174" s="7">
        <f t="shared" si="41"/>
        <v>1022.475</v>
      </c>
      <c r="Z174" s="26">
        <f t="shared" si="44"/>
        <v>6543.84</v>
      </c>
    </row>
    <row r="175" spans="1:26" x14ac:dyDescent="0.2">
      <c r="A175" s="8" t="s">
        <v>166</v>
      </c>
      <c r="B175" s="8">
        <v>2025</v>
      </c>
      <c r="C175" s="8" t="s">
        <v>292</v>
      </c>
      <c r="D175" s="8"/>
      <c r="E175" s="20" t="s">
        <v>122</v>
      </c>
      <c r="F175" s="20" t="s">
        <v>123</v>
      </c>
      <c r="G175" s="5" t="s">
        <v>193</v>
      </c>
      <c r="H175" s="5" t="s">
        <v>157</v>
      </c>
      <c r="I175" s="5" t="s">
        <v>193</v>
      </c>
      <c r="J175" s="34" t="s">
        <v>259</v>
      </c>
      <c r="K175" s="6" t="s">
        <v>272</v>
      </c>
      <c r="L175" s="9"/>
      <c r="M175" s="22">
        <v>0.9</v>
      </c>
      <c r="N175" s="22">
        <v>0.1</v>
      </c>
      <c r="O175" s="7">
        <f t="shared" si="42"/>
        <v>0</v>
      </c>
      <c r="P175" s="7">
        <f t="shared" si="43"/>
        <v>0</v>
      </c>
      <c r="Q175" s="11">
        <v>0.06</v>
      </c>
      <c r="R175" s="11"/>
      <c r="S175" s="18">
        <v>0.15</v>
      </c>
      <c r="T175" s="11">
        <v>0.25</v>
      </c>
      <c r="U175" s="7">
        <f t="shared" si="37"/>
        <v>0</v>
      </c>
      <c r="V175" s="7">
        <f t="shared" si="40"/>
        <v>0</v>
      </c>
      <c r="W175" s="7">
        <f t="shared" si="38"/>
        <v>0</v>
      </c>
      <c r="X175" s="7">
        <f t="shared" si="39"/>
        <v>0</v>
      </c>
      <c r="Y175" s="7">
        <f t="shared" si="41"/>
        <v>0</v>
      </c>
      <c r="Z175" s="26">
        <f t="shared" si="44"/>
        <v>0</v>
      </c>
    </row>
    <row r="176" spans="1:26" x14ac:dyDescent="0.2">
      <c r="A176" s="8" t="s">
        <v>166</v>
      </c>
      <c r="B176" s="8">
        <v>2025</v>
      </c>
      <c r="C176" s="8" t="s">
        <v>292</v>
      </c>
      <c r="D176" s="8"/>
      <c r="E176" s="20" t="s">
        <v>116</v>
      </c>
      <c r="F176" s="20" t="s">
        <v>117</v>
      </c>
      <c r="G176" s="5" t="s">
        <v>193</v>
      </c>
      <c r="H176" s="5" t="s">
        <v>157</v>
      </c>
      <c r="I176" s="5" t="s">
        <v>193</v>
      </c>
      <c r="J176" s="34" t="s">
        <v>259</v>
      </c>
      <c r="K176" s="6" t="s">
        <v>272</v>
      </c>
      <c r="L176" s="9"/>
      <c r="M176" s="22">
        <v>0.9</v>
      </c>
      <c r="N176" s="22">
        <v>0.1</v>
      </c>
      <c r="O176" s="7">
        <f t="shared" si="42"/>
        <v>0</v>
      </c>
      <c r="P176" s="7">
        <f t="shared" si="43"/>
        <v>0</v>
      </c>
      <c r="Q176" s="11">
        <v>0.06</v>
      </c>
      <c r="R176" s="11"/>
      <c r="S176" s="18">
        <v>0.15</v>
      </c>
      <c r="T176" s="11">
        <v>0.25</v>
      </c>
      <c r="U176" s="7">
        <f t="shared" si="37"/>
        <v>0</v>
      </c>
      <c r="V176" s="7">
        <f t="shared" si="40"/>
        <v>0</v>
      </c>
      <c r="W176" s="7">
        <f t="shared" si="38"/>
        <v>0</v>
      </c>
      <c r="X176" s="7">
        <f t="shared" si="39"/>
        <v>0</v>
      </c>
      <c r="Y176" s="7">
        <f t="shared" si="41"/>
        <v>0</v>
      </c>
      <c r="Z176" s="26">
        <f t="shared" si="44"/>
        <v>0</v>
      </c>
    </row>
    <row r="177" spans="1:26" x14ac:dyDescent="0.2">
      <c r="A177" s="8" t="s">
        <v>166</v>
      </c>
      <c r="B177" s="8">
        <v>2025</v>
      </c>
      <c r="C177" s="8" t="s">
        <v>292</v>
      </c>
      <c r="D177" s="8"/>
      <c r="E177" s="20" t="s">
        <v>88</v>
      </c>
      <c r="F177" s="20" t="s">
        <v>89</v>
      </c>
      <c r="G177" s="5" t="s">
        <v>193</v>
      </c>
      <c r="H177" s="5" t="s">
        <v>157</v>
      </c>
      <c r="I177" s="5" t="s">
        <v>193</v>
      </c>
      <c r="J177" s="34" t="s">
        <v>259</v>
      </c>
      <c r="K177" s="6" t="s">
        <v>272</v>
      </c>
      <c r="L177" s="9">
        <v>21150</v>
      </c>
      <c r="M177" s="22">
        <v>0.9</v>
      </c>
      <c r="N177" s="22">
        <v>0.1</v>
      </c>
      <c r="O177" s="7">
        <f t="shared" si="42"/>
        <v>19035</v>
      </c>
      <c r="P177" s="7">
        <f t="shared" si="43"/>
        <v>2115</v>
      </c>
      <c r="Q177" s="11">
        <v>0.06</v>
      </c>
      <c r="R177" s="11"/>
      <c r="S177" s="18">
        <v>0.15</v>
      </c>
      <c r="T177" s="11">
        <v>0.25</v>
      </c>
      <c r="U177" s="7">
        <f t="shared" si="37"/>
        <v>16497</v>
      </c>
      <c r="V177" s="7">
        <f t="shared" si="40"/>
        <v>1269</v>
      </c>
      <c r="W177" s="7">
        <f t="shared" si="38"/>
        <v>0</v>
      </c>
      <c r="X177" s="7">
        <f t="shared" si="39"/>
        <v>2855.25</v>
      </c>
      <c r="Y177" s="7">
        <f t="shared" si="41"/>
        <v>528.75</v>
      </c>
      <c r="Z177" s="26">
        <f t="shared" si="44"/>
        <v>3384</v>
      </c>
    </row>
    <row r="178" spans="1:26" x14ac:dyDescent="0.2">
      <c r="A178" s="8" t="s">
        <v>166</v>
      </c>
      <c r="B178" s="8">
        <v>2025</v>
      </c>
      <c r="C178" s="8" t="s">
        <v>292</v>
      </c>
      <c r="D178" s="8"/>
      <c r="E178" s="20" t="s">
        <v>23</v>
      </c>
      <c r="F178" s="20" t="s">
        <v>199</v>
      </c>
      <c r="G178" s="5" t="s">
        <v>193</v>
      </c>
      <c r="H178" s="5" t="s">
        <v>157</v>
      </c>
      <c r="I178" s="5" t="s">
        <v>193</v>
      </c>
      <c r="J178" s="34" t="s">
        <v>259</v>
      </c>
      <c r="K178" s="6" t="s">
        <v>272</v>
      </c>
      <c r="L178" s="9">
        <v>501726.48</v>
      </c>
      <c r="M178" s="22">
        <v>0.9</v>
      </c>
      <c r="N178" s="22">
        <v>0.1</v>
      </c>
      <c r="O178" s="7">
        <f t="shared" si="42"/>
        <v>451553.83199999999</v>
      </c>
      <c r="P178" s="7">
        <f t="shared" si="43"/>
        <v>50172.648000000001</v>
      </c>
      <c r="Q178" s="11">
        <v>0.06</v>
      </c>
      <c r="R178" s="11"/>
      <c r="S178" s="14">
        <v>0.21</v>
      </c>
      <c r="T178" s="14">
        <v>0.23</v>
      </c>
      <c r="U178" s="7">
        <f t="shared" si="37"/>
        <v>365256.87743999995</v>
      </c>
      <c r="V178" s="7">
        <f t="shared" si="40"/>
        <v>30103.588799999998</v>
      </c>
      <c r="W178" s="7">
        <f t="shared" si="38"/>
        <v>0</v>
      </c>
      <c r="X178" s="17">
        <f t="shared" si="39"/>
        <v>94826.30472</v>
      </c>
      <c r="Y178" s="7">
        <f t="shared" si="41"/>
        <v>11539.709040000002</v>
      </c>
      <c r="Z178" s="15">
        <f t="shared" si="44"/>
        <v>106366.01376</v>
      </c>
    </row>
    <row r="179" spans="1:26" x14ac:dyDescent="0.2">
      <c r="A179" s="8" t="s">
        <v>166</v>
      </c>
      <c r="B179" s="8">
        <v>2025</v>
      </c>
      <c r="C179" s="8" t="s">
        <v>292</v>
      </c>
      <c r="D179" s="8"/>
      <c r="E179" s="20" t="s">
        <v>124</v>
      </c>
      <c r="F179" s="20" t="s">
        <v>125</v>
      </c>
      <c r="G179" s="5" t="s">
        <v>193</v>
      </c>
      <c r="H179" s="5" t="s">
        <v>157</v>
      </c>
      <c r="I179" s="5" t="s">
        <v>193</v>
      </c>
      <c r="J179" s="34" t="s">
        <v>259</v>
      </c>
      <c r="K179" s="6" t="s">
        <v>272</v>
      </c>
      <c r="L179" s="9"/>
      <c r="M179" s="22">
        <v>0.9</v>
      </c>
      <c r="N179" s="22">
        <v>0.1</v>
      </c>
      <c r="O179" s="7">
        <f t="shared" si="42"/>
        <v>0</v>
      </c>
      <c r="P179" s="7">
        <f t="shared" si="43"/>
        <v>0</v>
      </c>
      <c r="Q179" s="11">
        <v>0.06</v>
      </c>
      <c r="R179" s="11"/>
      <c r="S179" s="18">
        <v>0.15</v>
      </c>
      <c r="T179" s="11">
        <v>0.25</v>
      </c>
      <c r="U179" s="7">
        <f t="shared" si="37"/>
        <v>0</v>
      </c>
      <c r="V179" s="7">
        <f t="shared" si="40"/>
        <v>0</v>
      </c>
      <c r="W179" s="7">
        <f t="shared" si="38"/>
        <v>0</v>
      </c>
      <c r="X179" s="7">
        <f t="shared" si="39"/>
        <v>0</v>
      </c>
      <c r="Y179" s="7">
        <f t="shared" si="41"/>
        <v>0</v>
      </c>
      <c r="Z179" s="26">
        <f t="shared" si="44"/>
        <v>0</v>
      </c>
    </row>
    <row r="180" spans="1:26" x14ac:dyDescent="0.2">
      <c r="A180" s="8" t="s">
        <v>166</v>
      </c>
      <c r="B180" s="8">
        <v>2025</v>
      </c>
      <c r="C180" s="8" t="s">
        <v>292</v>
      </c>
      <c r="D180" s="8"/>
      <c r="E180" s="20" t="s">
        <v>45</v>
      </c>
      <c r="F180" s="20" t="s">
        <v>46</v>
      </c>
      <c r="G180" s="5" t="s">
        <v>193</v>
      </c>
      <c r="H180" s="5" t="s">
        <v>157</v>
      </c>
      <c r="I180" s="5" t="s">
        <v>193</v>
      </c>
      <c r="J180" s="34" t="s">
        <v>259</v>
      </c>
      <c r="K180" s="6" t="s">
        <v>272</v>
      </c>
      <c r="L180" s="9">
        <v>232229.65</v>
      </c>
      <c r="M180" s="22">
        <v>0.9</v>
      </c>
      <c r="N180" s="22">
        <v>0.1</v>
      </c>
      <c r="O180" s="7">
        <f t="shared" si="42"/>
        <v>209006.685</v>
      </c>
      <c r="P180" s="7">
        <f t="shared" si="43"/>
        <v>23222.965</v>
      </c>
      <c r="Q180" s="11">
        <v>0.06</v>
      </c>
      <c r="R180" s="11"/>
      <c r="S180" s="14">
        <v>0.15</v>
      </c>
      <c r="T180" s="14">
        <v>0.18</v>
      </c>
      <c r="U180" s="7">
        <f t="shared" si="37"/>
        <v>182764.73454999999</v>
      </c>
      <c r="V180" s="7">
        <f t="shared" si="40"/>
        <v>13933.778999999999</v>
      </c>
      <c r="W180" s="7">
        <f t="shared" si="38"/>
        <v>0</v>
      </c>
      <c r="X180" s="17">
        <f t="shared" si="39"/>
        <v>31351.00275</v>
      </c>
      <c r="Y180" s="7">
        <f t="shared" si="41"/>
        <v>4180.1337000000003</v>
      </c>
      <c r="Z180" s="26">
        <f t="shared" si="44"/>
        <v>35531.136449999998</v>
      </c>
    </row>
    <row r="181" spans="1:26" x14ac:dyDescent="0.2">
      <c r="A181" s="8" t="s">
        <v>166</v>
      </c>
      <c r="B181" s="8">
        <v>2025</v>
      </c>
      <c r="C181" s="8" t="s">
        <v>292</v>
      </c>
      <c r="D181" s="8"/>
      <c r="E181" s="20" t="s">
        <v>97</v>
      </c>
      <c r="F181" s="20" t="s">
        <v>98</v>
      </c>
      <c r="G181" s="5" t="s">
        <v>193</v>
      </c>
      <c r="H181" s="5" t="s">
        <v>157</v>
      </c>
      <c r="I181" s="5" t="s">
        <v>193</v>
      </c>
      <c r="J181" s="34" t="s">
        <v>259</v>
      </c>
      <c r="K181" s="6" t="s">
        <v>272</v>
      </c>
      <c r="L181" s="9">
        <v>4340</v>
      </c>
      <c r="M181" s="22">
        <v>0.9</v>
      </c>
      <c r="N181" s="22">
        <v>0.1</v>
      </c>
      <c r="O181" s="7">
        <f t="shared" si="42"/>
        <v>3906</v>
      </c>
      <c r="P181" s="7">
        <f t="shared" si="43"/>
        <v>434</v>
      </c>
      <c r="Q181" s="11">
        <v>0.06</v>
      </c>
      <c r="R181" s="11"/>
      <c r="S181" s="18">
        <v>0.15</v>
      </c>
      <c r="T181" s="11">
        <v>0.25</v>
      </c>
      <c r="U181" s="7">
        <f t="shared" ref="U181:U212" si="45">L181-(V181+W181+X181+Y181)</f>
        <v>3385.2</v>
      </c>
      <c r="V181" s="7">
        <f t="shared" si="40"/>
        <v>260.39999999999998</v>
      </c>
      <c r="W181" s="7">
        <f t="shared" ref="W181:W212" si="46">R181*P181</f>
        <v>0</v>
      </c>
      <c r="X181" s="7">
        <f t="shared" si="39"/>
        <v>585.9</v>
      </c>
      <c r="Y181" s="7">
        <f t="shared" si="41"/>
        <v>108.5</v>
      </c>
      <c r="Z181" s="26">
        <f t="shared" si="44"/>
        <v>694.4</v>
      </c>
    </row>
    <row r="182" spans="1:26" x14ac:dyDescent="0.2">
      <c r="A182" s="8" t="s">
        <v>166</v>
      </c>
      <c r="B182" s="8">
        <v>2025</v>
      </c>
      <c r="C182" s="8" t="s">
        <v>292</v>
      </c>
      <c r="D182" s="8"/>
      <c r="E182" s="25" t="s">
        <v>118</v>
      </c>
      <c r="F182" s="25" t="s">
        <v>119</v>
      </c>
      <c r="G182" s="5" t="s">
        <v>193</v>
      </c>
      <c r="H182" s="5" t="s">
        <v>157</v>
      </c>
      <c r="I182" s="5" t="s">
        <v>193</v>
      </c>
      <c r="J182" s="34" t="s">
        <v>259</v>
      </c>
      <c r="K182" s="6" t="s">
        <v>272</v>
      </c>
      <c r="L182" s="9"/>
      <c r="M182" s="22">
        <v>0.9</v>
      </c>
      <c r="N182" s="22">
        <v>0.1</v>
      </c>
      <c r="O182" s="7">
        <f t="shared" si="42"/>
        <v>0</v>
      </c>
      <c r="P182" s="7">
        <f t="shared" si="43"/>
        <v>0</v>
      </c>
      <c r="Q182" s="11">
        <v>0.06</v>
      </c>
      <c r="R182" s="11"/>
      <c r="S182" s="18">
        <v>0.08</v>
      </c>
      <c r="T182" s="11">
        <v>0.25</v>
      </c>
      <c r="U182" s="7">
        <f t="shared" si="45"/>
        <v>0</v>
      </c>
      <c r="V182" s="7">
        <f t="shared" si="40"/>
        <v>0</v>
      </c>
      <c r="W182" s="7">
        <f t="shared" si="46"/>
        <v>0</v>
      </c>
      <c r="X182" s="7">
        <f t="shared" si="39"/>
        <v>0</v>
      </c>
      <c r="Y182" s="7">
        <f t="shared" si="41"/>
        <v>0</v>
      </c>
      <c r="Z182" s="26">
        <f t="shared" si="44"/>
        <v>0</v>
      </c>
    </row>
    <row r="183" spans="1:26" x14ac:dyDescent="0.2">
      <c r="A183" s="8" t="s">
        <v>166</v>
      </c>
      <c r="B183" s="8">
        <v>2025</v>
      </c>
      <c r="C183" s="8" t="s">
        <v>292</v>
      </c>
      <c r="D183" s="8"/>
      <c r="E183" s="6" t="s">
        <v>16</v>
      </c>
      <c r="F183" s="6" t="s">
        <v>17</v>
      </c>
      <c r="G183" s="5" t="s">
        <v>193</v>
      </c>
      <c r="H183" s="5" t="s">
        <v>157</v>
      </c>
      <c r="I183" s="5" t="s">
        <v>193</v>
      </c>
      <c r="J183" s="34" t="s">
        <v>259</v>
      </c>
      <c r="K183" s="6" t="s">
        <v>272</v>
      </c>
      <c r="L183" s="9">
        <v>1503081.81</v>
      </c>
      <c r="M183" s="10">
        <v>0</v>
      </c>
      <c r="N183" s="10">
        <v>1</v>
      </c>
      <c r="O183" s="7">
        <f t="shared" si="42"/>
        <v>0</v>
      </c>
      <c r="P183" s="7">
        <f t="shared" si="43"/>
        <v>1503081.81</v>
      </c>
      <c r="Q183" s="18">
        <v>0.06</v>
      </c>
      <c r="R183" s="27">
        <v>0.02</v>
      </c>
      <c r="S183" s="11"/>
      <c r="T183" s="14">
        <v>0.18</v>
      </c>
      <c r="U183" s="7">
        <f t="shared" si="45"/>
        <v>1112280.5394000001</v>
      </c>
      <c r="V183" s="7">
        <f t="shared" si="40"/>
        <v>90184.908599999995</v>
      </c>
      <c r="W183" s="28">
        <f t="shared" si="46"/>
        <v>30061.636200000001</v>
      </c>
      <c r="X183" s="7">
        <f t="shared" si="39"/>
        <v>0</v>
      </c>
      <c r="Y183" s="7">
        <f t="shared" si="41"/>
        <v>270554.72580000001</v>
      </c>
      <c r="Z183" s="15">
        <f t="shared" si="44"/>
        <v>270554.72580000001</v>
      </c>
    </row>
    <row r="184" spans="1:26" x14ac:dyDescent="0.2">
      <c r="A184" s="8" t="s">
        <v>166</v>
      </c>
      <c r="B184" s="8">
        <v>2025</v>
      </c>
      <c r="C184" s="8" t="s">
        <v>292</v>
      </c>
      <c r="D184" s="8"/>
      <c r="E184" s="6" t="s">
        <v>51</v>
      </c>
      <c r="F184" s="6" t="s">
        <v>52</v>
      </c>
      <c r="G184" s="36" t="s">
        <v>246</v>
      </c>
      <c r="H184" s="5" t="s">
        <v>156</v>
      </c>
      <c r="I184" s="34" t="s">
        <v>247</v>
      </c>
      <c r="J184" s="34" t="s">
        <v>257</v>
      </c>
      <c r="K184" s="6" t="s">
        <v>271</v>
      </c>
      <c r="L184" s="9">
        <v>304766.77</v>
      </c>
      <c r="M184" s="10">
        <v>0.8</v>
      </c>
      <c r="N184" s="10">
        <v>0.2</v>
      </c>
      <c r="O184" s="7">
        <f t="shared" si="42"/>
        <v>243813.41600000003</v>
      </c>
      <c r="P184" s="7">
        <f t="shared" si="43"/>
        <v>60953.354000000007</v>
      </c>
      <c r="Q184" s="11">
        <v>0.06</v>
      </c>
      <c r="R184" s="11"/>
      <c r="S184" s="14">
        <v>0.09</v>
      </c>
      <c r="T184" s="14">
        <v>0.1</v>
      </c>
      <c r="U184" s="7">
        <f t="shared" si="45"/>
        <v>258442.22096000001</v>
      </c>
      <c r="V184" s="7">
        <f t="shared" si="40"/>
        <v>18286.0062</v>
      </c>
      <c r="W184" s="7">
        <f t="shared" si="46"/>
        <v>0</v>
      </c>
      <c r="X184" s="7">
        <f t="shared" si="39"/>
        <v>21943.207440000002</v>
      </c>
      <c r="Y184" s="7">
        <f t="shared" si="41"/>
        <v>6095.3354000000008</v>
      </c>
      <c r="Z184" s="15">
        <f t="shared" si="44"/>
        <v>28038.542840000002</v>
      </c>
    </row>
    <row r="185" spans="1:26" x14ac:dyDescent="0.2">
      <c r="A185" s="8" t="s">
        <v>166</v>
      </c>
      <c r="B185" s="8">
        <v>2025</v>
      </c>
      <c r="C185" s="8" t="s">
        <v>292</v>
      </c>
      <c r="D185" s="8"/>
      <c r="E185" s="6" t="s">
        <v>207</v>
      </c>
      <c r="F185" s="6" t="s">
        <v>208</v>
      </c>
      <c r="G185" s="16" t="s">
        <v>208</v>
      </c>
      <c r="H185" s="5" t="s">
        <v>157</v>
      </c>
      <c r="I185" s="5" t="s">
        <v>165</v>
      </c>
      <c r="J185" s="34" t="s">
        <v>259</v>
      </c>
      <c r="K185" s="6" t="s">
        <v>272</v>
      </c>
      <c r="L185" s="9"/>
      <c r="M185" s="10">
        <v>1</v>
      </c>
      <c r="N185" s="10">
        <v>0</v>
      </c>
      <c r="O185" s="7">
        <f t="shared" si="42"/>
        <v>0</v>
      </c>
      <c r="P185" s="7">
        <f t="shared" si="43"/>
        <v>0</v>
      </c>
      <c r="Q185" s="11">
        <v>0.06</v>
      </c>
      <c r="R185" s="11"/>
      <c r="S185" s="18">
        <v>0.08</v>
      </c>
      <c r="T185" s="11"/>
      <c r="U185" s="7">
        <f t="shared" si="45"/>
        <v>0</v>
      </c>
      <c r="V185" s="7">
        <f t="shared" si="40"/>
        <v>0</v>
      </c>
      <c r="W185" s="7">
        <f t="shared" si="46"/>
        <v>0</v>
      </c>
      <c r="X185" s="7">
        <f t="shared" si="39"/>
        <v>0</v>
      </c>
      <c r="Y185" s="7">
        <f t="shared" si="41"/>
        <v>0</v>
      </c>
      <c r="Z185" s="15">
        <f t="shared" si="44"/>
        <v>0</v>
      </c>
    </row>
    <row r="186" spans="1:26" x14ac:dyDescent="0.2">
      <c r="A186" s="8" t="s">
        <v>166</v>
      </c>
      <c r="B186" s="8">
        <v>2025</v>
      </c>
      <c r="C186" s="8" t="s">
        <v>292</v>
      </c>
      <c r="D186" s="8"/>
      <c r="E186" s="6" t="s">
        <v>173</v>
      </c>
      <c r="F186" s="6" t="s">
        <v>174</v>
      </c>
      <c r="G186" s="16" t="s">
        <v>174</v>
      </c>
      <c r="H186" s="5" t="s">
        <v>157</v>
      </c>
      <c r="I186" s="5" t="s">
        <v>165</v>
      </c>
      <c r="J186" s="34" t="s">
        <v>259</v>
      </c>
      <c r="K186" s="6" t="s">
        <v>272</v>
      </c>
      <c r="L186" s="9"/>
      <c r="M186" s="10">
        <v>0.8</v>
      </c>
      <c r="N186" s="10">
        <v>0.2</v>
      </c>
      <c r="O186" s="7">
        <f t="shared" si="42"/>
        <v>0</v>
      </c>
      <c r="P186" s="7">
        <f t="shared" si="43"/>
        <v>0</v>
      </c>
      <c r="Q186" s="11">
        <v>0.06</v>
      </c>
      <c r="R186" s="11">
        <v>0.2</v>
      </c>
      <c r="S186" s="18">
        <v>0.1</v>
      </c>
      <c r="T186" s="11">
        <v>0.6</v>
      </c>
      <c r="U186" s="7">
        <f t="shared" si="45"/>
        <v>0</v>
      </c>
      <c r="V186" s="7">
        <f t="shared" si="40"/>
        <v>0</v>
      </c>
      <c r="W186" s="7">
        <f t="shared" si="46"/>
        <v>0</v>
      </c>
      <c r="X186" s="7">
        <f t="shared" ref="X186:X217" si="47">S186*O186</f>
        <v>0</v>
      </c>
      <c r="Y186" s="7">
        <f t="shared" si="41"/>
        <v>0</v>
      </c>
      <c r="Z186" s="15">
        <f t="shared" si="44"/>
        <v>0</v>
      </c>
    </row>
    <row r="187" spans="1:26" x14ac:dyDescent="0.2">
      <c r="A187" s="8" t="s">
        <v>166</v>
      </c>
      <c r="B187" s="8">
        <v>2025</v>
      </c>
      <c r="C187" s="8" t="s">
        <v>292</v>
      </c>
      <c r="D187" s="8"/>
      <c r="E187" s="20" t="s">
        <v>40</v>
      </c>
      <c r="F187" s="20" t="s">
        <v>41</v>
      </c>
      <c r="G187" s="16" t="s">
        <v>174</v>
      </c>
      <c r="H187" s="5" t="s">
        <v>157</v>
      </c>
      <c r="I187" s="5" t="s">
        <v>165</v>
      </c>
      <c r="J187" s="34" t="s">
        <v>259</v>
      </c>
      <c r="K187" s="6" t="s">
        <v>272</v>
      </c>
      <c r="L187" s="9">
        <v>425243.78</v>
      </c>
      <c r="M187" s="23">
        <v>0.5</v>
      </c>
      <c r="N187" s="23">
        <v>0.5</v>
      </c>
      <c r="O187" s="7">
        <f t="shared" si="42"/>
        <v>212621.89</v>
      </c>
      <c r="P187" s="7">
        <f t="shared" si="43"/>
        <v>212621.89</v>
      </c>
      <c r="Q187" s="11">
        <v>0.06</v>
      </c>
      <c r="R187" s="11">
        <v>0.2</v>
      </c>
      <c r="S187" s="14">
        <v>0.1</v>
      </c>
      <c r="T187" s="14">
        <v>0.4</v>
      </c>
      <c r="U187" s="7">
        <f t="shared" si="45"/>
        <v>250893.83020000003</v>
      </c>
      <c r="V187" s="7">
        <f t="shared" ref="V187:V218" si="48">Q187*L187</f>
        <v>25514.626800000002</v>
      </c>
      <c r="W187" s="7">
        <f t="shared" si="46"/>
        <v>42524.378000000004</v>
      </c>
      <c r="X187" s="7">
        <f t="shared" si="47"/>
        <v>21262.189000000002</v>
      </c>
      <c r="Y187" s="7">
        <f t="shared" ref="Y187:Y218" si="49">T187*P187</f>
        <v>85048.756000000008</v>
      </c>
      <c r="Z187" s="15">
        <f t="shared" si="44"/>
        <v>106310.94500000001</v>
      </c>
    </row>
    <row r="188" spans="1:26" x14ac:dyDescent="0.2">
      <c r="A188" s="8" t="s">
        <v>166</v>
      </c>
      <c r="B188" s="8">
        <v>2025</v>
      </c>
      <c r="C188" s="8" t="s">
        <v>292</v>
      </c>
      <c r="D188" s="8"/>
      <c r="E188" s="20" t="s">
        <v>77</v>
      </c>
      <c r="F188" s="20" t="s">
        <v>145</v>
      </c>
      <c r="G188" s="16" t="s">
        <v>174</v>
      </c>
      <c r="H188" s="5" t="s">
        <v>157</v>
      </c>
      <c r="I188" s="5" t="s">
        <v>165</v>
      </c>
      <c r="J188" s="34" t="s">
        <v>259</v>
      </c>
      <c r="K188" s="6" t="s">
        <v>272</v>
      </c>
      <c r="L188" s="9">
        <v>181741</v>
      </c>
      <c r="M188" s="10">
        <v>0.8</v>
      </c>
      <c r="N188" s="10">
        <v>0.2</v>
      </c>
      <c r="O188" s="7">
        <f t="shared" si="42"/>
        <v>145392.80000000002</v>
      </c>
      <c r="P188" s="7">
        <f t="shared" si="43"/>
        <v>36348.200000000004</v>
      </c>
      <c r="Q188" s="11">
        <v>0.06</v>
      </c>
      <c r="R188" s="11"/>
      <c r="S188" s="18">
        <v>0.1</v>
      </c>
      <c r="T188" s="11">
        <v>0.1</v>
      </c>
      <c r="U188" s="7">
        <f t="shared" si="45"/>
        <v>152662.44</v>
      </c>
      <c r="V188" s="7">
        <f t="shared" si="48"/>
        <v>10904.46</v>
      </c>
      <c r="W188" s="7">
        <f t="shared" si="46"/>
        <v>0</v>
      </c>
      <c r="X188" s="7">
        <f t="shared" si="47"/>
        <v>14539.280000000002</v>
      </c>
      <c r="Y188" s="7">
        <f t="shared" si="49"/>
        <v>3634.8200000000006</v>
      </c>
      <c r="Z188" s="15">
        <f t="shared" si="44"/>
        <v>18174.100000000002</v>
      </c>
    </row>
    <row r="189" spans="1:26" x14ac:dyDescent="0.2">
      <c r="A189" s="24" t="s">
        <v>166</v>
      </c>
      <c r="B189" s="8">
        <v>2025</v>
      </c>
      <c r="C189" s="8" t="s">
        <v>292</v>
      </c>
      <c r="D189" s="24"/>
      <c r="E189" s="20" t="s">
        <v>78</v>
      </c>
      <c r="F189" s="25" t="s">
        <v>79</v>
      </c>
      <c r="G189" s="16" t="s">
        <v>174</v>
      </c>
      <c r="H189" s="5" t="s">
        <v>157</v>
      </c>
      <c r="I189" s="5" t="s">
        <v>165</v>
      </c>
      <c r="J189" s="34" t="s">
        <v>259</v>
      </c>
      <c r="K189" s="6" t="s">
        <v>272</v>
      </c>
      <c r="L189" s="9"/>
      <c r="M189" s="23">
        <v>0.5</v>
      </c>
      <c r="N189" s="23">
        <v>0.5</v>
      </c>
      <c r="O189" s="7">
        <f t="shared" si="42"/>
        <v>0</v>
      </c>
      <c r="P189" s="7">
        <f t="shared" si="43"/>
        <v>0</v>
      </c>
      <c r="Q189" s="11">
        <v>0.06</v>
      </c>
      <c r="R189" s="11"/>
      <c r="S189" s="18">
        <v>0.1</v>
      </c>
      <c r="T189" s="11">
        <v>0.1</v>
      </c>
      <c r="U189" s="7">
        <f t="shared" si="45"/>
        <v>0</v>
      </c>
      <c r="V189" s="7">
        <f t="shared" si="48"/>
        <v>0</v>
      </c>
      <c r="W189" s="7">
        <f t="shared" si="46"/>
        <v>0</v>
      </c>
      <c r="X189" s="7">
        <f t="shared" si="47"/>
        <v>0</v>
      </c>
      <c r="Y189" s="7">
        <f t="shared" si="49"/>
        <v>0</v>
      </c>
      <c r="Z189" s="15">
        <f t="shared" si="44"/>
        <v>0</v>
      </c>
    </row>
    <row r="190" spans="1:26" x14ac:dyDescent="0.2">
      <c r="A190" s="8" t="s">
        <v>166</v>
      </c>
      <c r="B190" s="8">
        <v>2025</v>
      </c>
      <c r="C190" s="8" t="s">
        <v>292</v>
      </c>
      <c r="D190" s="8"/>
      <c r="E190" s="20" t="s">
        <v>56</v>
      </c>
      <c r="F190" s="20" t="s">
        <v>57</v>
      </c>
      <c r="G190" s="16" t="s">
        <v>174</v>
      </c>
      <c r="H190" s="5" t="s">
        <v>157</v>
      </c>
      <c r="I190" s="5" t="s">
        <v>165</v>
      </c>
      <c r="J190" s="34" t="s">
        <v>259</v>
      </c>
      <c r="K190" s="6" t="s">
        <v>272</v>
      </c>
      <c r="L190" s="9">
        <v>691441.6</v>
      </c>
      <c r="M190" s="10">
        <v>0.5</v>
      </c>
      <c r="N190" s="10">
        <v>0.5</v>
      </c>
      <c r="O190" s="7">
        <f t="shared" si="42"/>
        <v>345720.8</v>
      </c>
      <c r="P190" s="7">
        <f t="shared" si="43"/>
        <v>345720.8</v>
      </c>
      <c r="Q190" s="11">
        <v>0.06</v>
      </c>
      <c r="R190" s="11">
        <v>0.2</v>
      </c>
      <c r="S190" s="14">
        <v>0.1</v>
      </c>
      <c r="T190" s="14">
        <v>0.3</v>
      </c>
      <c r="U190" s="7">
        <f t="shared" si="45"/>
        <v>442522.62399999995</v>
      </c>
      <c r="V190" s="7">
        <f t="shared" si="48"/>
        <v>41486.495999999999</v>
      </c>
      <c r="W190" s="7">
        <f t="shared" si="46"/>
        <v>69144.160000000003</v>
      </c>
      <c r="X190" s="7">
        <f t="shared" si="47"/>
        <v>34572.080000000002</v>
      </c>
      <c r="Y190" s="7">
        <f t="shared" si="49"/>
        <v>103716.23999999999</v>
      </c>
      <c r="Z190" s="15">
        <f t="shared" si="44"/>
        <v>138288.32000000001</v>
      </c>
    </row>
    <row r="191" spans="1:26" x14ac:dyDescent="0.2">
      <c r="A191" s="8" t="s">
        <v>166</v>
      </c>
      <c r="B191" s="8">
        <v>2025</v>
      </c>
      <c r="C191" s="8" t="s">
        <v>292</v>
      </c>
      <c r="D191" s="8"/>
      <c r="E191" s="20" t="s">
        <v>175</v>
      </c>
      <c r="F191" s="20" t="s">
        <v>176</v>
      </c>
      <c r="G191" s="16" t="s">
        <v>174</v>
      </c>
      <c r="H191" s="5" t="s">
        <v>157</v>
      </c>
      <c r="I191" s="5" t="s">
        <v>165</v>
      </c>
      <c r="J191" s="34" t="s">
        <v>259</v>
      </c>
      <c r="K191" s="6" t="s">
        <v>272</v>
      </c>
      <c r="L191" s="9"/>
      <c r="M191" s="10">
        <v>0.8</v>
      </c>
      <c r="N191" s="10">
        <v>0.2</v>
      </c>
      <c r="O191" s="7">
        <f t="shared" si="42"/>
        <v>0</v>
      </c>
      <c r="P191" s="7">
        <f t="shared" si="43"/>
        <v>0</v>
      </c>
      <c r="Q191" s="11">
        <v>0.06</v>
      </c>
      <c r="R191" s="11">
        <v>0.2</v>
      </c>
      <c r="S191" s="18">
        <v>0.1</v>
      </c>
      <c r="T191" s="11">
        <v>0.6</v>
      </c>
      <c r="U191" s="7">
        <f t="shared" si="45"/>
        <v>0</v>
      </c>
      <c r="V191" s="7">
        <f t="shared" si="48"/>
        <v>0</v>
      </c>
      <c r="W191" s="7">
        <f t="shared" si="46"/>
        <v>0</v>
      </c>
      <c r="X191" s="7">
        <f t="shared" si="47"/>
        <v>0</v>
      </c>
      <c r="Y191" s="7">
        <f t="shared" si="49"/>
        <v>0</v>
      </c>
      <c r="Z191" s="15">
        <f t="shared" si="44"/>
        <v>0</v>
      </c>
    </row>
    <row r="192" spans="1:26" x14ac:dyDescent="0.2">
      <c r="A192" s="8" t="s">
        <v>166</v>
      </c>
      <c r="B192" s="8">
        <v>2025</v>
      </c>
      <c r="C192" s="8" t="s">
        <v>292</v>
      </c>
      <c r="D192" s="8"/>
      <c r="E192" s="6" t="s">
        <v>179</v>
      </c>
      <c r="F192" s="6" t="s">
        <v>180</v>
      </c>
      <c r="G192" s="5" t="s">
        <v>165</v>
      </c>
      <c r="H192" s="5" t="s">
        <v>157</v>
      </c>
      <c r="I192" s="5" t="s">
        <v>165</v>
      </c>
      <c r="J192" s="34" t="s">
        <v>155</v>
      </c>
      <c r="K192" s="6" t="s">
        <v>272</v>
      </c>
      <c r="L192" s="9"/>
      <c r="M192" s="10">
        <v>1</v>
      </c>
      <c r="N192" s="10">
        <v>0</v>
      </c>
      <c r="O192" s="7">
        <f t="shared" si="42"/>
        <v>0</v>
      </c>
      <c r="P192" s="7">
        <f t="shared" si="43"/>
        <v>0</v>
      </c>
      <c r="Q192" s="11">
        <v>0.06</v>
      </c>
      <c r="R192" s="11"/>
      <c r="S192" s="18">
        <v>0.03</v>
      </c>
      <c r="T192" s="11"/>
      <c r="U192" s="7">
        <f t="shared" si="45"/>
        <v>0</v>
      </c>
      <c r="V192" s="7">
        <f t="shared" si="48"/>
        <v>0</v>
      </c>
      <c r="W192" s="7">
        <f t="shared" si="46"/>
        <v>0</v>
      </c>
      <c r="X192" s="7">
        <f t="shared" si="47"/>
        <v>0</v>
      </c>
      <c r="Y192" s="7">
        <f t="shared" si="49"/>
        <v>0</v>
      </c>
      <c r="Z192" s="15">
        <f t="shared" si="44"/>
        <v>0</v>
      </c>
    </row>
    <row r="193" spans="1:26" x14ac:dyDescent="0.2">
      <c r="A193" s="8" t="s">
        <v>166</v>
      </c>
      <c r="B193" s="8">
        <v>2025</v>
      </c>
      <c r="C193" s="8" t="s">
        <v>292</v>
      </c>
      <c r="D193" s="8"/>
      <c r="E193" s="31" t="s">
        <v>112</v>
      </c>
      <c r="F193" s="31" t="s">
        <v>113</v>
      </c>
      <c r="G193" s="5" t="s">
        <v>165</v>
      </c>
      <c r="H193" s="5" t="s">
        <v>156</v>
      </c>
      <c r="I193" s="5" t="s">
        <v>165</v>
      </c>
      <c r="J193" s="34" t="s">
        <v>155</v>
      </c>
      <c r="K193" s="6" t="s">
        <v>272</v>
      </c>
      <c r="L193" s="9"/>
      <c r="M193" s="10">
        <v>1</v>
      </c>
      <c r="N193" s="10">
        <v>0</v>
      </c>
      <c r="O193" s="7">
        <f t="shared" si="42"/>
        <v>0</v>
      </c>
      <c r="P193" s="7">
        <f t="shared" si="43"/>
        <v>0</v>
      </c>
      <c r="Q193" s="11">
        <v>0.06</v>
      </c>
      <c r="R193" s="11"/>
      <c r="S193" s="18">
        <v>0.08</v>
      </c>
      <c r="T193" s="11"/>
      <c r="U193" s="7">
        <f t="shared" si="45"/>
        <v>0</v>
      </c>
      <c r="V193" s="7">
        <f t="shared" si="48"/>
        <v>0</v>
      </c>
      <c r="W193" s="7">
        <f t="shared" si="46"/>
        <v>0</v>
      </c>
      <c r="X193" s="7">
        <f t="shared" si="47"/>
        <v>0</v>
      </c>
      <c r="Y193" s="7">
        <f t="shared" si="49"/>
        <v>0</v>
      </c>
      <c r="Z193" s="15">
        <f t="shared" si="44"/>
        <v>0</v>
      </c>
    </row>
    <row r="194" spans="1:26" x14ac:dyDescent="0.2">
      <c r="A194" s="8" t="s">
        <v>166</v>
      </c>
      <c r="B194" s="8">
        <v>2025</v>
      </c>
      <c r="C194" s="8" t="s">
        <v>292</v>
      </c>
      <c r="D194" s="8"/>
      <c r="E194" s="6" t="s">
        <v>139</v>
      </c>
      <c r="F194" s="6" t="s">
        <v>140</v>
      </c>
      <c r="G194" s="5" t="s">
        <v>165</v>
      </c>
      <c r="H194" s="5" t="s">
        <v>157</v>
      </c>
      <c r="I194" s="5" t="s">
        <v>165</v>
      </c>
      <c r="J194" s="34" t="s">
        <v>155</v>
      </c>
      <c r="K194" s="6" t="s">
        <v>272</v>
      </c>
      <c r="L194" s="9">
        <v>500</v>
      </c>
      <c r="M194" s="10">
        <v>1</v>
      </c>
      <c r="N194" s="10">
        <v>0</v>
      </c>
      <c r="O194" s="7">
        <f t="shared" si="42"/>
        <v>500</v>
      </c>
      <c r="P194" s="7">
        <f t="shared" si="43"/>
        <v>0</v>
      </c>
      <c r="Q194" s="11">
        <v>0.06</v>
      </c>
      <c r="R194" s="11"/>
      <c r="S194" s="18">
        <v>0.08</v>
      </c>
      <c r="T194" s="11"/>
      <c r="U194" s="7">
        <f t="shared" si="45"/>
        <v>430</v>
      </c>
      <c r="V194" s="7">
        <f t="shared" si="48"/>
        <v>30</v>
      </c>
      <c r="W194" s="7">
        <f t="shared" si="46"/>
        <v>0</v>
      </c>
      <c r="X194" s="7">
        <f t="shared" si="47"/>
        <v>40</v>
      </c>
      <c r="Y194" s="7">
        <f t="shared" si="49"/>
        <v>0</v>
      </c>
      <c r="Z194" s="15">
        <f t="shared" si="44"/>
        <v>40</v>
      </c>
    </row>
    <row r="195" spans="1:26" x14ac:dyDescent="0.2">
      <c r="A195" s="8" t="s">
        <v>166</v>
      </c>
      <c r="B195" s="8">
        <v>2025</v>
      </c>
      <c r="C195" s="8" t="s">
        <v>292</v>
      </c>
      <c r="D195" s="8"/>
      <c r="E195" s="6" t="s">
        <v>205</v>
      </c>
      <c r="F195" s="6" t="s">
        <v>206</v>
      </c>
      <c r="G195" s="5" t="s">
        <v>165</v>
      </c>
      <c r="H195" s="5" t="s">
        <v>157</v>
      </c>
      <c r="I195" s="5" t="s">
        <v>165</v>
      </c>
      <c r="J195" s="34" t="s">
        <v>155</v>
      </c>
      <c r="K195" s="6" t="s">
        <v>272</v>
      </c>
      <c r="L195" s="9"/>
      <c r="M195" s="10">
        <v>1</v>
      </c>
      <c r="N195" s="10">
        <v>0</v>
      </c>
      <c r="O195" s="7">
        <f t="shared" si="42"/>
        <v>0</v>
      </c>
      <c r="P195" s="7">
        <f t="shared" si="43"/>
        <v>0</v>
      </c>
      <c r="Q195" s="11">
        <v>0.06</v>
      </c>
      <c r="R195" s="11"/>
      <c r="S195" s="18">
        <v>0.15</v>
      </c>
      <c r="T195" s="11"/>
      <c r="U195" s="7">
        <f t="shared" si="45"/>
        <v>0</v>
      </c>
      <c r="V195" s="7">
        <f t="shared" si="48"/>
        <v>0</v>
      </c>
      <c r="W195" s="7">
        <f t="shared" si="46"/>
        <v>0</v>
      </c>
      <c r="X195" s="7">
        <f t="shared" si="47"/>
        <v>0</v>
      </c>
      <c r="Y195" s="7">
        <f t="shared" si="49"/>
        <v>0</v>
      </c>
      <c r="Z195" s="15">
        <f t="shared" si="44"/>
        <v>0</v>
      </c>
    </row>
    <row r="196" spans="1:26" x14ac:dyDescent="0.2">
      <c r="A196" s="8" t="s">
        <v>166</v>
      </c>
      <c r="B196" s="8">
        <v>2025</v>
      </c>
      <c r="C196" s="8" t="s">
        <v>292</v>
      </c>
      <c r="D196" s="8"/>
      <c r="E196" s="6" t="s">
        <v>209</v>
      </c>
      <c r="F196" s="6" t="s">
        <v>210</v>
      </c>
      <c r="G196" s="5" t="s">
        <v>165</v>
      </c>
      <c r="H196" s="5" t="s">
        <v>157</v>
      </c>
      <c r="I196" s="5" t="s">
        <v>165</v>
      </c>
      <c r="J196" s="34" t="s">
        <v>155</v>
      </c>
      <c r="K196" s="6" t="s">
        <v>272</v>
      </c>
      <c r="L196" s="9"/>
      <c r="M196" s="10">
        <v>0.7</v>
      </c>
      <c r="N196" s="10">
        <v>0.3</v>
      </c>
      <c r="O196" s="7">
        <f t="shared" si="42"/>
        <v>0</v>
      </c>
      <c r="P196" s="7">
        <f t="shared" si="43"/>
        <v>0</v>
      </c>
      <c r="Q196" s="11">
        <v>0.06</v>
      </c>
      <c r="R196" s="11"/>
      <c r="S196" s="18">
        <v>0.15</v>
      </c>
      <c r="T196" s="11">
        <v>0.3</v>
      </c>
      <c r="U196" s="7">
        <f t="shared" si="45"/>
        <v>0</v>
      </c>
      <c r="V196" s="7">
        <f t="shared" si="48"/>
        <v>0</v>
      </c>
      <c r="W196" s="7">
        <f t="shared" si="46"/>
        <v>0</v>
      </c>
      <c r="X196" s="7">
        <f t="shared" si="47"/>
        <v>0</v>
      </c>
      <c r="Y196" s="7">
        <f t="shared" si="49"/>
        <v>0</v>
      </c>
      <c r="Z196" s="15">
        <f t="shared" si="44"/>
        <v>0</v>
      </c>
    </row>
    <row r="197" spans="1:26" x14ac:dyDescent="0.2">
      <c r="A197" s="8" t="s">
        <v>166</v>
      </c>
      <c r="B197" s="8">
        <v>2025</v>
      </c>
      <c r="C197" s="8" t="s">
        <v>292</v>
      </c>
      <c r="D197" s="8"/>
      <c r="E197" s="6" t="s">
        <v>211</v>
      </c>
      <c r="F197" s="6" t="s">
        <v>212</v>
      </c>
      <c r="G197" s="5" t="s">
        <v>165</v>
      </c>
      <c r="H197" s="5" t="s">
        <v>157</v>
      </c>
      <c r="I197" s="5" t="s">
        <v>165</v>
      </c>
      <c r="J197" s="34" t="s">
        <v>155</v>
      </c>
      <c r="K197" s="6" t="s">
        <v>272</v>
      </c>
      <c r="L197" s="9"/>
      <c r="M197" s="10">
        <v>1</v>
      </c>
      <c r="N197" s="10">
        <v>0</v>
      </c>
      <c r="O197" s="7">
        <f t="shared" si="42"/>
        <v>0</v>
      </c>
      <c r="P197" s="7">
        <f t="shared" si="43"/>
        <v>0</v>
      </c>
      <c r="Q197" s="11">
        <v>0.06</v>
      </c>
      <c r="R197" s="11"/>
      <c r="S197" s="18">
        <v>0.08</v>
      </c>
      <c r="T197" s="11"/>
      <c r="U197" s="7">
        <f t="shared" si="45"/>
        <v>0</v>
      </c>
      <c r="V197" s="7">
        <f t="shared" si="48"/>
        <v>0</v>
      </c>
      <c r="W197" s="7">
        <f t="shared" si="46"/>
        <v>0</v>
      </c>
      <c r="X197" s="7">
        <f t="shared" si="47"/>
        <v>0</v>
      </c>
      <c r="Y197" s="7">
        <f t="shared" si="49"/>
        <v>0</v>
      </c>
      <c r="Z197" s="15">
        <f t="shared" si="44"/>
        <v>0</v>
      </c>
    </row>
    <row r="198" spans="1:26" x14ac:dyDescent="0.2">
      <c r="A198" s="8" t="s">
        <v>166</v>
      </c>
      <c r="B198" s="8">
        <v>2025</v>
      </c>
      <c r="C198" s="8" t="s">
        <v>292</v>
      </c>
      <c r="D198" s="8"/>
      <c r="E198" s="6" t="s">
        <v>213</v>
      </c>
      <c r="F198" s="6" t="s">
        <v>214</v>
      </c>
      <c r="G198" s="5" t="s">
        <v>165</v>
      </c>
      <c r="H198" s="5" t="s">
        <v>157</v>
      </c>
      <c r="I198" s="5" t="s">
        <v>165</v>
      </c>
      <c r="J198" s="34" t="s">
        <v>155</v>
      </c>
      <c r="K198" s="6" t="s">
        <v>272</v>
      </c>
      <c r="L198" s="9"/>
      <c r="M198" s="10">
        <v>0.7</v>
      </c>
      <c r="N198" s="10">
        <v>0.3</v>
      </c>
      <c r="O198" s="7">
        <f t="shared" si="42"/>
        <v>0</v>
      </c>
      <c r="P198" s="7">
        <f t="shared" si="43"/>
        <v>0</v>
      </c>
      <c r="Q198" s="11">
        <v>0.06</v>
      </c>
      <c r="R198" s="11"/>
      <c r="S198" s="18">
        <v>0.15</v>
      </c>
      <c r="T198" s="11">
        <v>0.3</v>
      </c>
      <c r="U198" s="7">
        <f t="shared" si="45"/>
        <v>0</v>
      </c>
      <c r="V198" s="7">
        <f t="shared" si="48"/>
        <v>0</v>
      </c>
      <c r="W198" s="7">
        <f t="shared" si="46"/>
        <v>0</v>
      </c>
      <c r="X198" s="7">
        <f t="shared" si="47"/>
        <v>0</v>
      </c>
      <c r="Y198" s="7">
        <f t="shared" si="49"/>
        <v>0</v>
      </c>
      <c r="Z198" s="15">
        <f t="shared" si="44"/>
        <v>0</v>
      </c>
    </row>
    <row r="199" spans="1:26" x14ac:dyDescent="0.2">
      <c r="A199" s="8" t="s">
        <v>166</v>
      </c>
      <c r="B199" s="8">
        <v>2025</v>
      </c>
      <c r="C199" s="8" t="s">
        <v>292</v>
      </c>
      <c r="D199" s="8"/>
      <c r="E199" s="6" t="s">
        <v>215</v>
      </c>
      <c r="F199" s="6" t="s">
        <v>216</v>
      </c>
      <c r="G199" s="5" t="s">
        <v>165</v>
      </c>
      <c r="H199" s="5" t="s">
        <v>157</v>
      </c>
      <c r="I199" s="5" t="s">
        <v>165</v>
      </c>
      <c r="J199" s="34" t="s">
        <v>155</v>
      </c>
      <c r="K199" s="6" t="s">
        <v>272</v>
      </c>
      <c r="L199" s="9"/>
      <c r="M199" s="10">
        <v>1</v>
      </c>
      <c r="N199" s="10">
        <v>0</v>
      </c>
      <c r="O199" s="7">
        <f t="shared" si="42"/>
        <v>0</v>
      </c>
      <c r="P199" s="7">
        <f t="shared" si="43"/>
        <v>0</v>
      </c>
      <c r="Q199" s="11">
        <v>0.06</v>
      </c>
      <c r="R199" s="11"/>
      <c r="S199" s="11"/>
      <c r="T199" s="11"/>
      <c r="U199" s="7">
        <f t="shared" si="45"/>
        <v>0</v>
      </c>
      <c r="V199" s="7">
        <f t="shared" si="48"/>
        <v>0</v>
      </c>
      <c r="W199" s="7">
        <f t="shared" si="46"/>
        <v>0</v>
      </c>
      <c r="X199" s="7">
        <f t="shared" si="47"/>
        <v>0</v>
      </c>
      <c r="Y199" s="7">
        <f t="shared" si="49"/>
        <v>0</v>
      </c>
      <c r="Z199" s="15">
        <f t="shared" si="44"/>
        <v>0</v>
      </c>
    </row>
    <row r="200" spans="1:26" x14ac:dyDescent="0.2">
      <c r="A200" s="8" t="s">
        <v>166</v>
      </c>
      <c r="B200" s="8">
        <v>2025</v>
      </c>
      <c r="C200" s="8" t="s">
        <v>292</v>
      </c>
      <c r="D200" s="8"/>
      <c r="E200" s="6" t="s">
        <v>217</v>
      </c>
      <c r="F200" s="6" t="s">
        <v>136</v>
      </c>
      <c r="G200" s="5" t="s">
        <v>165</v>
      </c>
      <c r="H200" s="5" t="s">
        <v>157</v>
      </c>
      <c r="I200" s="5" t="s">
        <v>165</v>
      </c>
      <c r="J200" s="34" t="s">
        <v>155</v>
      </c>
      <c r="K200" s="6" t="s">
        <v>272</v>
      </c>
      <c r="L200" s="9"/>
      <c r="M200" s="10">
        <v>0.7</v>
      </c>
      <c r="N200" s="10">
        <v>0.3</v>
      </c>
      <c r="O200" s="7">
        <f t="shared" si="42"/>
        <v>0</v>
      </c>
      <c r="P200" s="7">
        <f t="shared" si="43"/>
        <v>0</v>
      </c>
      <c r="Q200" s="11">
        <v>0.06</v>
      </c>
      <c r="R200" s="11"/>
      <c r="S200" s="18">
        <v>0.15</v>
      </c>
      <c r="T200" s="18">
        <v>0.15</v>
      </c>
      <c r="U200" s="7">
        <f t="shared" si="45"/>
        <v>0</v>
      </c>
      <c r="V200" s="7">
        <f t="shared" si="48"/>
        <v>0</v>
      </c>
      <c r="W200" s="7">
        <f t="shared" si="46"/>
        <v>0</v>
      </c>
      <c r="X200" s="7">
        <f t="shared" si="47"/>
        <v>0</v>
      </c>
      <c r="Y200" s="7">
        <f t="shared" si="49"/>
        <v>0</v>
      </c>
      <c r="Z200" s="15">
        <f t="shared" si="44"/>
        <v>0</v>
      </c>
    </row>
    <row r="201" spans="1:26" x14ac:dyDescent="0.2">
      <c r="A201" s="8" t="s">
        <v>166</v>
      </c>
      <c r="B201" s="8">
        <v>2025</v>
      </c>
      <c r="C201" s="8" t="s">
        <v>292</v>
      </c>
      <c r="D201" s="8"/>
      <c r="E201" s="20" t="s">
        <v>114</v>
      </c>
      <c r="F201" s="20" t="s">
        <v>115</v>
      </c>
      <c r="G201" s="5" t="s">
        <v>165</v>
      </c>
      <c r="H201" s="5" t="s">
        <v>157</v>
      </c>
      <c r="I201" s="5" t="s">
        <v>165</v>
      </c>
      <c r="J201" s="34" t="s">
        <v>155</v>
      </c>
      <c r="K201" s="6" t="s">
        <v>272</v>
      </c>
      <c r="L201" s="9"/>
      <c r="M201" s="10">
        <v>1</v>
      </c>
      <c r="N201" s="10">
        <v>0</v>
      </c>
      <c r="O201" s="7">
        <f t="shared" si="42"/>
        <v>0</v>
      </c>
      <c r="P201" s="7">
        <f t="shared" si="43"/>
        <v>0</v>
      </c>
      <c r="Q201" s="11">
        <v>0.06</v>
      </c>
      <c r="R201" s="11"/>
      <c r="S201" s="18">
        <v>0.15</v>
      </c>
      <c r="T201" s="11"/>
      <c r="U201" s="7">
        <f t="shared" si="45"/>
        <v>0</v>
      </c>
      <c r="V201" s="7">
        <f t="shared" si="48"/>
        <v>0</v>
      </c>
      <c r="W201" s="7">
        <f t="shared" si="46"/>
        <v>0</v>
      </c>
      <c r="X201" s="7">
        <f t="shared" si="47"/>
        <v>0</v>
      </c>
      <c r="Y201" s="7">
        <f t="shared" si="49"/>
        <v>0</v>
      </c>
      <c r="Z201" s="15">
        <f t="shared" si="44"/>
        <v>0</v>
      </c>
    </row>
    <row r="202" spans="1:26" x14ac:dyDescent="0.2">
      <c r="A202" s="8" t="s">
        <v>166</v>
      </c>
      <c r="B202" s="8">
        <v>2025</v>
      </c>
      <c r="C202" s="8" t="s">
        <v>292</v>
      </c>
      <c r="D202" s="8"/>
      <c r="E202" s="6" t="s">
        <v>219</v>
      </c>
      <c r="F202" s="6" t="s">
        <v>218</v>
      </c>
      <c r="G202" s="5" t="s">
        <v>165</v>
      </c>
      <c r="H202" s="5" t="s">
        <v>157</v>
      </c>
      <c r="I202" s="5" t="s">
        <v>165</v>
      </c>
      <c r="J202" s="34" t="s">
        <v>155</v>
      </c>
      <c r="K202" s="6" t="s">
        <v>272</v>
      </c>
      <c r="L202" s="9"/>
      <c r="M202" s="10">
        <v>1</v>
      </c>
      <c r="N202" s="10">
        <v>0</v>
      </c>
      <c r="O202" s="7">
        <f t="shared" si="42"/>
        <v>0</v>
      </c>
      <c r="P202" s="7">
        <f t="shared" si="43"/>
        <v>0</v>
      </c>
      <c r="Q202" s="11">
        <v>0.06</v>
      </c>
      <c r="R202" s="11"/>
      <c r="S202" s="18">
        <v>0.15</v>
      </c>
      <c r="T202" s="11"/>
      <c r="U202" s="7">
        <f t="shared" si="45"/>
        <v>0</v>
      </c>
      <c r="V202" s="7">
        <f t="shared" si="48"/>
        <v>0</v>
      </c>
      <c r="W202" s="7">
        <f t="shared" si="46"/>
        <v>0</v>
      </c>
      <c r="X202" s="7">
        <f t="shared" si="47"/>
        <v>0</v>
      </c>
      <c r="Y202" s="7">
        <f t="shared" si="49"/>
        <v>0</v>
      </c>
      <c r="Z202" s="15">
        <f t="shared" si="44"/>
        <v>0</v>
      </c>
    </row>
    <row r="203" spans="1:26" x14ac:dyDescent="0.2">
      <c r="A203" s="8" t="s">
        <v>166</v>
      </c>
      <c r="B203" s="8">
        <v>2025</v>
      </c>
      <c r="C203" s="8" t="s">
        <v>292</v>
      </c>
      <c r="D203" s="8"/>
      <c r="E203" s="31" t="s">
        <v>65</v>
      </c>
      <c r="F203" s="31" t="s">
        <v>66</v>
      </c>
      <c r="G203" s="5" t="s">
        <v>165</v>
      </c>
      <c r="H203" s="5" t="s">
        <v>157</v>
      </c>
      <c r="I203" s="5" t="s">
        <v>165</v>
      </c>
      <c r="J203" s="34" t="s">
        <v>155</v>
      </c>
      <c r="K203" s="6" t="s">
        <v>272</v>
      </c>
      <c r="L203" s="9"/>
      <c r="M203" s="10">
        <v>0.9</v>
      </c>
      <c r="N203" s="10">
        <v>0.1</v>
      </c>
      <c r="O203" s="7">
        <f t="shared" si="42"/>
        <v>0</v>
      </c>
      <c r="P203" s="7">
        <f t="shared" si="43"/>
        <v>0</v>
      </c>
      <c r="Q203" s="11">
        <v>0.06</v>
      </c>
      <c r="R203" s="11"/>
      <c r="S203" s="14">
        <v>0</v>
      </c>
      <c r="T203" s="14">
        <v>0</v>
      </c>
      <c r="U203" s="7">
        <f t="shared" si="45"/>
        <v>0</v>
      </c>
      <c r="V203" s="7">
        <f t="shared" si="48"/>
        <v>0</v>
      </c>
      <c r="W203" s="7">
        <f t="shared" si="46"/>
        <v>0</v>
      </c>
      <c r="X203" s="7">
        <f t="shared" si="47"/>
        <v>0</v>
      </c>
      <c r="Y203" s="7">
        <f t="shared" si="49"/>
        <v>0</v>
      </c>
      <c r="Z203" s="15">
        <f t="shared" si="44"/>
        <v>0</v>
      </c>
    </row>
    <row r="204" spans="1:26" x14ac:dyDescent="0.2">
      <c r="A204" s="8" t="s">
        <v>166</v>
      </c>
      <c r="B204" s="8">
        <v>2025</v>
      </c>
      <c r="C204" s="8" t="s">
        <v>292</v>
      </c>
      <c r="D204" s="8"/>
      <c r="E204" s="20" t="s">
        <v>220</v>
      </c>
      <c r="F204" s="20" t="s">
        <v>221</v>
      </c>
      <c r="G204" s="5" t="s">
        <v>165</v>
      </c>
      <c r="H204" s="5" t="s">
        <v>157</v>
      </c>
      <c r="I204" s="5" t="s">
        <v>165</v>
      </c>
      <c r="J204" s="34" t="s">
        <v>155</v>
      </c>
      <c r="K204" s="6" t="s">
        <v>272</v>
      </c>
      <c r="L204" s="9"/>
      <c r="M204" s="10">
        <v>1</v>
      </c>
      <c r="N204" s="10">
        <v>0</v>
      </c>
      <c r="O204" s="7">
        <f t="shared" si="42"/>
        <v>0</v>
      </c>
      <c r="P204" s="7">
        <f t="shared" si="43"/>
        <v>0</v>
      </c>
      <c r="Q204" s="11">
        <v>0.06</v>
      </c>
      <c r="R204" s="11"/>
      <c r="S204" s="18">
        <v>0.15</v>
      </c>
      <c r="T204" s="11"/>
      <c r="U204" s="7">
        <f t="shared" si="45"/>
        <v>0</v>
      </c>
      <c r="V204" s="7">
        <f t="shared" si="48"/>
        <v>0</v>
      </c>
      <c r="W204" s="7">
        <f t="shared" si="46"/>
        <v>0</v>
      </c>
      <c r="X204" s="7">
        <f t="shared" si="47"/>
        <v>0</v>
      </c>
      <c r="Y204" s="7">
        <f t="shared" si="49"/>
        <v>0</v>
      </c>
      <c r="Z204" s="15">
        <f t="shared" si="44"/>
        <v>0</v>
      </c>
    </row>
    <row r="205" spans="1:26" x14ac:dyDescent="0.2">
      <c r="A205" s="8" t="s">
        <v>166</v>
      </c>
      <c r="B205" s="8">
        <v>2025</v>
      </c>
      <c r="C205" s="8" t="s">
        <v>292</v>
      </c>
      <c r="D205" s="8"/>
      <c r="E205" s="31" t="s">
        <v>54</v>
      </c>
      <c r="F205" s="31" t="s">
        <v>55</v>
      </c>
      <c r="G205" s="5" t="s">
        <v>165</v>
      </c>
      <c r="H205" s="5" t="s">
        <v>157</v>
      </c>
      <c r="I205" s="5" t="s">
        <v>165</v>
      </c>
      <c r="J205" s="34" t="s">
        <v>155</v>
      </c>
      <c r="K205" s="6" t="s">
        <v>272</v>
      </c>
      <c r="L205" s="9">
        <v>44671</v>
      </c>
      <c r="M205" s="10">
        <v>0.5</v>
      </c>
      <c r="N205" s="10">
        <v>0.5</v>
      </c>
      <c r="O205" s="7">
        <f t="shared" si="42"/>
        <v>22335.5</v>
      </c>
      <c r="P205" s="7">
        <f t="shared" si="43"/>
        <v>22335.5</v>
      </c>
      <c r="Q205" s="11">
        <v>0.06</v>
      </c>
      <c r="R205" s="11"/>
      <c r="S205" s="14">
        <v>0.1</v>
      </c>
      <c r="T205" s="14">
        <v>0</v>
      </c>
      <c r="U205" s="7">
        <f t="shared" si="45"/>
        <v>39757.19</v>
      </c>
      <c r="V205" s="7">
        <f t="shared" si="48"/>
        <v>2680.2599999999998</v>
      </c>
      <c r="W205" s="7">
        <f t="shared" si="46"/>
        <v>0</v>
      </c>
      <c r="X205" s="7">
        <f t="shared" si="47"/>
        <v>2233.5500000000002</v>
      </c>
      <c r="Y205" s="7">
        <f t="shared" si="49"/>
        <v>0</v>
      </c>
      <c r="Z205" s="15">
        <f t="shared" si="44"/>
        <v>2233.5500000000002</v>
      </c>
    </row>
    <row r="206" spans="1:26" x14ac:dyDescent="0.2">
      <c r="A206" s="8" t="s">
        <v>166</v>
      </c>
      <c r="B206" s="8">
        <v>2025</v>
      </c>
      <c r="C206" s="8" t="s">
        <v>292</v>
      </c>
      <c r="D206" s="8"/>
      <c r="E206" s="20" t="s">
        <v>222</v>
      </c>
      <c r="F206" s="20" t="s">
        <v>223</v>
      </c>
      <c r="G206" s="5" t="s">
        <v>165</v>
      </c>
      <c r="H206" s="5" t="s">
        <v>157</v>
      </c>
      <c r="I206" s="5" t="s">
        <v>165</v>
      </c>
      <c r="J206" s="34" t="s">
        <v>155</v>
      </c>
      <c r="K206" s="6" t="s">
        <v>272</v>
      </c>
      <c r="L206" s="9"/>
      <c r="M206" s="10">
        <v>1</v>
      </c>
      <c r="N206" s="10">
        <v>0</v>
      </c>
      <c r="O206" s="7">
        <f t="shared" si="42"/>
        <v>0</v>
      </c>
      <c r="P206" s="7">
        <f t="shared" si="43"/>
        <v>0</v>
      </c>
      <c r="Q206" s="11">
        <v>0.06</v>
      </c>
      <c r="R206" s="11"/>
      <c r="S206" s="18">
        <v>0.15</v>
      </c>
      <c r="T206" s="11"/>
      <c r="U206" s="7">
        <f t="shared" si="45"/>
        <v>0</v>
      </c>
      <c r="V206" s="7">
        <f t="shared" si="48"/>
        <v>0</v>
      </c>
      <c r="W206" s="7">
        <f t="shared" si="46"/>
        <v>0</v>
      </c>
      <c r="X206" s="7">
        <f t="shared" si="47"/>
        <v>0</v>
      </c>
      <c r="Y206" s="7">
        <f t="shared" si="49"/>
        <v>0</v>
      </c>
      <c r="Z206" s="15">
        <f t="shared" si="44"/>
        <v>0</v>
      </c>
    </row>
    <row r="207" spans="1:26" x14ac:dyDescent="0.2">
      <c r="A207" s="8" t="s">
        <v>166</v>
      </c>
      <c r="B207" s="8">
        <v>2025</v>
      </c>
      <c r="C207" s="8" t="s">
        <v>292</v>
      </c>
      <c r="D207" s="8"/>
      <c r="E207" s="6" t="s">
        <v>224</v>
      </c>
      <c r="F207" s="6" t="s">
        <v>225</v>
      </c>
      <c r="G207" s="5" t="s">
        <v>165</v>
      </c>
      <c r="H207" s="5" t="s">
        <v>157</v>
      </c>
      <c r="I207" s="5" t="s">
        <v>165</v>
      </c>
      <c r="J207" s="34" t="s">
        <v>155</v>
      </c>
      <c r="K207" s="6" t="s">
        <v>272</v>
      </c>
      <c r="L207" s="9"/>
      <c r="M207" s="32">
        <v>1</v>
      </c>
      <c r="N207" s="32">
        <v>0</v>
      </c>
      <c r="O207" s="7">
        <f t="shared" si="42"/>
        <v>0</v>
      </c>
      <c r="P207" s="7">
        <f t="shared" si="43"/>
        <v>0</v>
      </c>
      <c r="Q207" s="11">
        <v>0.06</v>
      </c>
      <c r="R207" s="33"/>
      <c r="S207" s="18">
        <v>0.15</v>
      </c>
      <c r="T207" s="33"/>
      <c r="U207" s="7">
        <f t="shared" si="45"/>
        <v>0</v>
      </c>
      <c r="V207" s="7">
        <f t="shared" si="48"/>
        <v>0</v>
      </c>
      <c r="W207" s="7">
        <f t="shared" si="46"/>
        <v>0</v>
      </c>
      <c r="X207" s="7">
        <f t="shared" si="47"/>
        <v>0</v>
      </c>
      <c r="Y207" s="7">
        <f t="shared" si="49"/>
        <v>0</v>
      </c>
      <c r="Z207" s="15">
        <f t="shared" si="44"/>
        <v>0</v>
      </c>
    </row>
    <row r="208" spans="1:26" x14ac:dyDescent="0.2">
      <c r="A208" s="8" t="s">
        <v>166</v>
      </c>
      <c r="B208" s="8">
        <v>2025</v>
      </c>
      <c r="C208" s="8" t="s">
        <v>292</v>
      </c>
      <c r="D208" s="8"/>
      <c r="E208" s="6" t="s">
        <v>228</v>
      </c>
      <c r="F208" s="6" t="s">
        <v>229</v>
      </c>
      <c r="G208" s="5" t="s">
        <v>165</v>
      </c>
      <c r="H208" s="5" t="s">
        <v>157</v>
      </c>
      <c r="I208" s="5" t="s">
        <v>165</v>
      </c>
      <c r="J208" s="34" t="s">
        <v>155</v>
      </c>
      <c r="K208" s="6" t="s">
        <v>272</v>
      </c>
      <c r="L208" s="9"/>
      <c r="M208" s="10">
        <v>1</v>
      </c>
      <c r="N208" s="10">
        <v>0</v>
      </c>
      <c r="O208" s="7">
        <f t="shared" si="42"/>
        <v>0</v>
      </c>
      <c r="P208" s="7">
        <f t="shared" si="43"/>
        <v>0</v>
      </c>
      <c r="Q208" s="11">
        <v>0.06</v>
      </c>
      <c r="R208" s="11"/>
      <c r="S208" s="18">
        <v>0.15</v>
      </c>
      <c r="T208" s="11"/>
      <c r="U208" s="7">
        <f t="shared" si="45"/>
        <v>0</v>
      </c>
      <c r="V208" s="7">
        <f t="shared" si="48"/>
        <v>0</v>
      </c>
      <c r="W208" s="7">
        <f t="shared" si="46"/>
        <v>0</v>
      </c>
      <c r="X208" s="7">
        <f t="shared" si="47"/>
        <v>0</v>
      </c>
      <c r="Y208" s="7">
        <f t="shared" si="49"/>
        <v>0</v>
      </c>
      <c r="Z208" s="15">
        <f t="shared" si="44"/>
        <v>0</v>
      </c>
    </row>
    <row r="209" spans="1:26" x14ac:dyDescent="0.2">
      <c r="A209" s="8" t="s">
        <v>166</v>
      </c>
      <c r="B209" s="8">
        <v>2025</v>
      </c>
      <c r="C209" s="8" t="s">
        <v>292</v>
      </c>
      <c r="D209" s="8"/>
      <c r="E209" s="20" t="s">
        <v>233</v>
      </c>
      <c r="F209" s="20" t="s">
        <v>234</v>
      </c>
      <c r="G209" s="5" t="s">
        <v>165</v>
      </c>
      <c r="H209" s="5" t="s">
        <v>157</v>
      </c>
      <c r="I209" s="5" t="s">
        <v>165</v>
      </c>
      <c r="J209" s="34" t="s">
        <v>155</v>
      </c>
      <c r="K209" s="6" t="s">
        <v>272</v>
      </c>
      <c r="L209" s="9"/>
      <c r="M209" s="10">
        <v>0.9</v>
      </c>
      <c r="N209" s="10">
        <v>0.1</v>
      </c>
      <c r="O209" s="7">
        <f t="shared" si="42"/>
        <v>0</v>
      </c>
      <c r="P209" s="7">
        <f t="shared" si="43"/>
        <v>0</v>
      </c>
      <c r="Q209" s="11">
        <v>0.06</v>
      </c>
      <c r="R209" s="11"/>
      <c r="S209" s="18">
        <v>0.15</v>
      </c>
      <c r="T209" s="11">
        <v>0.25</v>
      </c>
      <c r="U209" s="7">
        <f t="shared" si="45"/>
        <v>0</v>
      </c>
      <c r="V209" s="7">
        <f t="shared" si="48"/>
        <v>0</v>
      </c>
      <c r="W209" s="7">
        <f t="shared" si="46"/>
        <v>0</v>
      </c>
      <c r="X209" s="7">
        <f t="shared" si="47"/>
        <v>0</v>
      </c>
      <c r="Y209" s="7">
        <f t="shared" si="49"/>
        <v>0</v>
      </c>
      <c r="Z209" s="15">
        <f t="shared" si="44"/>
        <v>0</v>
      </c>
    </row>
    <row r="210" spans="1:26" x14ac:dyDescent="0.2">
      <c r="A210" s="8" t="s">
        <v>166</v>
      </c>
      <c r="B210" s="8">
        <v>2025</v>
      </c>
      <c r="C210" s="8" t="s">
        <v>292</v>
      </c>
      <c r="D210" s="8"/>
      <c r="E210" s="6" t="s">
        <v>235</v>
      </c>
      <c r="F210" s="6" t="s">
        <v>236</v>
      </c>
      <c r="G210" s="5" t="s">
        <v>165</v>
      </c>
      <c r="H210" s="5" t="s">
        <v>157</v>
      </c>
      <c r="I210" s="5" t="s">
        <v>165</v>
      </c>
      <c r="J210" s="34" t="s">
        <v>155</v>
      </c>
      <c r="K210" s="6" t="s">
        <v>272</v>
      </c>
      <c r="L210" s="9"/>
      <c r="M210" s="10">
        <v>0.9</v>
      </c>
      <c r="N210" s="10">
        <v>0.1</v>
      </c>
      <c r="O210" s="7">
        <f t="shared" si="42"/>
        <v>0</v>
      </c>
      <c r="P210" s="7">
        <f t="shared" si="43"/>
        <v>0</v>
      </c>
      <c r="Q210" s="11">
        <v>0.06</v>
      </c>
      <c r="R210" s="11"/>
      <c r="S210" s="18">
        <v>0.15</v>
      </c>
      <c r="T210" s="11">
        <v>0.3</v>
      </c>
      <c r="U210" s="7">
        <f t="shared" si="45"/>
        <v>0</v>
      </c>
      <c r="V210" s="7">
        <f t="shared" si="48"/>
        <v>0</v>
      </c>
      <c r="W210" s="7">
        <f t="shared" si="46"/>
        <v>0</v>
      </c>
      <c r="X210" s="7">
        <f t="shared" si="47"/>
        <v>0</v>
      </c>
      <c r="Y210" s="7">
        <f t="shared" si="49"/>
        <v>0</v>
      </c>
      <c r="Z210" s="15">
        <f t="shared" si="44"/>
        <v>0</v>
      </c>
    </row>
    <row r="211" spans="1:26" x14ac:dyDescent="0.2">
      <c r="A211" s="8" t="s">
        <v>166</v>
      </c>
      <c r="B211" s="8">
        <v>2025</v>
      </c>
      <c r="C211" s="8" t="s">
        <v>292</v>
      </c>
      <c r="D211" s="8"/>
      <c r="E211" s="6" t="s">
        <v>237</v>
      </c>
      <c r="F211" s="6" t="s">
        <v>238</v>
      </c>
      <c r="G211" s="5" t="s">
        <v>165</v>
      </c>
      <c r="H211" s="5" t="s">
        <v>157</v>
      </c>
      <c r="I211" s="5" t="s">
        <v>165</v>
      </c>
      <c r="J211" s="34" t="s">
        <v>155</v>
      </c>
      <c r="K211" s="6" t="s">
        <v>272</v>
      </c>
      <c r="L211" s="9"/>
      <c r="M211" s="10">
        <v>0.9</v>
      </c>
      <c r="N211" s="10">
        <v>0.1</v>
      </c>
      <c r="O211" s="7">
        <f t="shared" si="42"/>
        <v>0</v>
      </c>
      <c r="P211" s="7">
        <f t="shared" si="43"/>
        <v>0</v>
      </c>
      <c r="Q211" s="11">
        <v>0.06</v>
      </c>
      <c r="R211" s="11"/>
      <c r="S211" s="18">
        <v>0.15</v>
      </c>
      <c r="T211" s="11">
        <v>0.25</v>
      </c>
      <c r="U211" s="7">
        <f t="shared" si="45"/>
        <v>0</v>
      </c>
      <c r="V211" s="7">
        <f t="shared" si="48"/>
        <v>0</v>
      </c>
      <c r="W211" s="7">
        <f t="shared" si="46"/>
        <v>0</v>
      </c>
      <c r="X211" s="7">
        <f t="shared" si="47"/>
        <v>0</v>
      </c>
      <c r="Y211" s="7">
        <f t="shared" si="49"/>
        <v>0</v>
      </c>
      <c r="Z211" s="15">
        <f t="shared" si="44"/>
        <v>0</v>
      </c>
    </row>
    <row r="212" spans="1:26" x14ac:dyDescent="0.2">
      <c r="A212" s="8" t="s">
        <v>166</v>
      </c>
      <c r="B212" s="8">
        <v>2025</v>
      </c>
      <c r="C212" s="8" t="s">
        <v>292</v>
      </c>
      <c r="D212" s="8"/>
      <c r="E212" s="6" t="s">
        <v>130</v>
      </c>
      <c r="F212" s="6" t="s">
        <v>239</v>
      </c>
      <c r="G212" s="5" t="s">
        <v>165</v>
      </c>
      <c r="H212" s="5" t="s">
        <v>157</v>
      </c>
      <c r="I212" s="5" t="s">
        <v>165</v>
      </c>
      <c r="J212" s="34" t="s">
        <v>155</v>
      </c>
      <c r="K212" s="6" t="s">
        <v>272</v>
      </c>
      <c r="L212" s="9"/>
      <c r="M212" s="10">
        <v>0.9</v>
      </c>
      <c r="N212" s="10">
        <v>0.1</v>
      </c>
      <c r="O212" s="7">
        <f t="shared" si="42"/>
        <v>0</v>
      </c>
      <c r="P212" s="7">
        <f t="shared" si="43"/>
        <v>0</v>
      </c>
      <c r="Q212" s="11">
        <v>0.06</v>
      </c>
      <c r="R212" s="11"/>
      <c r="S212" s="11">
        <v>1</v>
      </c>
      <c r="T212" s="11">
        <v>1</v>
      </c>
      <c r="U212" s="7">
        <f t="shared" si="45"/>
        <v>0</v>
      </c>
      <c r="V212" s="7">
        <f t="shared" si="48"/>
        <v>0</v>
      </c>
      <c r="W212" s="7">
        <f t="shared" si="46"/>
        <v>0</v>
      </c>
      <c r="X212" s="7">
        <f t="shared" si="47"/>
        <v>0</v>
      </c>
      <c r="Y212" s="7">
        <f t="shared" si="49"/>
        <v>0</v>
      </c>
      <c r="Z212" s="15">
        <f t="shared" si="44"/>
        <v>0</v>
      </c>
    </row>
    <row r="213" spans="1:26" x14ac:dyDescent="0.2">
      <c r="A213" s="8" t="s">
        <v>166</v>
      </c>
      <c r="B213" s="8">
        <v>2025</v>
      </c>
      <c r="C213" s="8" t="s">
        <v>292</v>
      </c>
      <c r="D213" s="8"/>
      <c r="E213" s="6" t="s">
        <v>242</v>
      </c>
      <c r="F213" s="6" t="s">
        <v>243</v>
      </c>
      <c r="G213" s="5" t="s">
        <v>165</v>
      </c>
      <c r="H213" s="5" t="s">
        <v>157</v>
      </c>
      <c r="I213" s="5" t="s">
        <v>165</v>
      </c>
      <c r="J213" s="34" t="s">
        <v>155</v>
      </c>
      <c r="K213" s="6" t="s">
        <v>272</v>
      </c>
      <c r="L213" s="9"/>
      <c r="M213" s="10">
        <v>1</v>
      </c>
      <c r="N213" s="10">
        <v>0</v>
      </c>
      <c r="O213" s="7">
        <f t="shared" si="42"/>
        <v>0</v>
      </c>
      <c r="P213" s="7">
        <f t="shared" si="43"/>
        <v>0</v>
      </c>
      <c r="Q213" s="11">
        <v>0.06</v>
      </c>
      <c r="R213" s="11"/>
      <c r="S213" s="18">
        <v>0.08</v>
      </c>
      <c r="T213" s="11"/>
      <c r="U213" s="7">
        <f t="shared" ref="U213:U244" si="50">L213-(V213+W213+X213+Y213)</f>
        <v>0</v>
      </c>
      <c r="V213" s="7">
        <f t="shared" si="48"/>
        <v>0</v>
      </c>
      <c r="W213" s="7">
        <f t="shared" ref="W213:W230" si="51">R213*P213</f>
        <v>0</v>
      </c>
      <c r="X213" s="7">
        <f t="shared" si="47"/>
        <v>0</v>
      </c>
      <c r="Y213" s="7">
        <f t="shared" si="49"/>
        <v>0</v>
      </c>
      <c r="Z213" s="15">
        <f t="shared" si="44"/>
        <v>0</v>
      </c>
    </row>
    <row r="214" spans="1:26" x14ac:dyDescent="0.2">
      <c r="A214" s="8" t="s">
        <v>166</v>
      </c>
      <c r="B214" s="8">
        <v>2025</v>
      </c>
      <c r="C214" s="8" t="s">
        <v>292</v>
      </c>
      <c r="D214" s="8"/>
      <c r="E214" s="6" t="s">
        <v>75</v>
      </c>
      <c r="F214" s="6" t="s">
        <v>76</v>
      </c>
      <c r="G214" s="5" t="s">
        <v>165</v>
      </c>
      <c r="H214" s="5" t="s">
        <v>157</v>
      </c>
      <c r="I214" s="5" t="s">
        <v>165</v>
      </c>
      <c r="J214" s="34" t="s">
        <v>155</v>
      </c>
      <c r="K214" s="6" t="s">
        <v>272</v>
      </c>
      <c r="L214" s="9">
        <v>13287</v>
      </c>
      <c r="M214" s="10">
        <v>0.8</v>
      </c>
      <c r="N214" s="10">
        <v>0.2</v>
      </c>
      <c r="O214" s="7">
        <f t="shared" si="42"/>
        <v>10629.6</v>
      </c>
      <c r="P214" s="7">
        <f t="shared" si="43"/>
        <v>2657.4</v>
      </c>
      <c r="Q214" s="11">
        <v>0.06</v>
      </c>
      <c r="R214" s="11"/>
      <c r="S214" s="18">
        <v>0.05</v>
      </c>
      <c r="T214" s="11">
        <v>0.1</v>
      </c>
      <c r="U214" s="7">
        <f t="shared" si="50"/>
        <v>11692.56</v>
      </c>
      <c r="V214" s="7">
        <f t="shared" si="48"/>
        <v>797.22</v>
      </c>
      <c r="W214" s="7">
        <f t="shared" si="51"/>
        <v>0</v>
      </c>
      <c r="X214" s="7">
        <f t="shared" si="47"/>
        <v>531.48</v>
      </c>
      <c r="Y214" s="7">
        <f t="shared" si="49"/>
        <v>265.74</v>
      </c>
      <c r="Z214" s="15">
        <f t="shared" si="44"/>
        <v>797.22</v>
      </c>
    </row>
    <row r="215" spans="1:26" x14ac:dyDescent="0.2">
      <c r="A215" s="8" t="s">
        <v>166</v>
      </c>
      <c r="B215" s="8">
        <v>2025</v>
      </c>
      <c r="C215" s="8" t="s">
        <v>292</v>
      </c>
      <c r="D215" s="8"/>
      <c r="E215" s="6" t="s">
        <v>244</v>
      </c>
      <c r="F215" s="6" t="s">
        <v>245</v>
      </c>
      <c r="G215" s="5" t="s">
        <v>165</v>
      </c>
      <c r="H215" s="5" t="s">
        <v>157</v>
      </c>
      <c r="I215" s="5" t="s">
        <v>165</v>
      </c>
      <c r="J215" s="34" t="s">
        <v>155</v>
      </c>
      <c r="K215" s="6" t="s">
        <v>272</v>
      </c>
      <c r="L215" s="9"/>
      <c r="M215" s="10">
        <v>0.9</v>
      </c>
      <c r="N215" s="10">
        <v>0.1</v>
      </c>
      <c r="O215" s="7">
        <f t="shared" si="42"/>
        <v>0</v>
      </c>
      <c r="P215" s="7">
        <f t="shared" si="43"/>
        <v>0</v>
      </c>
      <c r="Q215" s="11">
        <v>0.06</v>
      </c>
      <c r="R215" s="11"/>
      <c r="S215" s="18">
        <v>0.15</v>
      </c>
      <c r="T215" s="11">
        <v>0.25</v>
      </c>
      <c r="U215" s="7">
        <f t="shared" si="50"/>
        <v>0</v>
      </c>
      <c r="V215" s="7">
        <f t="shared" si="48"/>
        <v>0</v>
      </c>
      <c r="W215" s="7">
        <f t="shared" si="51"/>
        <v>0</v>
      </c>
      <c r="X215" s="7">
        <f t="shared" si="47"/>
        <v>0</v>
      </c>
      <c r="Y215" s="7">
        <f t="shared" si="49"/>
        <v>0</v>
      </c>
      <c r="Z215" s="15">
        <f t="shared" si="44"/>
        <v>0</v>
      </c>
    </row>
    <row r="216" spans="1:26" x14ac:dyDescent="0.2">
      <c r="A216" s="8" t="s">
        <v>166</v>
      </c>
      <c r="B216" s="8">
        <v>2025</v>
      </c>
      <c r="C216" s="8" t="s">
        <v>292</v>
      </c>
      <c r="D216" s="8"/>
      <c r="E216" s="6" t="s">
        <v>73</v>
      </c>
      <c r="F216" s="6" t="s">
        <v>74</v>
      </c>
      <c r="G216" s="5" t="s">
        <v>165</v>
      </c>
      <c r="H216" s="5" t="s">
        <v>157</v>
      </c>
      <c r="I216" s="34" t="s">
        <v>165</v>
      </c>
      <c r="J216" s="34" t="s">
        <v>155</v>
      </c>
      <c r="K216" s="6" t="s">
        <v>272</v>
      </c>
      <c r="L216" s="9"/>
      <c r="M216" s="10">
        <v>0.9</v>
      </c>
      <c r="N216" s="10">
        <v>0.1</v>
      </c>
      <c r="O216" s="7">
        <f t="shared" si="42"/>
        <v>0</v>
      </c>
      <c r="P216" s="7">
        <f t="shared" si="43"/>
        <v>0</v>
      </c>
      <c r="Q216" s="11">
        <v>0.06</v>
      </c>
      <c r="R216" s="11"/>
      <c r="S216" s="18">
        <v>0.15</v>
      </c>
      <c r="T216" s="11">
        <v>0.25</v>
      </c>
      <c r="U216" s="7">
        <f t="shared" si="50"/>
        <v>0</v>
      </c>
      <c r="V216" s="7">
        <f t="shared" si="48"/>
        <v>0</v>
      </c>
      <c r="W216" s="7">
        <f t="shared" si="51"/>
        <v>0</v>
      </c>
      <c r="X216" s="7">
        <f t="shared" si="47"/>
        <v>0</v>
      </c>
      <c r="Y216" s="7">
        <f t="shared" si="49"/>
        <v>0</v>
      </c>
      <c r="Z216" s="15">
        <f t="shared" si="44"/>
        <v>0</v>
      </c>
    </row>
    <row r="217" spans="1:26" x14ac:dyDescent="0.2">
      <c r="A217" s="8" t="s">
        <v>166</v>
      </c>
      <c r="B217" s="8">
        <v>2025</v>
      </c>
      <c r="C217" s="8" t="s">
        <v>292</v>
      </c>
      <c r="D217" s="8"/>
      <c r="E217" s="6" t="s">
        <v>104</v>
      </c>
      <c r="F217" s="6" t="s">
        <v>105</v>
      </c>
      <c r="G217" s="5" t="s">
        <v>165</v>
      </c>
      <c r="H217" s="5" t="s">
        <v>157</v>
      </c>
      <c r="I217" s="5" t="s">
        <v>165</v>
      </c>
      <c r="J217" s="34" t="s">
        <v>155</v>
      </c>
      <c r="K217" s="6" t="s">
        <v>272</v>
      </c>
      <c r="L217" s="9"/>
      <c r="M217" s="10">
        <v>0.9</v>
      </c>
      <c r="N217" s="10">
        <v>0.1</v>
      </c>
      <c r="O217" s="7">
        <f t="shared" si="42"/>
        <v>0</v>
      </c>
      <c r="P217" s="7">
        <f t="shared" si="43"/>
        <v>0</v>
      </c>
      <c r="Q217" s="11">
        <v>0.06</v>
      </c>
      <c r="R217" s="11"/>
      <c r="S217" s="18">
        <v>0.02</v>
      </c>
      <c r="T217" s="11">
        <v>0.1</v>
      </c>
      <c r="U217" s="7">
        <f t="shared" si="50"/>
        <v>0</v>
      </c>
      <c r="V217" s="7">
        <f t="shared" si="48"/>
        <v>0</v>
      </c>
      <c r="W217" s="7">
        <f t="shared" si="51"/>
        <v>0</v>
      </c>
      <c r="X217" s="7">
        <f t="shared" si="47"/>
        <v>0</v>
      </c>
      <c r="Y217" s="7">
        <f t="shared" si="49"/>
        <v>0</v>
      </c>
      <c r="Z217" s="15">
        <f t="shared" si="44"/>
        <v>0</v>
      </c>
    </row>
    <row r="218" spans="1:26" x14ac:dyDescent="0.2">
      <c r="A218" s="8" t="s">
        <v>166</v>
      </c>
      <c r="B218" s="8">
        <v>2025</v>
      </c>
      <c r="C218" s="8" t="s">
        <v>292</v>
      </c>
      <c r="D218" s="8"/>
      <c r="E218" s="6" t="s">
        <v>80</v>
      </c>
      <c r="F218" s="6" t="s">
        <v>81</v>
      </c>
      <c r="G218" s="5" t="s">
        <v>165</v>
      </c>
      <c r="H218" s="5" t="s">
        <v>157</v>
      </c>
      <c r="I218" s="5" t="s">
        <v>165</v>
      </c>
      <c r="J218" s="34" t="s">
        <v>155</v>
      </c>
      <c r="K218" s="6" t="s">
        <v>272</v>
      </c>
      <c r="L218" s="9">
        <v>19500.330000000002</v>
      </c>
      <c r="M218" s="10">
        <v>0.7</v>
      </c>
      <c r="N218" s="10">
        <v>0.3</v>
      </c>
      <c r="O218" s="7">
        <f t="shared" si="42"/>
        <v>13650.231</v>
      </c>
      <c r="P218" s="7">
        <f t="shared" si="43"/>
        <v>5850.0990000000002</v>
      </c>
      <c r="Q218" s="11">
        <v>0.06</v>
      </c>
      <c r="R218" s="11"/>
      <c r="S218" s="18">
        <v>0.01</v>
      </c>
      <c r="T218" s="11">
        <v>0.01</v>
      </c>
      <c r="U218" s="7">
        <f t="shared" si="50"/>
        <v>18135.306900000003</v>
      </c>
      <c r="V218" s="7">
        <f t="shared" si="48"/>
        <v>1170.0198</v>
      </c>
      <c r="W218" s="7">
        <f t="shared" si="51"/>
        <v>0</v>
      </c>
      <c r="X218" s="7">
        <f t="shared" ref="X218:X230" si="52">S218*O218</f>
        <v>136.50230999999999</v>
      </c>
      <c r="Y218" s="7">
        <f t="shared" si="49"/>
        <v>58.500990000000002</v>
      </c>
      <c r="Z218" s="15">
        <f t="shared" si="44"/>
        <v>195.0033</v>
      </c>
    </row>
    <row r="219" spans="1:26" x14ac:dyDescent="0.2">
      <c r="A219" s="8" t="s">
        <v>166</v>
      </c>
      <c r="B219" s="8">
        <v>2025</v>
      </c>
      <c r="C219" s="8" t="s">
        <v>292</v>
      </c>
      <c r="D219" s="8"/>
      <c r="E219" s="6" t="s">
        <v>39</v>
      </c>
      <c r="F219" s="6" t="s">
        <v>252</v>
      </c>
      <c r="G219" s="5" t="s">
        <v>165</v>
      </c>
      <c r="H219" s="5" t="s">
        <v>157</v>
      </c>
      <c r="I219" s="5" t="s">
        <v>165</v>
      </c>
      <c r="J219" s="34" t="s">
        <v>155</v>
      </c>
      <c r="K219" s="6" t="s">
        <v>272</v>
      </c>
      <c r="L219" s="9">
        <v>375405.73</v>
      </c>
      <c r="M219" s="10">
        <v>0.7</v>
      </c>
      <c r="N219" s="10">
        <v>0.3</v>
      </c>
      <c r="O219" s="7">
        <f t="shared" si="42"/>
        <v>262784.011</v>
      </c>
      <c r="P219" s="7">
        <f t="shared" si="43"/>
        <v>112621.719</v>
      </c>
      <c r="Q219" s="11">
        <v>0.06</v>
      </c>
      <c r="R219" s="11"/>
      <c r="S219" s="18">
        <v>0.01</v>
      </c>
      <c r="T219" s="11">
        <v>0.01</v>
      </c>
      <c r="U219" s="7">
        <f t="shared" si="50"/>
        <v>349127.32889999996</v>
      </c>
      <c r="V219" s="7">
        <f t="shared" ref="V219:V230" si="53">Q219*L219</f>
        <v>22524.343799999999</v>
      </c>
      <c r="W219" s="7">
        <f t="shared" si="51"/>
        <v>0</v>
      </c>
      <c r="X219" s="7">
        <f t="shared" si="52"/>
        <v>2627.8401100000001</v>
      </c>
      <c r="Y219" s="7">
        <f t="shared" ref="Y219:Y230" si="54">T219*P219</f>
        <v>1126.2171900000001</v>
      </c>
      <c r="Z219" s="15">
        <f t="shared" si="44"/>
        <v>3754.0573000000004</v>
      </c>
    </row>
    <row r="220" spans="1:26" x14ac:dyDescent="0.2">
      <c r="A220" s="8" t="s">
        <v>166</v>
      </c>
      <c r="B220" s="8">
        <v>2025</v>
      </c>
      <c r="C220" s="8" t="s">
        <v>292</v>
      </c>
      <c r="D220" s="8"/>
      <c r="E220" s="20" t="s">
        <v>7</v>
      </c>
      <c r="F220" s="6" t="s">
        <v>8</v>
      </c>
      <c r="G220" s="5" t="s">
        <v>200</v>
      </c>
      <c r="H220" s="5" t="s">
        <v>156</v>
      </c>
      <c r="I220" s="5" t="s">
        <v>200</v>
      </c>
      <c r="J220" s="34" t="s">
        <v>261</v>
      </c>
      <c r="K220" s="6" t="s">
        <v>272</v>
      </c>
      <c r="L220" s="9">
        <v>4582268.16</v>
      </c>
      <c r="M220" s="10">
        <v>0</v>
      </c>
      <c r="N220" s="10">
        <v>1</v>
      </c>
      <c r="O220" s="7">
        <f t="shared" si="42"/>
        <v>0</v>
      </c>
      <c r="P220" s="7">
        <f t="shared" si="43"/>
        <v>4582268.16</v>
      </c>
      <c r="Q220" s="18">
        <v>0.06</v>
      </c>
      <c r="R220" s="29">
        <v>0.17</v>
      </c>
      <c r="S220" s="11"/>
      <c r="T220" s="30">
        <v>0.3</v>
      </c>
      <c r="U220" s="7">
        <f t="shared" si="50"/>
        <v>2153666.0351999998</v>
      </c>
      <c r="V220" s="7">
        <f t="shared" si="53"/>
        <v>274936.08960000001</v>
      </c>
      <c r="W220" s="28">
        <f t="shared" si="51"/>
        <v>778985.58720000007</v>
      </c>
      <c r="X220" s="7">
        <f t="shared" si="52"/>
        <v>0</v>
      </c>
      <c r="Y220" s="7">
        <f t="shared" si="54"/>
        <v>1374680.4480000001</v>
      </c>
      <c r="Z220" s="15">
        <f t="shared" si="44"/>
        <v>1374680.4480000001</v>
      </c>
    </row>
    <row r="221" spans="1:26" x14ac:dyDescent="0.2">
      <c r="A221" s="8" t="s">
        <v>166</v>
      </c>
      <c r="B221" s="8">
        <v>2025</v>
      </c>
      <c r="C221" s="8" t="s">
        <v>292</v>
      </c>
      <c r="D221" s="8"/>
      <c r="E221" s="6" t="s">
        <v>90</v>
      </c>
      <c r="F221" s="6" t="s">
        <v>91</v>
      </c>
      <c r="G221" s="5" t="s">
        <v>226</v>
      </c>
      <c r="H221" s="5" t="s">
        <v>156</v>
      </c>
      <c r="I221" s="34" t="s">
        <v>227</v>
      </c>
      <c r="J221" s="34" t="s">
        <v>264</v>
      </c>
      <c r="K221" s="6" t="s">
        <v>272</v>
      </c>
      <c r="L221" s="9">
        <v>31561.119999999999</v>
      </c>
      <c r="M221" s="10">
        <v>1</v>
      </c>
      <c r="N221" s="10">
        <v>0</v>
      </c>
      <c r="O221" s="7">
        <f t="shared" si="42"/>
        <v>31561.119999999999</v>
      </c>
      <c r="P221" s="7">
        <f t="shared" si="43"/>
        <v>0</v>
      </c>
      <c r="Q221" s="11">
        <v>0.06</v>
      </c>
      <c r="R221" s="11"/>
      <c r="S221" s="18">
        <v>0.05</v>
      </c>
      <c r="T221" s="11"/>
      <c r="U221" s="7">
        <f t="shared" si="50"/>
        <v>28089.396799999999</v>
      </c>
      <c r="V221" s="7">
        <f t="shared" si="53"/>
        <v>1893.6671999999999</v>
      </c>
      <c r="W221" s="7">
        <f t="shared" si="51"/>
        <v>0</v>
      </c>
      <c r="X221" s="7">
        <f t="shared" si="52"/>
        <v>1578.056</v>
      </c>
      <c r="Y221" s="7">
        <f t="shared" si="54"/>
        <v>0</v>
      </c>
      <c r="Z221" s="15">
        <f t="shared" si="44"/>
        <v>1578.056</v>
      </c>
    </row>
    <row r="222" spans="1:26" x14ac:dyDescent="0.2">
      <c r="A222" s="8" t="s">
        <v>166</v>
      </c>
      <c r="B222" s="8">
        <v>2025</v>
      </c>
      <c r="C222" s="8" t="s">
        <v>292</v>
      </c>
      <c r="D222" s="8"/>
      <c r="E222" s="51" t="s">
        <v>106</v>
      </c>
      <c r="F222" s="51" t="s">
        <v>107</v>
      </c>
      <c r="G222" s="5" t="s">
        <v>167</v>
      </c>
      <c r="H222" s="52" t="s">
        <v>156</v>
      </c>
      <c r="I222" s="5" t="s">
        <v>167</v>
      </c>
      <c r="J222" s="34" t="s">
        <v>262</v>
      </c>
      <c r="K222" s="6" t="s">
        <v>272</v>
      </c>
      <c r="L222" s="9"/>
      <c r="M222" s="10">
        <v>1</v>
      </c>
      <c r="N222" s="10">
        <v>0</v>
      </c>
      <c r="O222" s="7">
        <f t="shared" si="42"/>
        <v>0</v>
      </c>
      <c r="P222" s="7">
        <f t="shared" si="43"/>
        <v>0</v>
      </c>
      <c r="Q222" s="11">
        <v>0.2</v>
      </c>
      <c r="R222" s="11"/>
      <c r="S222" s="18">
        <v>0.01</v>
      </c>
      <c r="T222" s="11"/>
      <c r="U222" s="7">
        <f t="shared" si="50"/>
        <v>0</v>
      </c>
      <c r="V222" s="7">
        <f t="shared" si="53"/>
        <v>0</v>
      </c>
      <c r="W222" s="7">
        <f t="shared" si="51"/>
        <v>0</v>
      </c>
      <c r="X222" s="7">
        <f t="shared" si="52"/>
        <v>0</v>
      </c>
      <c r="Y222" s="7">
        <f t="shared" si="54"/>
        <v>0</v>
      </c>
      <c r="Z222" s="15">
        <f t="shared" si="44"/>
        <v>0</v>
      </c>
    </row>
    <row r="223" spans="1:26" x14ac:dyDescent="0.2">
      <c r="A223" s="8" t="s">
        <v>166</v>
      </c>
      <c r="B223" s="8">
        <v>2025</v>
      </c>
      <c r="C223" s="8" t="s">
        <v>292</v>
      </c>
      <c r="D223" s="8"/>
      <c r="E223" s="6" t="s">
        <v>240</v>
      </c>
      <c r="F223" s="6" t="s">
        <v>241</v>
      </c>
      <c r="G223" s="5" t="s">
        <v>241</v>
      </c>
      <c r="H223" s="5" t="s">
        <v>156</v>
      </c>
      <c r="I223" s="5" t="s">
        <v>241</v>
      </c>
      <c r="J223" s="34" t="s">
        <v>259</v>
      </c>
      <c r="K223" s="6" t="s">
        <v>272</v>
      </c>
      <c r="L223" s="9"/>
      <c r="M223" s="10">
        <v>0.9</v>
      </c>
      <c r="N223" s="10">
        <v>0.1</v>
      </c>
      <c r="O223" s="7">
        <f t="shared" si="42"/>
        <v>0</v>
      </c>
      <c r="P223" s="7">
        <f t="shared" si="43"/>
        <v>0</v>
      </c>
      <c r="Q223" s="11">
        <v>0.06</v>
      </c>
      <c r="R223" s="11"/>
      <c r="S223" s="18">
        <v>0.15</v>
      </c>
      <c r="T223" s="11">
        <v>0.25</v>
      </c>
      <c r="U223" s="7">
        <f t="shared" si="50"/>
        <v>0</v>
      </c>
      <c r="V223" s="7">
        <f t="shared" si="53"/>
        <v>0</v>
      </c>
      <c r="W223" s="7">
        <f t="shared" si="51"/>
        <v>0</v>
      </c>
      <c r="X223" s="7">
        <f t="shared" si="52"/>
        <v>0</v>
      </c>
      <c r="Y223" s="7">
        <f t="shared" si="54"/>
        <v>0</v>
      </c>
      <c r="Z223" s="15">
        <f t="shared" si="44"/>
        <v>0</v>
      </c>
    </row>
    <row r="224" spans="1:26" x14ac:dyDescent="0.2">
      <c r="A224" s="8" t="s">
        <v>166</v>
      </c>
      <c r="B224" s="8">
        <v>2025</v>
      </c>
      <c r="C224" s="8" t="s">
        <v>292</v>
      </c>
      <c r="D224" s="8"/>
      <c r="E224" s="6" t="s">
        <v>177</v>
      </c>
      <c r="F224" s="6" t="s">
        <v>178</v>
      </c>
      <c r="G224" s="5" t="s">
        <v>178</v>
      </c>
      <c r="H224" s="5" t="s">
        <v>157</v>
      </c>
      <c r="I224" s="5" t="s">
        <v>178</v>
      </c>
      <c r="J224" s="34" t="s">
        <v>259</v>
      </c>
      <c r="K224" s="6" t="s">
        <v>272</v>
      </c>
      <c r="L224" s="9"/>
      <c r="M224" s="10">
        <v>0.8</v>
      </c>
      <c r="N224" s="10">
        <v>0.2</v>
      </c>
      <c r="O224" s="7">
        <f t="shared" si="42"/>
        <v>0</v>
      </c>
      <c r="P224" s="7">
        <f t="shared" si="43"/>
        <v>0</v>
      </c>
      <c r="Q224" s="11">
        <v>0.06</v>
      </c>
      <c r="R224" s="11"/>
      <c r="S224" s="18">
        <v>0.15</v>
      </c>
      <c r="T224" s="11">
        <v>0.25</v>
      </c>
      <c r="U224" s="7">
        <f t="shared" si="50"/>
        <v>0</v>
      </c>
      <c r="V224" s="7">
        <f t="shared" si="53"/>
        <v>0</v>
      </c>
      <c r="W224" s="7">
        <f t="shared" si="51"/>
        <v>0</v>
      </c>
      <c r="X224" s="7">
        <f t="shared" si="52"/>
        <v>0</v>
      </c>
      <c r="Y224" s="7">
        <f t="shared" si="54"/>
        <v>0</v>
      </c>
      <c r="Z224" s="61">
        <f t="shared" si="44"/>
        <v>0</v>
      </c>
    </row>
    <row r="225" spans="1:26" x14ac:dyDescent="0.2">
      <c r="A225" s="8" t="s">
        <v>166</v>
      </c>
      <c r="B225" s="8">
        <v>2025</v>
      </c>
      <c r="C225" s="8" t="s">
        <v>292</v>
      </c>
      <c r="D225" s="8"/>
      <c r="E225" s="20" t="s">
        <v>126</v>
      </c>
      <c r="F225" s="20" t="s">
        <v>127</v>
      </c>
      <c r="G225" s="5" t="s">
        <v>178</v>
      </c>
      <c r="H225" s="5" t="s">
        <v>157</v>
      </c>
      <c r="I225" s="5" t="s">
        <v>178</v>
      </c>
      <c r="J225" s="34" t="s">
        <v>259</v>
      </c>
      <c r="K225" s="6" t="s">
        <v>272</v>
      </c>
      <c r="L225" s="9">
        <v>120</v>
      </c>
      <c r="M225" s="10">
        <v>0.8</v>
      </c>
      <c r="N225" s="10">
        <v>0.2</v>
      </c>
      <c r="O225" s="7">
        <f t="shared" si="42"/>
        <v>96</v>
      </c>
      <c r="P225" s="7">
        <f t="shared" si="43"/>
        <v>24</v>
      </c>
      <c r="Q225" s="11">
        <v>0.06</v>
      </c>
      <c r="R225" s="11"/>
      <c r="S225" s="18">
        <v>0.1</v>
      </c>
      <c r="T225" s="11">
        <v>0.25</v>
      </c>
      <c r="U225" s="7">
        <f t="shared" si="50"/>
        <v>97.2</v>
      </c>
      <c r="V225" s="7">
        <f t="shared" si="53"/>
        <v>7.1999999999999993</v>
      </c>
      <c r="W225" s="7">
        <f t="shared" si="51"/>
        <v>0</v>
      </c>
      <c r="X225" s="7">
        <f t="shared" si="52"/>
        <v>9.6000000000000014</v>
      </c>
      <c r="Y225" s="7">
        <f t="shared" si="54"/>
        <v>6</v>
      </c>
      <c r="Z225" s="61">
        <f t="shared" si="44"/>
        <v>15.600000000000001</v>
      </c>
    </row>
    <row r="226" spans="1:26" x14ac:dyDescent="0.2">
      <c r="A226" s="8" t="s">
        <v>166</v>
      </c>
      <c r="B226" s="8">
        <v>2025</v>
      </c>
      <c r="C226" s="8" t="s">
        <v>292</v>
      </c>
      <c r="D226" s="8"/>
      <c r="E226" s="20" t="s">
        <v>49</v>
      </c>
      <c r="F226" s="20" t="s">
        <v>50</v>
      </c>
      <c r="G226" s="5" t="s">
        <v>178</v>
      </c>
      <c r="H226" s="5" t="s">
        <v>157</v>
      </c>
      <c r="I226" s="5" t="s">
        <v>178</v>
      </c>
      <c r="J226" s="34" t="s">
        <v>259</v>
      </c>
      <c r="K226" s="6" t="s">
        <v>272</v>
      </c>
      <c r="L226" s="9">
        <v>114358.5</v>
      </c>
      <c r="M226" s="10">
        <v>0.8</v>
      </c>
      <c r="N226" s="10">
        <v>0.2</v>
      </c>
      <c r="O226" s="7">
        <f t="shared" ref="O226:O230" si="55">M226*L226</f>
        <v>91486.8</v>
      </c>
      <c r="P226" s="7">
        <f t="shared" ref="P226:P230" si="56">N226*L226</f>
        <v>22871.7</v>
      </c>
      <c r="Q226" s="11">
        <v>0.06</v>
      </c>
      <c r="R226" s="11"/>
      <c r="S226" s="14">
        <v>0.15</v>
      </c>
      <c r="T226" s="14">
        <v>0.18</v>
      </c>
      <c r="U226" s="7">
        <f t="shared" si="50"/>
        <v>89657.063999999998</v>
      </c>
      <c r="V226" s="7">
        <f t="shared" si="53"/>
        <v>6861.5099999999993</v>
      </c>
      <c r="W226" s="7">
        <f t="shared" si="51"/>
        <v>0</v>
      </c>
      <c r="X226" s="7">
        <f t="shared" si="52"/>
        <v>13723.02</v>
      </c>
      <c r="Y226" s="7">
        <f t="shared" si="54"/>
        <v>4116.9059999999999</v>
      </c>
      <c r="Z226" s="61">
        <f t="shared" ref="Z226:Z230" si="57">X226+Y226</f>
        <v>17839.925999999999</v>
      </c>
    </row>
    <row r="227" spans="1:26" x14ac:dyDescent="0.2">
      <c r="A227" s="8" t="s">
        <v>166</v>
      </c>
      <c r="B227" s="8">
        <v>2025</v>
      </c>
      <c r="C227" s="8" t="s">
        <v>292</v>
      </c>
      <c r="D227" s="8"/>
      <c r="E227" s="20" t="s">
        <v>128</v>
      </c>
      <c r="F227" s="20" t="s">
        <v>129</v>
      </c>
      <c r="G227" s="5" t="s">
        <v>178</v>
      </c>
      <c r="H227" s="5" t="s">
        <v>157</v>
      </c>
      <c r="I227" s="5" t="s">
        <v>178</v>
      </c>
      <c r="J227" s="34" t="s">
        <v>259</v>
      </c>
      <c r="K227" s="6" t="s">
        <v>272</v>
      </c>
      <c r="L227" s="9"/>
      <c r="M227" s="10">
        <v>0.8</v>
      </c>
      <c r="N227" s="10">
        <v>0.2</v>
      </c>
      <c r="O227" s="7">
        <f t="shared" si="55"/>
        <v>0</v>
      </c>
      <c r="P227" s="7">
        <f t="shared" si="56"/>
        <v>0</v>
      </c>
      <c r="Q227" s="11">
        <v>0.06</v>
      </c>
      <c r="R227" s="11"/>
      <c r="S227" s="18">
        <v>0.15</v>
      </c>
      <c r="T227" s="11">
        <v>0.25</v>
      </c>
      <c r="U227" s="7">
        <f t="shared" si="50"/>
        <v>0</v>
      </c>
      <c r="V227" s="7">
        <f t="shared" si="53"/>
        <v>0</v>
      </c>
      <c r="W227" s="7">
        <f t="shared" si="51"/>
        <v>0</v>
      </c>
      <c r="X227" s="7">
        <f t="shared" si="52"/>
        <v>0</v>
      </c>
      <c r="Y227" s="7">
        <f t="shared" si="54"/>
        <v>0</v>
      </c>
      <c r="Z227" s="61">
        <f t="shared" si="57"/>
        <v>0</v>
      </c>
    </row>
    <row r="228" spans="1:26" x14ac:dyDescent="0.2">
      <c r="A228" s="8" t="s">
        <v>166</v>
      </c>
      <c r="B228" s="8">
        <v>2025</v>
      </c>
      <c r="C228" s="8" t="s">
        <v>292</v>
      </c>
      <c r="D228" s="8"/>
      <c r="E228" s="6" t="s">
        <v>230</v>
      </c>
      <c r="F228" s="6" t="s">
        <v>231</v>
      </c>
      <c r="G228" s="5" t="s">
        <v>231</v>
      </c>
      <c r="H228" s="5" t="s">
        <v>156</v>
      </c>
      <c r="I228" s="5" t="s">
        <v>231</v>
      </c>
      <c r="J228" s="34" t="s">
        <v>259</v>
      </c>
      <c r="K228" s="6" t="s">
        <v>272</v>
      </c>
      <c r="L228" s="9"/>
      <c r="M228" s="10">
        <v>0.9</v>
      </c>
      <c r="N228" s="10">
        <v>0.1</v>
      </c>
      <c r="O228" s="7">
        <f t="shared" si="55"/>
        <v>0</v>
      </c>
      <c r="P228" s="7">
        <f t="shared" si="56"/>
        <v>0</v>
      </c>
      <c r="Q228" s="11">
        <v>0.06</v>
      </c>
      <c r="R228" s="11"/>
      <c r="S228" s="18">
        <v>0.15</v>
      </c>
      <c r="T228" s="11">
        <v>0.25</v>
      </c>
      <c r="U228" s="7">
        <f t="shared" si="50"/>
        <v>0</v>
      </c>
      <c r="V228" s="7">
        <f t="shared" si="53"/>
        <v>0</v>
      </c>
      <c r="W228" s="7">
        <f t="shared" si="51"/>
        <v>0</v>
      </c>
      <c r="X228" s="7">
        <f t="shared" si="52"/>
        <v>0</v>
      </c>
      <c r="Y228" s="7">
        <f t="shared" si="54"/>
        <v>0</v>
      </c>
      <c r="Z228" s="17">
        <f t="shared" si="57"/>
        <v>0</v>
      </c>
    </row>
    <row r="229" spans="1:26" x14ac:dyDescent="0.2">
      <c r="A229" s="8" t="s">
        <v>166</v>
      </c>
      <c r="B229" s="8">
        <v>2025</v>
      </c>
      <c r="C229" s="8" t="s">
        <v>292</v>
      </c>
      <c r="D229" s="8"/>
      <c r="E229" s="6" t="s">
        <v>47</v>
      </c>
      <c r="F229" s="6" t="s">
        <v>48</v>
      </c>
      <c r="G229" s="16" t="s">
        <v>48</v>
      </c>
      <c r="H229" s="5" t="s">
        <v>157</v>
      </c>
      <c r="I229" s="5" t="s">
        <v>48</v>
      </c>
      <c r="J229" s="34" t="s">
        <v>259</v>
      </c>
      <c r="K229" s="6" t="s">
        <v>272</v>
      </c>
      <c r="L229" s="9">
        <v>262790.15000000002</v>
      </c>
      <c r="M229" s="10">
        <v>0.8</v>
      </c>
      <c r="N229" s="10">
        <v>0.2</v>
      </c>
      <c r="O229" s="7">
        <f t="shared" si="55"/>
        <v>210232.12000000002</v>
      </c>
      <c r="P229" s="7">
        <f t="shared" si="56"/>
        <v>52558.030000000006</v>
      </c>
      <c r="Q229" s="11">
        <v>0.06</v>
      </c>
      <c r="R229" s="11"/>
      <c r="S229" s="14">
        <v>0.1</v>
      </c>
      <c r="T229" s="14">
        <v>0.18</v>
      </c>
      <c r="U229" s="7">
        <f t="shared" si="50"/>
        <v>216539.08360000001</v>
      </c>
      <c r="V229" s="7">
        <f t="shared" si="53"/>
        <v>15767.409000000001</v>
      </c>
      <c r="W229" s="7">
        <f t="shared" si="51"/>
        <v>0</v>
      </c>
      <c r="X229" s="7">
        <f t="shared" si="52"/>
        <v>21023.212000000003</v>
      </c>
      <c r="Y229" s="7">
        <f t="shared" si="54"/>
        <v>9460.4454000000005</v>
      </c>
      <c r="Z229" s="17">
        <f t="shared" si="57"/>
        <v>30483.657400000004</v>
      </c>
    </row>
    <row r="230" spans="1:26" x14ac:dyDescent="0.2">
      <c r="A230" s="8" t="s">
        <v>166</v>
      </c>
      <c r="B230" s="8">
        <v>2025</v>
      </c>
      <c r="C230" s="8" t="s">
        <v>292</v>
      </c>
      <c r="D230" s="8"/>
      <c r="E230" s="6" t="s">
        <v>27</v>
      </c>
      <c r="F230" s="6" t="s">
        <v>150</v>
      </c>
      <c r="G230" s="36" t="s">
        <v>246</v>
      </c>
      <c r="H230" s="5" t="s">
        <v>156</v>
      </c>
      <c r="I230" s="34" t="s">
        <v>249</v>
      </c>
      <c r="J230" s="34" t="s">
        <v>257</v>
      </c>
      <c r="K230" s="6" t="s">
        <v>271</v>
      </c>
      <c r="L230" s="9">
        <v>1206022.46</v>
      </c>
      <c r="M230" s="10">
        <v>0.95</v>
      </c>
      <c r="N230" s="10">
        <v>0.05</v>
      </c>
      <c r="O230" s="7">
        <f t="shared" si="55"/>
        <v>1145721.3369999998</v>
      </c>
      <c r="P230" s="7">
        <f t="shared" si="56"/>
        <v>60301.123</v>
      </c>
      <c r="Q230" s="11">
        <v>0.06</v>
      </c>
      <c r="R230" s="11"/>
      <c r="S230" s="13">
        <v>0.16</v>
      </c>
      <c r="T230" s="14">
        <v>0.22</v>
      </c>
      <c r="U230" s="7">
        <f t="shared" si="50"/>
        <v>937079.45142000006</v>
      </c>
      <c r="V230" s="7">
        <f t="shared" si="53"/>
        <v>72361.347599999994</v>
      </c>
      <c r="W230" s="7">
        <f t="shared" si="51"/>
        <v>0</v>
      </c>
      <c r="X230" s="17">
        <f t="shared" si="52"/>
        <v>183315.41391999996</v>
      </c>
      <c r="Y230" s="7">
        <f t="shared" si="54"/>
        <v>13266.24706</v>
      </c>
      <c r="Z230" s="17">
        <f t="shared" si="57"/>
        <v>196581.66097999996</v>
      </c>
    </row>
  </sheetData>
  <autoFilter ref="A1:Z118" xr:uid="{F41BD747-502C-4D74-A208-9CEA9602ADCB}"/>
  <phoneticPr fontId="1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b9dc88-f2da-4766-8908-3ca1e2958d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3916472E5745B9D479015FB9E85A" ma:contentTypeVersion="14" ma:contentTypeDescription="Create a new document." ma:contentTypeScope="" ma:versionID="b7bdc0cd2b3a9af24a0562f3d3990c1e">
  <xsd:schema xmlns:xsd="http://www.w3.org/2001/XMLSchema" xmlns:xs="http://www.w3.org/2001/XMLSchema" xmlns:p="http://schemas.microsoft.com/office/2006/metadata/properties" xmlns:ns3="3bb9dc88-f2da-4766-8908-3ca1e2958d73" targetNamespace="http://schemas.microsoft.com/office/2006/metadata/properties" ma:root="true" ma:fieldsID="89129e226d424210633e0aa63ac2fd92" ns3:_="">
    <xsd:import namespace="3bb9dc88-f2da-4766-8908-3ca1e2958d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DateTaken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9dc88-f2da-4766-8908-3ca1e2958d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4B4EE4-57DD-4509-98F8-31AD878EA5A5}">
  <ds:schemaRefs>
    <ds:schemaRef ds:uri="http://schemas.microsoft.com/office/2006/documentManagement/types"/>
    <ds:schemaRef ds:uri="http://purl.org/dc/elements/1.1/"/>
    <ds:schemaRef ds:uri="http://purl.org/dc/terms/"/>
    <ds:schemaRef ds:uri="3bb9dc88-f2da-4766-8908-3ca1e2958d7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263AF5-3235-4A9E-A81A-1A30FD5136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7C152-53A3-4D0A-9358-C65218B74B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b9dc88-f2da-4766-8908-3ca1e2958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Q2-25 TCO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Abdelhadi Madi</dc:creator>
  <cp:lastModifiedBy>haitham Attia</cp:lastModifiedBy>
  <dcterms:created xsi:type="dcterms:W3CDTF">2015-06-05T18:17:20Z</dcterms:created>
  <dcterms:modified xsi:type="dcterms:W3CDTF">2025-09-21T22:50:14Z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0x010100B9343916472E5745B9D479015FB9E85A</vt:lpwstr>
  </property>
</Properties>
</file>