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Tasks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Instru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Verdana"/>
      <b val="1"/>
      <color rgb="009E1F63"/>
      <sz val="14"/>
    </font>
    <font>
      <name val="Verdana"/>
      <b val="1"/>
      <sz val="10"/>
    </font>
    <font>
      <name val="Verdana"/>
      <sz val="10"/>
    </font>
    <font>
      <name val="Verdana"/>
      <b val="1"/>
      <color rgb="009E1F63"/>
      <sz val="20"/>
    </font>
    <font>
      <name val="Verdana"/>
      <b val="1"/>
      <color rgb="00721548"/>
      <sz val="12"/>
    </font>
  </fonts>
  <fills count="4">
    <fill>
      <patternFill/>
    </fill>
    <fill>
      <patternFill patternType="gray125"/>
    </fill>
    <fill>
      <patternFill patternType="solid">
        <fgColor rgb="00F8F9FA"/>
        <bgColor rgb="00F8F9FA"/>
      </patternFill>
    </fill>
    <fill>
      <patternFill patternType="solid">
        <fgColor rgb="00E9ECEF"/>
        <bgColor rgb="00E9ECEF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2" pivotButton="0" quotePrefix="0" xfId="0"/>
    <xf numFmtId="0" fontId="3" fillId="0" borderId="2" pivotButton="0" quotePrefix="0" xfId="0"/>
    <xf numFmtId="0" fontId="4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2ECC71"/>
          <bgColor rgb="002ECC71"/>
        </patternFill>
      </fill>
    </dxf>
    <dxf>
      <fill>
        <patternFill patternType="solid">
          <fgColor rgb="00F1C40F"/>
          <bgColor rgb="00F1C40F"/>
        </patternFill>
      </fill>
    </dxf>
    <dxf>
      <fill>
        <patternFill patternType="solid">
          <fgColor rgb="00E74C3C"/>
          <bgColor rgb="00E74C3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30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0" customWidth="1" min="10" max="10"/>
    <col width="12" customWidth="1" min="11" max="11"/>
    <col width="15" customWidth="1" min="12" max="12"/>
    <col width="15" customWidth="1" min="13" max="13"/>
    <col width="12" customWidth="1" min="14" max="14"/>
    <col width="15" customWidth="1" min="15" max="15"/>
    <col width="20" customWidth="1" min="16" max="16"/>
    <col width="15" customWidth="1" min="17" max="17"/>
    <col width="15" customWidth="1" min="18" max="18"/>
    <col width="25" customWidth="1" min="19" max="19"/>
    <col width="12" customWidth="1" min="20" max="20"/>
    <col width="12" customWidth="1" min="21" max="21"/>
    <col width="10" customWidth="1" min="22" max="22"/>
    <col width="10" customWidth="1" min="23" max="23"/>
    <col width="15" customWidth="1" min="24" max="24"/>
    <col width="15" customWidth="1" min="25" max="25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Task Type</t>
        </is>
      </c>
      <c r="D1" s="1" t="inlineStr">
        <is>
          <t>Parent Task ID</t>
        </is>
      </c>
      <c r="E1" s="1" t="inlineStr">
        <is>
          <t>Duration (Days)</t>
        </is>
      </c>
      <c r="F1" s="1" t="inlineStr">
        <is>
          <t>Start Date</t>
        </is>
      </c>
      <c r="G1" s="1" t="inlineStr">
        <is>
          <t>End Date</t>
        </is>
      </c>
      <c r="H1" s="1" t="inlineStr">
        <is>
          <t>Actual Start</t>
        </is>
      </c>
      <c r="I1" s="1" t="inlineStr">
        <is>
          <t>Actual End</t>
        </is>
      </c>
      <c r="J1" s="1" t="inlineStr">
        <is>
          <t>% Complete</t>
        </is>
      </c>
      <c r="K1" s="1" t="inlineStr">
        <is>
          <t>Task Agility</t>
        </is>
      </c>
      <c r="L1" s="1" t="inlineStr">
        <is>
          <t>Dependencies</t>
        </is>
      </c>
      <c r="M1" s="1" t="inlineStr">
        <is>
          <t>Dependency Type</t>
        </is>
      </c>
      <c r="N1" s="1" t="inlineStr">
        <is>
          <t>Impact Score</t>
        </is>
      </c>
      <c r="O1" s="1" t="inlineStr">
        <is>
          <t>Criticality Level</t>
        </is>
      </c>
      <c r="P1" s="1" t="inlineStr">
        <is>
          <t>Resource Assignment</t>
        </is>
      </c>
      <c r="Q1" s="1" t="inlineStr">
        <is>
          <t>Status</t>
        </is>
      </c>
      <c r="R1" s="1" t="inlineStr">
        <is>
          <t>Health Indicator</t>
        </is>
      </c>
      <c r="S1" s="1" t="inlineStr">
        <is>
          <t>Notes</t>
        </is>
      </c>
      <c r="T1" s="1" t="inlineStr">
        <is>
          <t>Blocking Tasks</t>
        </is>
      </c>
      <c r="U1" s="1" t="inlineStr">
        <is>
          <t>Blocked By</t>
        </is>
      </c>
      <c r="V1" s="1" t="inlineStr">
        <is>
          <t>Total Float</t>
        </is>
      </c>
      <c r="W1" s="1" t="inlineStr">
        <is>
          <t>Free Float</t>
        </is>
      </c>
      <c r="X1" s="1" t="inlineStr">
        <is>
          <t>Weighted Progress</t>
        </is>
      </c>
      <c r="Y1" s="1" t="inlineStr">
        <is>
          <t>Rolled Up Progress</t>
        </is>
      </c>
    </row>
    <row r="2">
      <c r="A2" s="2" t="inlineStr">
        <is>
          <t>P001</t>
        </is>
      </c>
      <c r="B2" s="2" t="inlineStr">
        <is>
          <t>Project Initiation</t>
        </is>
      </c>
      <c r="C2" s="2" t="inlineStr">
        <is>
          <t>Parent</t>
        </is>
      </c>
      <c r="D2" s="2" t="inlineStr"/>
      <c r="E2" s="2" t="n">
        <v>10</v>
      </c>
      <c r="F2" s="2" t="inlineStr">
        <is>
          <t>2024-01-01</t>
        </is>
      </c>
      <c r="G2" s="2">
        <f>IF(AND(F2&lt;&gt;"",E2&lt;&gt;""),WORKDAY(F2,E2-1),"")</f>
        <v/>
      </c>
      <c r="H2" s="2" t="inlineStr"/>
      <c r="I2" s="2" t="inlineStr"/>
      <c r="J2" s="2">
        <f>IF(Q2="Complete",100,IF(AND(H2&lt;&gt;"",H2&lt;=TODAY()),MIN((TODAY()-H2)/(G2-F2)*100,99),0))</f>
        <v/>
      </c>
      <c r="K2" s="2" t="inlineStr">
        <is>
          <t>Sequential</t>
        </is>
      </c>
      <c r="L2" s="2" t="inlineStr"/>
      <c r="M2" s="2" t="inlineStr"/>
      <c r="N2" s="2">
        <f>ROUND(
            (
                (E2/MAX(E:E)*25) +
                (LEN(L2)-LEN(SUBSTITUTE(L2,",",""))+1)*30/10 +
                (IF(O2="High",100,IF(O2="Medium",60,30))*0.2) +
                ((1-ROW()/COUNTA(A:A))*25)
            ) *
            IF(LEN(T2)&gt;0,1.5,1) *
            IF(K2="Parallel",0.7,1) *
            IF(Q2="Delayed",1.3,IF(Q2="Blocked",1.5,1))
        ,0)</f>
        <v/>
      </c>
      <c r="O2" s="2" t="inlineStr">
        <is>
          <t>High</t>
        </is>
      </c>
      <c r="P2" s="2" t="inlineStr">
        <is>
          <t>PM Team</t>
        </is>
      </c>
      <c r="Q2" s="2" t="inlineStr">
        <is>
          <t>Not Started</t>
        </is>
      </c>
      <c r="R2" s="2">
        <f>IF(Q2="Complete","Green",
                IF(OR(Q2="Delayed",Q2="Blocked"),"Red",
                IF(AND(J2&lt;100,G2&lt;TODAY()),"Red",
                IF(AND(J2&lt;80,G2&lt;=TODAY()+7),"Yellow","Green"))))</f>
        <v/>
      </c>
      <c r="S2" s="2" t="inlineStr">
        <is>
          <t>Project kickoff phase</t>
        </is>
      </c>
      <c r="X2">
        <f>IF(C2="Parent",SUMPRODUCT((D2:D100=A2)*(J2:J100)*(N2:N100))/SUMIF(D2:D100,A2,N2:N100),J2)</f>
        <v/>
      </c>
      <c r="Y2">
        <f>IF(C2="Child",J2,X2)</f>
        <v/>
      </c>
    </row>
    <row r="3">
      <c r="A3" s="2" t="inlineStr">
        <is>
          <t>P002</t>
        </is>
      </c>
      <c r="B3" s="2" t="inlineStr">
        <is>
          <t>Requirements Gathering</t>
        </is>
      </c>
      <c r="C3" s="2" t="inlineStr">
        <is>
          <t>Parent</t>
        </is>
      </c>
      <c r="D3" s="2" t="inlineStr"/>
      <c r="E3" s="2" t="n">
        <v>15</v>
      </c>
      <c r="F3" s="2" t="inlineStr">
        <is>
          <t>2024-01-11</t>
        </is>
      </c>
      <c r="G3" s="2">
        <f>IF(AND(F3&lt;&gt;"",E3&lt;&gt;""),WORKDAY(F3,E3-1),"")</f>
        <v/>
      </c>
      <c r="H3" s="2" t="inlineStr"/>
      <c r="I3" s="2" t="inlineStr"/>
      <c r="J3" s="2">
        <f>IF(Q3="Complete",100,IF(AND(H3&lt;&gt;"",H3&lt;=TODAY()),MIN((TODAY()-H3)/(G3-F3)*100,99),0))</f>
        <v/>
      </c>
      <c r="K3" s="2" t="inlineStr">
        <is>
          <t>Sequential</t>
        </is>
      </c>
      <c r="L3" s="2" t="inlineStr">
        <is>
          <t>P001</t>
        </is>
      </c>
      <c r="M3" s="2" t="inlineStr">
        <is>
          <t>FS</t>
        </is>
      </c>
      <c r="N3" s="2">
        <f>ROUND(
            (
                (E3/MAX(E:E)*25) +
                (LEN(L3)-LEN(SUBSTITUTE(L3,",",""))+1)*30/10 +
                (IF(O3="High",100,IF(O3="Medium",60,30))*0.2) +
                ((1-ROW()/COUNTA(A:A))*25)
            ) *
            IF(LEN(T3)&gt;0,1.5,1) *
            IF(K3="Parallel",0.7,1) *
            IF(Q3="Delayed",1.3,IF(Q3="Blocked",1.5,1))
        ,0)</f>
        <v/>
      </c>
      <c r="O3" s="2" t="inlineStr">
        <is>
          <t>High</t>
        </is>
      </c>
      <c r="P3" s="2" t="inlineStr">
        <is>
          <t>Business Analysts</t>
        </is>
      </c>
      <c r="Q3" s="2" t="inlineStr">
        <is>
          <t>Not Started</t>
        </is>
      </c>
      <c r="R3" s="2">
        <f>IF(Q3="Complete","Green",
                IF(OR(Q3="Delayed",Q3="Blocked"),"Red",
                IF(AND(J3&lt;100,G3&lt;TODAY()),"Red",
                IF(AND(J3&lt;80,G3&lt;=TODAY()+7),"Yellow","Green"))))</f>
        <v/>
      </c>
      <c r="S3" s="2" t="inlineStr">
        <is>
          <t>Gather all requirements</t>
        </is>
      </c>
      <c r="X3">
        <f>IF(C3="Parent",SUMPRODUCT((D2:D100=A3)*(J2:J100)*(N2:N100))/SUMIF(D2:D100,A3,N2:N100),J3)</f>
        <v/>
      </c>
      <c r="Y3">
        <f>IF(C3="Child",J3,X3)</f>
        <v/>
      </c>
    </row>
    <row r="4">
      <c r="A4" s="2" t="inlineStr">
        <is>
          <t>P003</t>
        </is>
      </c>
      <c r="B4" s="2" t="inlineStr">
        <is>
          <t>Design Phase</t>
        </is>
      </c>
      <c r="C4" s="2" t="inlineStr">
        <is>
          <t>Parent</t>
        </is>
      </c>
      <c r="D4" s="2" t="inlineStr"/>
      <c r="E4" s="2" t="n">
        <v>20</v>
      </c>
      <c r="F4" s="2" t="inlineStr">
        <is>
          <t>2024-01-26</t>
        </is>
      </c>
      <c r="G4" s="2">
        <f>IF(AND(F4&lt;&gt;"",E4&lt;&gt;""),WORKDAY(F4,E4-1),"")</f>
        <v/>
      </c>
      <c r="H4" s="2" t="inlineStr"/>
      <c r="I4" s="2" t="inlineStr"/>
      <c r="J4" s="2">
        <f>IF(Q4="Complete",100,IF(AND(H4&lt;&gt;"",H4&lt;=TODAY()),MIN((TODAY()-H4)/(G4-F4)*100,99),0))</f>
        <v/>
      </c>
      <c r="K4" s="2" t="inlineStr">
        <is>
          <t>Parallel</t>
        </is>
      </c>
      <c r="L4" s="2" t="inlineStr">
        <is>
          <t>P002</t>
        </is>
      </c>
      <c r="M4" s="2" t="inlineStr">
        <is>
          <t>FS</t>
        </is>
      </c>
      <c r="N4" s="2">
        <f>ROUND(
            (
                (E4/MAX(E:E)*25) +
                (LEN(L4)-LEN(SUBSTITUTE(L4,",",""))+1)*30/10 +
                (IF(O4="High",100,IF(O4="Medium",60,30))*0.2) +
                ((1-ROW()/COUNTA(A:A))*25)
            ) *
            IF(LEN(T4)&gt;0,1.5,1) *
            IF(K4="Parallel",0.7,1) *
            IF(Q4="Delayed",1.3,IF(Q4="Blocked",1.5,1))
        ,0)</f>
        <v/>
      </c>
      <c r="O4" s="2" t="inlineStr">
        <is>
          <t>High</t>
        </is>
      </c>
      <c r="P4" s="2" t="inlineStr">
        <is>
          <t>Design Team</t>
        </is>
      </c>
      <c r="Q4" s="2" t="inlineStr">
        <is>
          <t>Not Started</t>
        </is>
      </c>
      <c r="R4" s="2">
        <f>IF(Q4="Complete","Green",
                IF(OR(Q4="Delayed",Q4="Blocked"),"Red",
                IF(AND(J4&lt;100,G4&lt;TODAY()),"Red",
                IF(AND(J4&lt;80,G4&lt;=TODAY()+7),"Yellow","Green"))))</f>
        <v/>
      </c>
      <c r="S4" s="2" t="inlineStr">
        <is>
          <t>System design</t>
        </is>
      </c>
      <c r="X4">
        <f>IF(C4="Parent",SUMPRODUCT((D2:D100=A4)*(J2:J100)*(N2:N100))/SUMIF(D2:D100,A4,N2:N100),J4)</f>
        <v/>
      </c>
      <c r="Y4">
        <f>IF(C4="Child",J4,X4)</f>
        <v/>
      </c>
    </row>
    <row r="5">
      <c r="A5" s="2" t="inlineStr">
        <is>
          <t>P004</t>
        </is>
      </c>
      <c r="B5" s="2" t="inlineStr">
        <is>
          <t>Development</t>
        </is>
      </c>
      <c r="C5" s="2" t="inlineStr">
        <is>
          <t>Parent</t>
        </is>
      </c>
      <c r="D5" s="2" t="inlineStr"/>
      <c r="E5" s="2" t="n">
        <v>40</v>
      </c>
      <c r="F5" s="2" t="inlineStr">
        <is>
          <t>2024-02-15</t>
        </is>
      </c>
      <c r="G5" s="2">
        <f>IF(AND(F5&lt;&gt;"",E5&lt;&gt;""),WORKDAY(F5,E5-1),"")</f>
        <v/>
      </c>
      <c r="H5" s="2" t="inlineStr"/>
      <c r="I5" s="2" t="inlineStr"/>
      <c r="J5" s="2">
        <f>IF(Q5="Complete",100,IF(AND(H5&lt;&gt;"",H5&lt;=TODAY()),MIN((TODAY()-H5)/(G5-F5)*100,99),0))</f>
        <v/>
      </c>
      <c r="K5" s="2" t="inlineStr">
        <is>
          <t>Parallel</t>
        </is>
      </c>
      <c r="L5" s="2" t="inlineStr">
        <is>
          <t>P003</t>
        </is>
      </c>
      <c r="M5" s="2" t="inlineStr">
        <is>
          <t>FS</t>
        </is>
      </c>
      <c r="N5" s="2">
        <f>ROUND(
            (
                (E5/MAX(E:E)*25) +
                (LEN(L5)-LEN(SUBSTITUTE(L5,",",""))+1)*30/10 +
                (IF(O5="High",100,IF(O5="Medium",60,30))*0.2) +
                ((1-ROW()/COUNTA(A:A))*25)
            ) *
            IF(LEN(T5)&gt;0,1.5,1) *
            IF(K5="Parallel",0.7,1) *
            IF(Q5="Delayed",1.3,IF(Q5="Blocked",1.5,1))
        ,0)</f>
        <v/>
      </c>
      <c r="O5" s="2" t="inlineStr">
        <is>
          <t>High</t>
        </is>
      </c>
      <c r="P5" s="2" t="inlineStr">
        <is>
          <t>Dev Team</t>
        </is>
      </c>
      <c r="Q5" s="2" t="inlineStr">
        <is>
          <t>Not Started</t>
        </is>
      </c>
      <c r="R5" s="2">
        <f>IF(Q5="Complete","Green",
                IF(OR(Q5="Delayed",Q5="Blocked"),"Red",
                IF(AND(J5&lt;100,G5&lt;TODAY()),"Red",
                IF(AND(J5&lt;80,G5&lt;=TODAY()+7),"Yellow","Green"))))</f>
        <v/>
      </c>
      <c r="S5" s="2" t="inlineStr">
        <is>
          <t>Build the system</t>
        </is>
      </c>
      <c r="X5">
        <f>IF(C5="Parent",SUMPRODUCT((D2:D100=A5)*(J2:J100)*(N2:N100))/SUMIF(D2:D100,A5,N2:N100),J5)</f>
        <v/>
      </c>
      <c r="Y5">
        <f>IF(C5="Child",J5,X5)</f>
        <v/>
      </c>
    </row>
    <row r="6">
      <c r="A6" s="2" t="inlineStr">
        <is>
          <t>P005</t>
        </is>
      </c>
      <c r="B6" s="2" t="inlineStr">
        <is>
          <t>Testing</t>
        </is>
      </c>
      <c r="C6" s="2" t="inlineStr">
        <is>
          <t>Parent</t>
        </is>
      </c>
      <c r="D6" s="2" t="inlineStr"/>
      <c r="E6" s="2" t="n">
        <v>15</v>
      </c>
      <c r="F6" s="2" t="inlineStr">
        <is>
          <t>2024-03-26</t>
        </is>
      </c>
      <c r="G6" s="2">
        <f>IF(AND(F6&lt;&gt;"",E6&lt;&gt;""),WORKDAY(F6,E6-1),"")</f>
        <v/>
      </c>
      <c r="H6" s="2" t="inlineStr"/>
      <c r="I6" s="2" t="inlineStr"/>
      <c r="J6" s="2">
        <f>IF(Q6="Complete",100,IF(AND(H6&lt;&gt;"",H6&lt;=TODAY()),MIN((TODAY()-H6)/(G6-F6)*100,99),0))</f>
        <v/>
      </c>
      <c r="K6" s="2" t="inlineStr">
        <is>
          <t>Sequential</t>
        </is>
      </c>
      <c r="L6" s="2" t="inlineStr">
        <is>
          <t>P004</t>
        </is>
      </c>
      <c r="M6" s="2" t="inlineStr">
        <is>
          <t>FS</t>
        </is>
      </c>
      <c r="N6" s="2">
        <f>ROUND(
            (
                (E6/MAX(E:E)*25) +
                (LEN(L6)-LEN(SUBSTITUTE(L6,",",""))+1)*30/10 +
                (IF(O6="High",100,IF(O6="Medium",60,30))*0.2) +
                ((1-ROW()/COUNTA(A:A))*25)
            ) *
            IF(LEN(T6)&gt;0,1.5,1) *
            IF(K6="Parallel",0.7,1) *
            IF(Q6="Delayed",1.3,IF(Q6="Blocked",1.5,1))
        ,0)</f>
        <v/>
      </c>
      <c r="O6" s="2" t="inlineStr">
        <is>
          <t>High</t>
        </is>
      </c>
      <c r="P6" s="2" t="inlineStr">
        <is>
          <t>QA Team</t>
        </is>
      </c>
      <c r="Q6" s="2" t="inlineStr">
        <is>
          <t>Not Started</t>
        </is>
      </c>
      <c r="R6" s="2">
        <f>IF(Q6="Complete","Green",
                IF(OR(Q6="Delayed",Q6="Blocked"),"Red",
                IF(AND(J6&lt;100,G6&lt;TODAY()),"Red",
                IF(AND(J6&lt;80,G6&lt;=TODAY()+7),"Yellow","Green"))))</f>
        <v/>
      </c>
      <c r="S6" s="2" t="inlineStr">
        <is>
          <t>System testing</t>
        </is>
      </c>
      <c r="X6">
        <f>IF(C6="Parent",SUMPRODUCT((D2:D100=A6)*(J2:J100)*(N2:N100))/SUMIF(D2:D100,A6,N2:N100),J6)</f>
        <v/>
      </c>
      <c r="Y6">
        <f>IF(C6="Child",J6,X6)</f>
        <v/>
      </c>
    </row>
    <row r="7">
      <c r="A7" s="3" t="inlineStr">
        <is>
          <t>C001</t>
        </is>
      </c>
      <c r="B7" s="3" t="inlineStr">
        <is>
          <t>Form Project Team</t>
        </is>
      </c>
      <c r="C7" s="3" t="inlineStr">
        <is>
          <t>Child</t>
        </is>
      </c>
      <c r="D7" s="3" t="inlineStr">
        <is>
          <t>P001</t>
        </is>
      </c>
      <c r="E7" s="3" t="n">
        <v>3</v>
      </c>
      <c r="F7" s="3" t="inlineStr">
        <is>
          <t>2024-01-01</t>
        </is>
      </c>
      <c r="G7" s="3">
        <f>IF(AND(F7&lt;&gt;"",E7&lt;&gt;""),WORKDAY(F7,E7-1),"")</f>
        <v/>
      </c>
      <c r="H7" s="3" t="inlineStr"/>
      <c r="I7" s="3" t="inlineStr"/>
      <c r="J7" s="3">
        <f>IF(Q7="Complete",100,IF(AND(H7&lt;&gt;"",H7&lt;=TODAY()),MIN((TODAY()-H7)/(G7-F7)*100,99),0))</f>
        <v/>
      </c>
      <c r="K7" s="3" t="inlineStr">
        <is>
          <t>Sequential</t>
        </is>
      </c>
      <c r="L7" s="3" t="inlineStr"/>
      <c r="M7" s="3" t="inlineStr"/>
      <c r="N7" s="3">
        <f>ROUND(
            (
                (E7/MAX(E:E)*25) +
                (LEN(L7)-LEN(SUBSTITUTE(L7,",",""))+1)*30/10 +
                (IF(O7="High",100,IF(O7="Medium",60,30))*0.2) +
                ((1-ROW()/COUNTA(A:A))*25)
            ) *
            IF(LEN(T7)&gt;0,1.5,1) *
            IF(K7="Parallel",0.7,1) *
            IF(Q7="Delayed",1.3,IF(Q7="Blocked",1.5,1))
        ,0)</f>
        <v/>
      </c>
      <c r="O7" s="3" t="inlineStr">
        <is>
          <t>High</t>
        </is>
      </c>
      <c r="P7" s="3" t="inlineStr">
        <is>
          <t>HR</t>
        </is>
      </c>
      <c r="Q7" s="3" t="inlineStr">
        <is>
          <t>Not Started</t>
        </is>
      </c>
      <c r="R7" s="3">
        <f>IF(Q7="Complete","Green",
                IF(OR(Q7="Delayed",Q7="Blocked"),"Red",
                IF(AND(J7&lt;100,G7&lt;TODAY()),"Red",
                IF(AND(J7&lt;80,G7&lt;=TODAY()+7),"Yellow","Green"))))</f>
        <v/>
      </c>
      <c r="S7" s="3" t="inlineStr">
        <is>
          <t>Assemble team</t>
        </is>
      </c>
      <c r="X7">
        <f>IF(C7="Parent",SUMPRODUCT((D2:D100=A7)*(J2:J100)*(N2:N100))/SUMIF(D2:D100,A7,N2:N100),J7)</f>
        <v/>
      </c>
      <c r="Y7">
        <f>IF(C7="Child",J7,X7)</f>
        <v/>
      </c>
    </row>
    <row r="8">
      <c r="A8" s="3" t="inlineStr">
        <is>
          <t>C002</t>
        </is>
      </c>
      <c r="B8" s="3" t="inlineStr">
        <is>
          <t>Define Project Charter</t>
        </is>
      </c>
      <c r="C8" s="3" t="inlineStr">
        <is>
          <t>Child</t>
        </is>
      </c>
      <c r="D8" s="3" t="inlineStr">
        <is>
          <t>P001</t>
        </is>
      </c>
      <c r="E8" s="3" t="n">
        <v>2</v>
      </c>
      <c r="F8" s="3" t="inlineStr">
        <is>
          <t>2024-01-04</t>
        </is>
      </c>
      <c r="G8" s="3">
        <f>IF(AND(F8&lt;&gt;"",E8&lt;&gt;""),WORKDAY(F8,E8-1),"")</f>
        <v/>
      </c>
      <c r="H8" s="3" t="inlineStr"/>
      <c r="I8" s="3" t="inlineStr"/>
      <c r="J8" s="3">
        <f>IF(Q8="Complete",100,IF(AND(H8&lt;&gt;"",H8&lt;=TODAY()),MIN((TODAY()-H8)/(G8-F8)*100,99),0))</f>
        <v/>
      </c>
      <c r="K8" s="3" t="inlineStr">
        <is>
          <t>Sequential</t>
        </is>
      </c>
      <c r="L8" s="3" t="inlineStr">
        <is>
          <t>C001</t>
        </is>
      </c>
      <c r="M8" s="3" t="inlineStr">
        <is>
          <t>FS</t>
        </is>
      </c>
      <c r="N8" s="3">
        <f>ROUND(
            (
                (E8/MAX(E:E)*25) +
                (LEN(L8)-LEN(SUBSTITUTE(L8,",",""))+1)*30/10 +
                (IF(O8="High",100,IF(O8="Medium",60,30))*0.2) +
                ((1-ROW()/COUNTA(A:A))*25)
            ) *
            IF(LEN(T8)&gt;0,1.5,1) *
            IF(K8="Parallel",0.7,1) *
            IF(Q8="Delayed",1.3,IF(Q8="Blocked",1.5,1))
        ,0)</f>
        <v/>
      </c>
      <c r="O8" s="3" t="inlineStr">
        <is>
          <t>High</t>
        </is>
      </c>
      <c r="P8" s="3" t="inlineStr">
        <is>
          <t>PM</t>
        </is>
      </c>
      <c r="Q8" s="3" t="inlineStr">
        <is>
          <t>Not Started</t>
        </is>
      </c>
      <c r="R8" s="3">
        <f>IF(Q8="Complete","Green",
                IF(OR(Q8="Delayed",Q8="Blocked"),"Red",
                IF(AND(J8&lt;100,G8&lt;TODAY()),"Red",
                IF(AND(J8&lt;80,G8&lt;=TODAY()+7),"Yellow","Green"))))</f>
        <v/>
      </c>
      <c r="S8" s="3" t="inlineStr">
        <is>
          <t>Create charter</t>
        </is>
      </c>
      <c r="X8">
        <f>IF(C8="Parent",SUMPRODUCT((D2:D100=A8)*(J2:J100)*(N2:N100))/SUMIF(D2:D100,A8,N2:N100),J8)</f>
        <v/>
      </c>
      <c r="Y8">
        <f>IF(C8="Child",J8,X8)</f>
        <v/>
      </c>
    </row>
    <row r="9">
      <c r="A9" s="3" t="inlineStr">
        <is>
          <t>C003</t>
        </is>
      </c>
      <c r="B9" s="3" t="inlineStr">
        <is>
          <t>Stakeholder Analysis</t>
        </is>
      </c>
      <c r="C9" s="3" t="inlineStr">
        <is>
          <t>Child</t>
        </is>
      </c>
      <c r="D9" s="3" t="inlineStr">
        <is>
          <t>P001</t>
        </is>
      </c>
      <c r="E9" s="3" t="n">
        <v>2</v>
      </c>
      <c r="F9" s="3" t="inlineStr">
        <is>
          <t>2024-01-06</t>
        </is>
      </c>
      <c r="G9" s="3">
        <f>IF(AND(F9&lt;&gt;"",E9&lt;&gt;""),WORKDAY(F9,E9-1),"")</f>
        <v/>
      </c>
      <c r="H9" s="3" t="inlineStr"/>
      <c r="I9" s="3" t="inlineStr"/>
      <c r="J9" s="3">
        <f>IF(Q9="Complete",100,IF(AND(H9&lt;&gt;"",H9&lt;=TODAY()),MIN((TODAY()-H9)/(G9-F9)*100,99),0))</f>
        <v/>
      </c>
      <c r="K9" s="3" t="inlineStr">
        <is>
          <t>Parallel</t>
        </is>
      </c>
      <c r="L9" s="3" t="inlineStr">
        <is>
          <t>C001</t>
        </is>
      </c>
      <c r="M9" s="3" t="inlineStr">
        <is>
          <t>FS</t>
        </is>
      </c>
      <c r="N9" s="3">
        <f>ROUND(
            (
                (E9/MAX(E:E)*25) +
                (LEN(L9)-LEN(SUBSTITUTE(L9,",",""))+1)*30/10 +
                (IF(O9="High",100,IF(O9="Medium",60,30))*0.2) +
                ((1-ROW()/COUNTA(A:A))*25)
            ) *
            IF(LEN(T9)&gt;0,1.5,1) *
            IF(K9="Parallel",0.7,1) *
            IF(Q9="Delayed",1.3,IF(Q9="Blocked",1.5,1))
        ,0)</f>
        <v/>
      </c>
      <c r="O9" s="3" t="inlineStr">
        <is>
          <t>Medium</t>
        </is>
      </c>
      <c r="P9" s="3" t="inlineStr">
        <is>
          <t>PM</t>
        </is>
      </c>
      <c r="Q9" s="3" t="inlineStr">
        <is>
          <t>Not Started</t>
        </is>
      </c>
      <c r="R9" s="3">
        <f>IF(Q9="Complete","Green",
                IF(OR(Q9="Delayed",Q9="Blocked"),"Red",
                IF(AND(J9&lt;100,G9&lt;TODAY()),"Red",
                IF(AND(J9&lt;80,G9&lt;=TODAY()+7),"Yellow","Green"))))</f>
        <v/>
      </c>
      <c r="S9" s="3" t="inlineStr">
        <is>
          <t>Identify stakeholders</t>
        </is>
      </c>
      <c r="X9">
        <f>IF(C9="Parent",SUMPRODUCT((D2:D100=A9)*(J2:J100)*(N2:N100))/SUMIF(D2:D100,A9,N2:N100),J9)</f>
        <v/>
      </c>
      <c r="Y9">
        <f>IF(C9="Child",J9,X9)</f>
        <v/>
      </c>
    </row>
    <row r="10">
      <c r="A10" s="3" t="inlineStr">
        <is>
          <t>C004</t>
        </is>
      </c>
      <c r="B10" s="3" t="inlineStr">
        <is>
          <t>Kickoff Meeting</t>
        </is>
      </c>
      <c r="C10" s="3" t="inlineStr">
        <is>
          <t>Child</t>
        </is>
      </c>
      <c r="D10" s="3" t="inlineStr">
        <is>
          <t>P001</t>
        </is>
      </c>
      <c r="E10" s="3" t="n">
        <v>1</v>
      </c>
      <c r="F10" s="3" t="inlineStr">
        <is>
          <t>2024-01-08</t>
        </is>
      </c>
      <c r="G10" s="3">
        <f>IF(AND(F10&lt;&gt;"",E10&lt;&gt;""),WORKDAY(F10,E10-1),"")</f>
        <v/>
      </c>
      <c r="H10" s="3" t="inlineStr"/>
      <c r="I10" s="3" t="inlineStr"/>
      <c r="J10" s="3">
        <f>IF(Q10="Complete",100,IF(AND(H10&lt;&gt;"",H10&lt;=TODAY()),MIN((TODAY()-H10)/(G10-F10)*100,99),0))</f>
        <v/>
      </c>
      <c r="K10" s="3" t="inlineStr">
        <is>
          <t>Sequential</t>
        </is>
      </c>
      <c r="L10" s="3" t="inlineStr">
        <is>
          <t>C002,C003</t>
        </is>
      </c>
      <c r="M10" s="3" t="inlineStr">
        <is>
          <t>FS</t>
        </is>
      </c>
      <c r="N10" s="3">
        <f>ROUND(
            (
                (E10/MAX(E:E)*25) +
                (LEN(L10)-LEN(SUBSTITUTE(L10,",",""))+1)*30/10 +
                (IF(O10="High",100,IF(O10="Medium",60,30))*0.2) +
                ((1-ROW()/COUNTA(A:A))*25)
            ) *
            IF(LEN(T10)&gt;0,1.5,1) *
            IF(K10="Parallel",0.7,1) *
            IF(Q10="Delayed",1.3,IF(Q10="Blocked",1.5,1))
        ,0)</f>
        <v/>
      </c>
      <c r="O10" s="3" t="inlineStr">
        <is>
          <t>High</t>
        </is>
      </c>
      <c r="P10" s="3" t="inlineStr">
        <is>
          <t>All</t>
        </is>
      </c>
      <c r="Q10" s="3" t="inlineStr">
        <is>
          <t>Not Started</t>
        </is>
      </c>
      <c r="R10" s="3">
        <f>IF(Q10="Complete","Green",
                IF(OR(Q10="Delayed",Q10="Blocked"),"Red",
                IF(AND(J10&lt;100,G10&lt;TODAY()),"Red",
                IF(AND(J10&lt;80,G10&lt;=TODAY()+7),"Yellow","Green"))))</f>
        <v/>
      </c>
      <c r="S10" s="3" t="inlineStr">
        <is>
          <t>Project kickoff</t>
        </is>
      </c>
      <c r="X10">
        <f>IF(C10="Parent",SUMPRODUCT((D2:D100=A10)*(J2:J100)*(N2:N100))/SUMIF(D2:D100,A10,N2:N100),J10)</f>
        <v/>
      </c>
      <c r="Y10">
        <f>IF(C10="Child",J10,X10)</f>
        <v/>
      </c>
    </row>
    <row r="11">
      <c r="A11" s="3" t="inlineStr">
        <is>
          <t>C005</t>
        </is>
      </c>
      <c r="B11" s="3" t="inlineStr">
        <is>
          <t>Business Requirements</t>
        </is>
      </c>
      <c r="C11" s="3" t="inlineStr">
        <is>
          <t>Child</t>
        </is>
      </c>
      <c r="D11" s="3" t="inlineStr">
        <is>
          <t>P002</t>
        </is>
      </c>
      <c r="E11" s="3" t="n">
        <v>5</v>
      </c>
      <c r="F11" s="3" t="inlineStr">
        <is>
          <t>2024-01-11</t>
        </is>
      </c>
      <c r="G11" s="3">
        <f>IF(AND(F11&lt;&gt;"",E11&lt;&gt;""),WORKDAY(F11,E11-1),"")</f>
        <v/>
      </c>
      <c r="H11" s="3" t="inlineStr"/>
      <c r="I11" s="3" t="inlineStr"/>
      <c r="J11" s="3">
        <f>IF(Q11="Complete",100,IF(AND(H11&lt;&gt;"",H11&lt;=TODAY()),MIN((TODAY()-H11)/(G11-F11)*100,99),0))</f>
        <v/>
      </c>
      <c r="K11" s="3" t="inlineStr">
        <is>
          <t>Sequential</t>
        </is>
      </c>
      <c r="L11" s="3" t="inlineStr">
        <is>
          <t>P001</t>
        </is>
      </c>
      <c r="M11" s="3" t="inlineStr">
        <is>
          <t>FS</t>
        </is>
      </c>
      <c r="N11" s="3">
        <f>ROUND(
            (
                (E11/MAX(E:E)*25) +
                (LEN(L11)-LEN(SUBSTITUTE(L11,",",""))+1)*30/10 +
                (IF(O11="High",100,IF(O11="Medium",60,30))*0.2) +
                ((1-ROW()/COUNTA(A:A))*25)
            ) *
            IF(LEN(T11)&gt;0,1.5,1) *
            IF(K11="Parallel",0.7,1) *
            IF(Q11="Delayed",1.3,IF(Q11="Blocked",1.5,1))
        ,0)</f>
        <v/>
      </c>
      <c r="O11" s="3" t="inlineStr">
        <is>
          <t>High</t>
        </is>
      </c>
      <c r="P11" s="3" t="inlineStr">
        <is>
          <t>BA</t>
        </is>
      </c>
      <c r="Q11" s="3" t="inlineStr">
        <is>
          <t>Not Started</t>
        </is>
      </c>
      <c r="R11" s="3">
        <f>IF(Q11="Complete","Green",
                IF(OR(Q11="Delayed",Q11="Blocked"),"Red",
                IF(AND(J11&lt;100,G11&lt;TODAY()),"Red",
                IF(AND(J11&lt;80,G11&lt;=TODAY()+7),"Yellow","Green"))))</f>
        <v/>
      </c>
      <c r="S11" s="3" t="inlineStr">
        <is>
          <t>Gather business reqs</t>
        </is>
      </c>
      <c r="X11">
        <f>IF(C11="Parent",SUMPRODUCT((D2:D100=A11)*(J2:J100)*(N2:N100))/SUMIF(D2:D100,A11,N2:N100),J11)</f>
        <v/>
      </c>
      <c r="Y11">
        <f>IF(C11="Child",J11,X11)</f>
        <v/>
      </c>
    </row>
    <row r="12">
      <c r="A12" s="3" t="inlineStr">
        <is>
          <t>C006</t>
        </is>
      </c>
      <c r="B12" s="3" t="inlineStr">
        <is>
          <t>Technical Requirements</t>
        </is>
      </c>
      <c r="C12" s="3" t="inlineStr">
        <is>
          <t>Child</t>
        </is>
      </c>
      <c r="D12" s="3" t="inlineStr">
        <is>
          <t>P002</t>
        </is>
      </c>
      <c r="E12" s="3" t="n">
        <v>5</v>
      </c>
      <c r="F12" s="3" t="inlineStr">
        <is>
          <t>2024-01-16</t>
        </is>
      </c>
      <c r="G12" s="3">
        <f>IF(AND(F12&lt;&gt;"",E12&lt;&gt;""),WORKDAY(F12,E12-1),"")</f>
        <v/>
      </c>
      <c r="H12" s="3" t="inlineStr"/>
      <c r="I12" s="3" t="inlineStr"/>
      <c r="J12" s="3">
        <f>IF(Q12="Complete",100,IF(AND(H12&lt;&gt;"",H12&lt;=TODAY()),MIN((TODAY()-H12)/(G12-F12)*100,99),0))</f>
        <v/>
      </c>
      <c r="K12" s="3" t="inlineStr">
        <is>
          <t>Sequential</t>
        </is>
      </c>
      <c r="L12" s="3" t="inlineStr">
        <is>
          <t>C005</t>
        </is>
      </c>
      <c r="M12" s="3" t="inlineStr">
        <is>
          <t>FS</t>
        </is>
      </c>
      <c r="N12" s="3">
        <f>ROUND(
            (
                (E12/MAX(E:E)*25) +
                (LEN(L12)-LEN(SUBSTITUTE(L12,",",""))+1)*30/10 +
                (IF(O12="High",100,IF(O12="Medium",60,30))*0.2) +
                ((1-ROW()/COUNTA(A:A))*25)
            ) *
            IF(LEN(T12)&gt;0,1.5,1) *
            IF(K12="Parallel",0.7,1) *
            IF(Q12="Delayed",1.3,IF(Q12="Blocked",1.5,1))
        ,0)</f>
        <v/>
      </c>
      <c r="O12" s="3" t="inlineStr">
        <is>
          <t>High</t>
        </is>
      </c>
      <c r="P12" s="3" t="inlineStr">
        <is>
          <t>Tech Lead</t>
        </is>
      </c>
      <c r="Q12" s="3" t="inlineStr">
        <is>
          <t>Not Started</t>
        </is>
      </c>
      <c r="R12" s="3">
        <f>IF(Q12="Complete","Green",
                IF(OR(Q12="Delayed",Q12="Blocked"),"Red",
                IF(AND(J12&lt;100,G12&lt;TODAY()),"Red",
                IF(AND(J12&lt;80,G12&lt;=TODAY()+7),"Yellow","Green"))))</f>
        <v/>
      </c>
      <c r="S12" s="3" t="inlineStr">
        <is>
          <t>Define tech reqs</t>
        </is>
      </c>
      <c r="X12">
        <f>IF(C12="Parent",SUMPRODUCT((D2:D100=A12)*(J2:J100)*(N2:N100))/SUMIF(D2:D100,A12,N2:N100),J12)</f>
        <v/>
      </c>
      <c r="Y12">
        <f>IF(C12="Child",J12,X12)</f>
        <v/>
      </c>
    </row>
    <row r="13">
      <c r="A13" s="3" t="inlineStr">
        <is>
          <t>C007</t>
        </is>
      </c>
      <c r="B13" s="3" t="inlineStr">
        <is>
          <t>Requirements Review</t>
        </is>
      </c>
      <c r="C13" s="3" t="inlineStr">
        <is>
          <t>Child</t>
        </is>
      </c>
      <c r="D13" s="3" t="inlineStr">
        <is>
          <t>P002</t>
        </is>
      </c>
      <c r="E13" s="3" t="n">
        <v>3</v>
      </c>
      <c r="F13" s="3" t="inlineStr">
        <is>
          <t>2024-01-21</t>
        </is>
      </c>
      <c r="G13" s="3">
        <f>IF(AND(F13&lt;&gt;"",E13&lt;&gt;""),WORKDAY(F13,E13-1),"")</f>
        <v/>
      </c>
      <c r="H13" s="3" t="inlineStr"/>
      <c r="I13" s="3" t="inlineStr"/>
      <c r="J13" s="3">
        <f>IF(Q13="Complete",100,IF(AND(H13&lt;&gt;"",H13&lt;=TODAY()),MIN((TODAY()-H13)/(G13-F13)*100,99),0))</f>
        <v/>
      </c>
      <c r="K13" s="3" t="inlineStr">
        <is>
          <t>Sequential</t>
        </is>
      </c>
      <c r="L13" s="3" t="inlineStr">
        <is>
          <t>C005,C006</t>
        </is>
      </c>
      <c r="M13" s="3" t="inlineStr">
        <is>
          <t>FS</t>
        </is>
      </c>
      <c r="N13" s="3">
        <f>ROUND(
            (
                (E13/MAX(E:E)*25) +
                (LEN(L13)-LEN(SUBSTITUTE(L13,",",""))+1)*30/10 +
                (IF(O13="High",100,IF(O13="Medium",60,30))*0.2) +
                ((1-ROW()/COUNTA(A:A))*25)
            ) *
            IF(LEN(T13)&gt;0,1.5,1) *
            IF(K13="Parallel",0.7,1) *
            IF(Q13="Delayed",1.3,IF(Q13="Blocked",1.5,1))
        ,0)</f>
        <v/>
      </c>
      <c r="O13" s="3" t="inlineStr">
        <is>
          <t>High</t>
        </is>
      </c>
      <c r="P13" s="3" t="inlineStr">
        <is>
          <t>All</t>
        </is>
      </c>
      <c r="Q13" s="3" t="inlineStr">
        <is>
          <t>Not Started</t>
        </is>
      </c>
      <c r="R13" s="3">
        <f>IF(Q13="Complete","Green",
                IF(OR(Q13="Delayed",Q13="Blocked"),"Red",
                IF(AND(J13&lt;100,G13&lt;TODAY()),"Red",
                IF(AND(J13&lt;80,G13&lt;=TODAY()+7),"Yellow","Green"))))</f>
        <v/>
      </c>
      <c r="S13" s="3" t="inlineStr">
        <is>
          <t>Review all reqs</t>
        </is>
      </c>
      <c r="X13">
        <f>IF(C13="Parent",SUMPRODUCT((D2:D100=A13)*(J2:J100)*(N2:N100))/SUMIF(D2:D100,A13,N2:N100),J13)</f>
        <v/>
      </c>
      <c r="Y13">
        <f>IF(C13="Child",J13,X13)</f>
        <v/>
      </c>
    </row>
    <row r="14">
      <c r="A14" s="3" t="inlineStr">
        <is>
          <t>C008</t>
        </is>
      </c>
      <c r="B14" s="3" t="inlineStr">
        <is>
          <t>Requirements Sign-off</t>
        </is>
      </c>
      <c r="C14" s="3" t="inlineStr">
        <is>
          <t>Child</t>
        </is>
      </c>
      <c r="D14" s="3" t="inlineStr">
        <is>
          <t>P002</t>
        </is>
      </c>
      <c r="E14" s="3" t="n">
        <v>2</v>
      </c>
      <c r="F14" s="3" t="inlineStr">
        <is>
          <t>2024-01-24</t>
        </is>
      </c>
      <c r="G14" s="3">
        <f>IF(AND(F14&lt;&gt;"",E14&lt;&gt;""),WORKDAY(F14,E14-1),"")</f>
        <v/>
      </c>
      <c r="H14" s="3" t="inlineStr"/>
      <c r="I14" s="3" t="inlineStr"/>
      <c r="J14" s="3">
        <f>IF(Q14="Complete",100,IF(AND(H14&lt;&gt;"",H14&lt;=TODAY()),MIN((TODAY()-H14)/(G14-F14)*100,99),0))</f>
        <v/>
      </c>
      <c r="K14" s="3" t="inlineStr">
        <is>
          <t>Sequential</t>
        </is>
      </c>
      <c r="L14" s="3" t="inlineStr">
        <is>
          <t>C007</t>
        </is>
      </c>
      <c r="M14" s="3" t="inlineStr">
        <is>
          <t>FS</t>
        </is>
      </c>
      <c r="N14" s="3">
        <f>ROUND(
            (
                (E14/MAX(E:E)*25) +
                (LEN(L14)-LEN(SUBSTITUTE(L14,",",""))+1)*30/10 +
                (IF(O14="High",100,IF(O14="Medium",60,30))*0.2) +
                ((1-ROW()/COUNTA(A:A))*25)
            ) *
            IF(LEN(T14)&gt;0,1.5,1) *
            IF(K14="Parallel",0.7,1) *
            IF(Q14="Delayed",1.3,IF(Q14="Blocked",1.5,1))
        ,0)</f>
        <v/>
      </c>
      <c r="O14" s="3" t="inlineStr">
        <is>
          <t>High</t>
        </is>
      </c>
      <c r="P14" s="3" t="inlineStr">
        <is>
          <t>Stakeholders</t>
        </is>
      </c>
      <c r="Q14" s="3" t="inlineStr">
        <is>
          <t>Not Started</t>
        </is>
      </c>
      <c r="R14" s="3">
        <f>IF(Q14="Complete","Green",
                IF(OR(Q14="Delayed",Q14="Blocked"),"Red",
                IF(AND(J14&lt;100,G14&lt;TODAY()),"Red",
                IF(AND(J14&lt;80,G14&lt;=TODAY()+7),"Yellow","Green"))))</f>
        <v/>
      </c>
      <c r="S14" s="3" t="inlineStr">
        <is>
          <t>Get approval</t>
        </is>
      </c>
      <c r="X14">
        <f>IF(C14="Parent",SUMPRODUCT((D2:D100=A14)*(J2:J100)*(N2:N100))/SUMIF(D2:D100,A14,N2:N100),J14)</f>
        <v/>
      </c>
      <c r="Y14">
        <f>IF(C14="Child",J14,X14)</f>
        <v/>
      </c>
    </row>
    <row r="15">
      <c r="G15">
        <f>IF(AND(F15&lt;&gt;"",E15&lt;&gt;""),WORKDAY(F15,E15-1),"")</f>
        <v/>
      </c>
      <c r="J15">
        <f>IF(Q15="Complete",100,IF(AND(H15&lt;&gt;"",H15&lt;=TODAY()),MIN((TODAY()-H15)/(G15-F15)*100,99),0))</f>
        <v/>
      </c>
      <c r="N15">
        <f>ROUND(
            (
                (E15/MAX(E:E)*25) +
                (LEN(L15)-LEN(SUBSTITUTE(L15,",",""))+1)*30/10 +
                (IF(O15="High",100,IF(O15="Medium",60,30))*0.2) +
                ((1-ROW()/COUNTA(A:A))*25)
            ) *
            IF(LEN(T15)&gt;0,1.5,1) *
            IF(K15="Parallel",0.7,1) *
            IF(Q15="Delayed",1.3,IF(Q15="Blocked",1.5,1))
        ,0)</f>
        <v/>
      </c>
      <c r="R15">
        <f>IF(Q15="Complete","Green",
                IF(OR(Q15="Delayed",Q15="Blocked"),"Red",
                IF(AND(J15&lt;100,G15&lt;TODAY()),"Red",
                IF(AND(J15&lt;80,G15&lt;=TODAY()+7),"Yellow","Green"))))</f>
        <v/>
      </c>
      <c r="X15">
        <f>IF(C15="Parent",SUMPRODUCT((D2:D100=A15)*(J2:J100)*(N2:N100))/SUMIF(D2:D100,A15,N2:N100),J15)</f>
        <v/>
      </c>
      <c r="Y15">
        <f>IF(C15="Child",J15,X15)</f>
        <v/>
      </c>
    </row>
    <row r="16">
      <c r="G16">
        <f>IF(AND(F16&lt;&gt;"",E16&lt;&gt;""),WORKDAY(F16,E16-1),"")</f>
        <v/>
      </c>
      <c r="J16">
        <f>IF(Q16="Complete",100,IF(AND(H16&lt;&gt;"",H16&lt;=TODAY()),MIN((TODAY()-H16)/(G16-F16)*100,99),0))</f>
        <v/>
      </c>
      <c r="N16">
        <f>ROUND(
            (
                (E16/MAX(E:E)*25) +
                (LEN(L16)-LEN(SUBSTITUTE(L16,",",""))+1)*30/10 +
                (IF(O16="High",100,IF(O16="Medium",60,30))*0.2) +
                ((1-ROW()/COUNTA(A:A))*25)
            ) *
            IF(LEN(T16)&gt;0,1.5,1) *
            IF(K16="Parallel",0.7,1) *
            IF(Q16="Delayed",1.3,IF(Q16="Blocked",1.5,1))
        ,0)</f>
        <v/>
      </c>
      <c r="R16">
        <f>IF(Q16="Complete","Green",
                IF(OR(Q16="Delayed",Q16="Blocked"),"Red",
                IF(AND(J16&lt;100,G16&lt;TODAY()),"Red",
                IF(AND(J16&lt;80,G16&lt;=TODAY()+7),"Yellow","Green"))))</f>
        <v/>
      </c>
      <c r="X16">
        <f>IF(C16="Parent",SUMPRODUCT((D2:D100=A16)*(J2:J100)*(N2:N100))/SUMIF(D2:D100,A16,N2:N100),J16)</f>
        <v/>
      </c>
      <c r="Y16">
        <f>IF(C16="Child",J16,X16)</f>
        <v/>
      </c>
    </row>
    <row r="17">
      <c r="G17">
        <f>IF(AND(F17&lt;&gt;"",E17&lt;&gt;""),WORKDAY(F17,E17-1),"")</f>
        <v/>
      </c>
      <c r="J17">
        <f>IF(Q17="Complete",100,IF(AND(H17&lt;&gt;"",H17&lt;=TODAY()),MIN((TODAY()-H17)/(G17-F17)*100,99),0))</f>
        <v/>
      </c>
      <c r="N17">
        <f>ROUND(
            (
                (E17/MAX(E:E)*25) +
                (LEN(L17)-LEN(SUBSTITUTE(L17,",",""))+1)*30/10 +
                (IF(O17="High",100,IF(O17="Medium",60,30))*0.2) +
                ((1-ROW()/COUNTA(A:A))*25)
            ) *
            IF(LEN(T17)&gt;0,1.5,1) *
            IF(K17="Parallel",0.7,1) *
            IF(Q17="Delayed",1.3,IF(Q17="Blocked",1.5,1))
        ,0)</f>
        <v/>
      </c>
      <c r="R17">
        <f>IF(Q17="Complete","Green",
                IF(OR(Q17="Delayed",Q17="Blocked"),"Red",
                IF(AND(J17&lt;100,G17&lt;TODAY()),"Red",
                IF(AND(J17&lt;80,G17&lt;=TODAY()+7),"Yellow","Green"))))</f>
        <v/>
      </c>
      <c r="X17">
        <f>IF(C17="Parent",SUMPRODUCT((D2:D100=A17)*(J2:J100)*(N2:N100))/SUMIF(D2:D100,A17,N2:N100),J17)</f>
        <v/>
      </c>
      <c r="Y17">
        <f>IF(C17="Child",J17,X17)</f>
        <v/>
      </c>
    </row>
    <row r="18">
      <c r="G18">
        <f>IF(AND(F18&lt;&gt;"",E18&lt;&gt;""),WORKDAY(F18,E18-1),"")</f>
        <v/>
      </c>
      <c r="J18">
        <f>IF(Q18="Complete",100,IF(AND(H18&lt;&gt;"",H18&lt;=TODAY()),MIN((TODAY()-H18)/(G18-F18)*100,99),0))</f>
        <v/>
      </c>
      <c r="N18">
        <f>ROUND(
            (
                (E18/MAX(E:E)*25) +
                (LEN(L18)-LEN(SUBSTITUTE(L18,",",""))+1)*30/10 +
                (IF(O18="High",100,IF(O18="Medium",60,30))*0.2) +
                ((1-ROW()/COUNTA(A:A))*25)
            ) *
            IF(LEN(T18)&gt;0,1.5,1) *
            IF(K18="Parallel",0.7,1) *
            IF(Q18="Delayed",1.3,IF(Q18="Blocked",1.5,1))
        ,0)</f>
        <v/>
      </c>
      <c r="R18">
        <f>IF(Q18="Complete","Green",
                IF(OR(Q18="Delayed",Q18="Blocked"),"Red",
                IF(AND(J18&lt;100,G18&lt;TODAY()),"Red",
                IF(AND(J18&lt;80,G18&lt;=TODAY()+7),"Yellow","Green"))))</f>
        <v/>
      </c>
      <c r="X18">
        <f>IF(C18="Parent",SUMPRODUCT((D2:D100=A18)*(J2:J100)*(N2:N100))/SUMIF(D2:D100,A18,N2:N100),J18)</f>
        <v/>
      </c>
      <c r="Y18">
        <f>IF(C18="Child",J18,X18)</f>
        <v/>
      </c>
    </row>
    <row r="19">
      <c r="G19">
        <f>IF(AND(F19&lt;&gt;"",E19&lt;&gt;""),WORKDAY(F19,E19-1),"")</f>
        <v/>
      </c>
      <c r="J19">
        <f>IF(Q19="Complete",100,IF(AND(H19&lt;&gt;"",H19&lt;=TODAY()),MIN((TODAY()-H19)/(G19-F19)*100,99),0))</f>
        <v/>
      </c>
      <c r="N19">
        <f>ROUND(
            (
                (E19/MAX(E:E)*25) +
                (LEN(L19)-LEN(SUBSTITUTE(L19,",",""))+1)*30/10 +
                (IF(O19="High",100,IF(O19="Medium",60,30))*0.2) +
                ((1-ROW()/COUNTA(A:A))*25)
            ) *
            IF(LEN(T19)&gt;0,1.5,1) *
            IF(K19="Parallel",0.7,1) *
            IF(Q19="Delayed",1.3,IF(Q19="Blocked",1.5,1))
        ,0)</f>
        <v/>
      </c>
      <c r="R19">
        <f>IF(Q19="Complete","Green",
                IF(OR(Q19="Delayed",Q19="Blocked"),"Red",
                IF(AND(J19&lt;100,G19&lt;TODAY()),"Red",
                IF(AND(J19&lt;80,G19&lt;=TODAY()+7),"Yellow","Green"))))</f>
        <v/>
      </c>
      <c r="X19">
        <f>IF(C19="Parent",SUMPRODUCT((D2:D100=A19)*(J2:J100)*(N2:N100))/SUMIF(D2:D100,A19,N2:N100),J19)</f>
        <v/>
      </c>
      <c r="Y19">
        <f>IF(C19="Child",J19,X19)</f>
        <v/>
      </c>
    </row>
  </sheetData>
  <conditionalFormatting sqref="R2:R1000">
    <cfRule type="cellIs" priority="1" operator="equal" dxfId="0">
      <formula>"Green"</formula>
    </cfRule>
    <cfRule type="cellIs" priority="2" operator="equal" dxfId="1">
      <formula>"Yellow"</formula>
    </cfRule>
    <cfRule type="cellIs" priority="3" operator="equal" dxfId="2">
      <formula>"Red"</formula>
    </cfRule>
  </conditionalFormatting>
  <conditionalFormatting sqref="J2:J1000">
    <cfRule type="colorScale" priority="4">
      <colorScale>
        <cfvo type="num" val="0"/>
        <cfvo type="num" val="50"/>
        <cfvo type="num" val="100"/>
        <color rgb="00FF0000"/>
        <color rgb="00FFFF00"/>
        <color rgb="0000FF00"/>
      </colorScale>
    </cfRule>
  </conditionalFormatting>
  <conditionalFormatting sqref="N2:N1000">
    <cfRule type="colorScale" priority="5">
      <colorScale>
        <cfvo type="num" val="0"/>
        <cfvo type="num" val="50"/>
        <cfvo type="num" val="100"/>
        <color rgb="0000FF00"/>
        <color rgb="00FFFF00"/>
        <color rgb="00FF0000"/>
      </colorScale>
    </cfRule>
  </conditionalFormatting>
  <dataValidations count="6">
    <dataValidation sqref="C2:C1000" showDropDown="0" showInputMessage="0" showErrorMessage="0" allowBlank="0" type="list">
      <formula1>"Parent,Child"</formula1>
    </dataValidation>
    <dataValidation sqref="K2:K1000" showDropDown="0" showInputMessage="0" showErrorMessage="0" allowBlank="0" type="list">
      <formula1>"Parallel,Sequential"</formula1>
    </dataValidation>
    <dataValidation sqref="M2:M1000" showDropDown="0" showInputMessage="0" showErrorMessage="0" allowBlank="1" type="list">
      <formula1>"FS,SS,FF,SF"</formula1>
    </dataValidation>
    <dataValidation sqref="O2:O1000" showDropDown="0" showInputMessage="0" showErrorMessage="0" allowBlank="0" type="list">
      <formula1>"High,Medium,Low"</formula1>
    </dataValidation>
    <dataValidation sqref="Q2:Q1000" showDropDown="0" showInputMessage="0" showErrorMessage="0" allowBlank="0" type="list">
      <formula1>"Not Started,In Progress,Complete,Delayed,Blocked"</formula1>
    </dataValidation>
    <dataValidation sqref="R2:R1000" showDropDown="0" showInputMessage="0" showErrorMessage="0" allowBlank="0" type="list">
      <formula1>"Green,Yellow,Red"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PROJECT EXECUTIVE DASHBOARD</t>
        </is>
      </c>
    </row>
    <row r="3">
      <c r="A3" s="5" t="inlineStr">
        <is>
          <t>KEY METRICS</t>
        </is>
      </c>
    </row>
    <row r="5">
      <c r="A5" s="6" t="inlineStr">
        <is>
          <t>Overall Progress:</t>
        </is>
      </c>
      <c r="C5">
        <f>AVERAGE('Project Tasks'!Y:Y)</f>
        <v/>
      </c>
    </row>
    <row r="6">
      <c r="A6" s="6" t="inlineStr">
        <is>
          <t>Critical Tasks:</t>
        </is>
      </c>
      <c r="C6">
        <f>COUNTIF('Project Tasks'!O:O,"High")</f>
        <v/>
      </c>
    </row>
    <row r="7">
      <c r="A7" s="6" t="inlineStr">
        <is>
          <t>Delayed Tasks:</t>
        </is>
      </c>
      <c r="C7">
        <f>COUNTIF('Project Tasks'!Q:Q,"Delayed")</f>
        <v/>
      </c>
    </row>
    <row r="8">
      <c r="A8" s="6" t="inlineStr">
        <is>
          <t>Blocked Tasks:</t>
        </is>
      </c>
      <c r="C8">
        <f>COUNTIF('Project Tasks'!Q:Q,"Blocked")</f>
        <v/>
      </c>
    </row>
    <row r="9">
      <c r="A9" s="6" t="inlineStr">
        <is>
          <t>Average Impact Score:</t>
        </is>
      </c>
      <c r="C9">
        <f>AVERAGE('Project Tasks'!N:N)</f>
        <v/>
      </c>
    </row>
    <row r="10">
      <c r="A10" s="6" t="inlineStr">
        <is>
          <t>Health Status:</t>
        </is>
      </c>
      <c r="C10">
        <f>COUNTIF('Project Tasks'!R:R,"Red")&amp;" Red, "&amp;COUNTIF('Project Tasks'!R:R,"Yellow")&amp;" Yellow, "&amp;COUNTIF('Project Tasks'!R:R,"Green")&amp;" Green"</f>
        <v/>
      </c>
    </row>
    <row r="12">
      <c r="A12" s="5" t="inlineStr">
        <is>
          <t>TOP 5 CRITICAL TASKS BY IMPACT</t>
        </is>
      </c>
    </row>
    <row r="14">
      <c r="A14" s="7" t="inlineStr">
        <is>
          <t>Task Name</t>
        </is>
      </c>
      <c r="B14" s="7" t="inlineStr">
        <is>
          <t>Impact Score</t>
        </is>
      </c>
      <c r="C14" s="7" t="inlineStr">
        <is>
          <t>Status</t>
        </is>
      </c>
      <c r="D14" s="7" t="inlineStr">
        <is>
          <t>Health</t>
        </is>
      </c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cols>
    <col width="30" customWidth="1" min="1" max="1"/>
    <col width="80" customWidth="1" min="2" max="2"/>
  </cols>
  <sheetData>
    <row r="1">
      <c r="A1" s="5" t="inlineStr">
        <is>
          <t>PROJECT MANAGEMENT TEMPLATE - USER GUIDE</t>
        </is>
      </c>
      <c r="B1" t="inlineStr"/>
    </row>
    <row r="2">
      <c r="A2" s="6" t="inlineStr"/>
      <c r="B2" s="8" t="inlineStr"/>
    </row>
    <row r="3">
      <c r="A3" s="7" t="inlineStr">
        <is>
          <t>OVERVIEW:</t>
        </is>
      </c>
      <c r="B3" t="inlineStr">
        <is>
          <t>This template uses an impact-based scoring system to provide accurate project progress tracking.</t>
        </is>
      </c>
    </row>
    <row r="4">
      <c r="A4" s="6" t="inlineStr"/>
      <c r="B4" s="8" t="inlineStr"/>
    </row>
    <row r="5">
      <c r="A5" s="5" t="inlineStr">
        <is>
          <t>KEY FEATURES:</t>
        </is>
      </c>
      <c r="B5" t="inlineStr"/>
    </row>
    <row r="6">
      <c r="A6" s="7" t="inlineStr">
        <is>
          <t>1. Impact Score Algorithm:</t>
        </is>
      </c>
      <c r="B6" t="inlineStr">
        <is>
          <t>Calculates task importance based on duration, dependencies, criticality, and timeline position</t>
        </is>
      </c>
    </row>
    <row r="7">
      <c r="A7" s="7" t="inlineStr">
        <is>
          <t>2. Parent-Child Hierarchy:</t>
        </is>
      </c>
      <c r="B7" t="inlineStr">
        <is>
          <t>Progress rolls up from child tasks to parent tasks weighted by impact scores</t>
        </is>
      </c>
    </row>
    <row r="8">
      <c r="A8" s="7" t="inlineStr">
        <is>
          <t>3. Automatic Health Tracking:</t>
        </is>
      </c>
      <c r="B8" t="inlineStr">
        <is>
          <t>Health indicators update based on progress and deadlines</t>
        </is>
      </c>
    </row>
    <row r="9">
      <c r="A9" s="6" t="inlineStr"/>
      <c r="B9" s="8" t="inlineStr"/>
    </row>
    <row r="10">
      <c r="A10" s="5" t="inlineStr">
        <is>
          <t>HOW TO USE:</t>
        </is>
      </c>
      <c r="B10" t="inlineStr"/>
    </row>
    <row r="11">
      <c r="A11" s="7" t="inlineStr">
        <is>
          <t>1. Enter Tasks:</t>
        </is>
      </c>
      <c r="B11" t="inlineStr">
        <is>
          <t>Start by entering parent tasks, then add child tasks with parent IDs</t>
        </is>
      </c>
    </row>
    <row r="12">
      <c r="A12" s="7" t="inlineStr">
        <is>
          <t>2. Set Dependencies:</t>
        </is>
      </c>
      <c r="B12" t="inlineStr">
        <is>
          <t>Link tasks using Task IDs in the Dependencies column</t>
        </is>
      </c>
    </row>
    <row r="13">
      <c r="A13" s="7" t="inlineStr">
        <is>
          <t>3. Assign Resources:</t>
        </is>
      </c>
      <c r="B13" t="inlineStr">
        <is>
          <t>Add team members or departments to Resource Assignment</t>
        </is>
      </c>
    </row>
    <row r="14">
      <c r="A14" s="7" t="inlineStr">
        <is>
          <t>4. Track Progress:</t>
        </is>
      </c>
      <c r="B14" t="inlineStr">
        <is>
          <t>Update Actual Start dates and Status - progress calculates automatically</t>
        </is>
      </c>
    </row>
    <row r="15">
      <c r="A15" s="7" t="inlineStr">
        <is>
          <t>5. Monitor Health:</t>
        </is>
      </c>
      <c r="B15" t="inlineStr">
        <is>
          <t>Watch the Health Indicator column for risk identification</t>
        </is>
      </c>
    </row>
    <row r="16">
      <c r="A16" s="6" t="inlineStr"/>
      <c r="B16" s="8" t="inlineStr"/>
    </row>
    <row r="17">
      <c r="A17" s="5" t="inlineStr">
        <is>
          <t>IMPACT SCORE COMPONENTS:</t>
        </is>
      </c>
      <c r="B17" t="inlineStr"/>
    </row>
    <row r="18">
      <c r="A18" s="7" t="inlineStr">
        <is>
          <t>- Duration Weight (25%):</t>
        </is>
      </c>
      <c r="B18" t="inlineStr">
        <is>
          <t>Longer tasks have higher impact</t>
        </is>
      </c>
    </row>
    <row r="19">
      <c r="A19" s="7" t="inlineStr">
        <is>
          <t>- Dependency Count (30%):</t>
        </is>
      </c>
      <c r="B19" t="inlineStr">
        <is>
          <t>More dependencies increase impact</t>
        </is>
      </c>
    </row>
    <row r="20">
      <c r="A20" s="7" t="inlineStr">
        <is>
          <t>- Resource Criticality (20%):</t>
        </is>
      </c>
      <c r="B20" t="inlineStr">
        <is>
          <t>High criticality resources increase impact</t>
        </is>
      </c>
    </row>
    <row r="21">
      <c r="A21" s="7" t="inlineStr">
        <is>
          <t>- Timeline Position (25%):</t>
        </is>
      </c>
      <c r="B21" t="inlineStr">
        <is>
          <t>Earlier tasks have higher impact</t>
        </is>
      </c>
    </row>
    <row r="22">
      <c r="A22" s="6" t="inlineStr"/>
      <c r="B22" s="8" t="inlineStr"/>
    </row>
    <row r="23">
      <c r="A23" s="5" t="inlineStr">
        <is>
          <t>BEST PRACTICES:</t>
        </is>
      </c>
      <c r="B23" t="inlineStr"/>
    </row>
    <row r="24">
      <c r="A24" s="7" t="inlineStr">
        <is>
          <t>1. Update Daily:</t>
        </is>
      </c>
      <c r="B24" t="inlineStr">
        <is>
          <t>Keep actual dates and status current for accurate tracking</t>
        </is>
      </c>
    </row>
    <row r="25">
      <c r="A25" s="7" t="inlineStr">
        <is>
          <t>2. Review Impact Scores:</t>
        </is>
      </c>
      <c r="B25" t="inlineStr">
        <is>
          <t>Focus on high-impact tasks for maximum efficiency</t>
        </is>
      </c>
    </row>
    <row r="26">
      <c r="A26" s="7" t="inlineStr">
        <is>
          <t>3. Use Filters:</t>
        </is>
      </c>
      <c r="B26" t="inlineStr">
        <is>
          <t>Filter by Status, Health, or Resource for focused views</t>
        </is>
      </c>
    </row>
    <row r="27">
      <c r="A27" s="7" t="inlineStr">
        <is>
          <t>4. Check Dashboard:</t>
        </is>
      </c>
      <c r="B27" t="inlineStr">
        <is>
          <t>Review executive dashboard for quick project health assessment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2025-07-03T14:40:34Z</dcterms:created>
  <dcterms:modified xmlns:dcterms="http://purl.org/dc/terms/" xmlns:xsi="http://www.w3.org/2001/XMLSchema-instance" xsi:type="dcterms:W3CDTF">2025-07-03T14:40:34Z</dcterms:modified>
</cp:coreProperties>
</file>