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1"/>
  </bookViews>
  <sheets>
    <sheet name="Symulacja" sheetId="2" r:id="rId1"/>
    <sheet name="Statystyka" sheetId="1" r:id="rId2"/>
    <sheet name="Arkusz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D22" i="1"/>
  <c r="AK19"/>
  <c r="AG19"/>
  <c r="AC19"/>
  <c r="Y19"/>
  <c r="U19"/>
  <c r="Q19"/>
  <c r="M19"/>
  <c r="I19"/>
  <c r="E19"/>
  <c r="AN18"/>
  <c r="AN19" s="1"/>
  <c r="AM18"/>
  <c r="AM19" s="1"/>
  <c r="AL18"/>
  <c r="AL19" s="1"/>
  <c r="AK18"/>
  <c r="AJ18"/>
  <c r="AJ19" s="1"/>
  <c r="AI18"/>
  <c r="AI19" s="1"/>
  <c r="AH18"/>
  <c r="AH19" s="1"/>
  <c r="AG18"/>
  <c r="AF18"/>
  <c r="AF19" s="1"/>
  <c r="AE18"/>
  <c r="AE19" s="1"/>
  <c r="AD18"/>
  <c r="AD19" s="1"/>
  <c r="AC18"/>
  <c r="AB18"/>
  <c r="AB19" s="1"/>
  <c r="AA18"/>
  <c r="AA19" s="1"/>
  <c r="Z18"/>
  <c r="Z19" s="1"/>
  <c r="Y18"/>
  <c r="X18"/>
  <c r="X19" s="1"/>
  <c r="W18"/>
  <c r="W19" s="1"/>
  <c r="V18"/>
  <c r="V19" s="1"/>
  <c r="U18"/>
  <c r="T18"/>
  <c r="T19" s="1"/>
  <c r="S18"/>
  <c r="S19" s="1"/>
  <c r="R18"/>
  <c r="R19" s="1"/>
  <c r="Q18"/>
  <c r="P18"/>
  <c r="P19" s="1"/>
  <c r="O18"/>
  <c r="O19" s="1"/>
  <c r="N18"/>
  <c r="N19" s="1"/>
  <c r="M18"/>
  <c r="L18"/>
  <c r="L19" s="1"/>
  <c r="K18"/>
  <c r="K19" s="1"/>
  <c r="J18"/>
  <c r="J19" s="1"/>
  <c r="I18"/>
  <c r="H18"/>
  <c r="H19" s="1"/>
  <c r="G18"/>
  <c r="G19" s="1"/>
  <c r="F18"/>
  <c r="F19" s="1"/>
  <c r="E18"/>
  <c r="D18"/>
  <c r="D19" s="1"/>
  <c r="AU17"/>
  <c r="AT17"/>
  <c r="AS17"/>
  <c r="AR17"/>
  <c r="AQ17"/>
  <c r="AP17"/>
  <c r="AO17"/>
  <c r="AU16"/>
  <c r="AT16"/>
  <c r="AS16"/>
  <c r="AR16"/>
  <c r="AQ16"/>
  <c r="AP16"/>
  <c r="AO16"/>
  <c r="AU15"/>
  <c r="AT15"/>
  <c r="AS15"/>
  <c r="AR15"/>
  <c r="AQ15"/>
  <c r="AP15"/>
  <c r="AO15"/>
  <c r="AU14"/>
  <c r="AT14"/>
  <c r="AS14"/>
  <c r="AR14"/>
  <c r="AQ14"/>
  <c r="AP14"/>
  <c r="AO14"/>
  <c r="AU13"/>
  <c r="AT13"/>
  <c r="AS13"/>
  <c r="AR13"/>
  <c r="AQ13"/>
  <c r="AP13"/>
  <c r="AO13"/>
  <c r="AU12"/>
  <c r="AT12"/>
  <c r="AS12"/>
  <c r="AR12"/>
  <c r="AQ12"/>
  <c r="AP12"/>
  <c r="AO12"/>
  <c r="AU11"/>
  <c r="AT11"/>
  <c r="AS11"/>
  <c r="AR11"/>
  <c r="AQ11"/>
  <c r="AP11"/>
  <c r="AO11"/>
  <c r="AU10"/>
  <c r="AT10"/>
  <c r="AS10"/>
  <c r="AR10"/>
  <c r="AQ10"/>
  <c r="AP10"/>
  <c r="AO10"/>
  <c r="AU9"/>
  <c r="AT9"/>
  <c r="AS9"/>
  <c r="AR9"/>
  <c r="AQ9"/>
  <c r="AQ20" s="1"/>
  <c r="AP9"/>
  <c r="AO9"/>
  <c r="AU8"/>
  <c r="AT8"/>
  <c r="AS8"/>
  <c r="AR8"/>
  <c r="AQ8"/>
  <c r="AP8"/>
  <c r="AO8"/>
  <c r="AU7"/>
  <c r="AT7"/>
  <c r="AS7"/>
  <c r="AR7"/>
  <c r="AQ7"/>
  <c r="AP7"/>
  <c r="AO7"/>
  <c r="AU6"/>
  <c r="AT6"/>
  <c r="AS6"/>
  <c r="AR6"/>
  <c r="AQ6"/>
  <c r="AP6"/>
  <c r="AO6"/>
  <c r="AU5"/>
  <c r="AT5"/>
  <c r="AS5"/>
  <c r="AR5"/>
  <c r="AQ5"/>
  <c r="AP5"/>
  <c r="AO5"/>
  <c r="AU4"/>
  <c r="AT4"/>
  <c r="AS4"/>
  <c r="AR4"/>
  <c r="AQ4"/>
  <c r="AP4"/>
  <c r="AO4"/>
  <c r="AU3"/>
  <c r="AT3"/>
  <c r="AS3"/>
  <c r="AR3"/>
  <c r="AQ3"/>
  <c r="AP3"/>
  <c r="AO3"/>
  <c r="AU2"/>
  <c r="AT2"/>
  <c r="AS2"/>
  <c r="AR2"/>
  <c r="AQ2"/>
  <c r="AQ19" s="1"/>
  <c r="AP2"/>
  <c r="AO2"/>
  <c r="D23" s="1"/>
  <c r="D43" i="2" l="1"/>
  <c r="C43"/>
  <c r="B43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K19" l="1"/>
  <c r="K14"/>
  <c r="K38"/>
  <c r="K31"/>
  <c r="K8"/>
  <c r="K24"/>
  <c r="K15"/>
  <c r="B42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H2"/>
  <c r="K2" s="1"/>
  <c r="H3"/>
  <c r="K3" s="1"/>
  <c r="H4"/>
  <c r="K4" s="1"/>
  <c r="H5"/>
  <c r="K5" s="1"/>
  <c r="H6"/>
  <c r="K6" s="1"/>
  <c r="H7"/>
  <c r="K7" s="1"/>
  <c r="H8"/>
  <c r="H9"/>
  <c r="K9" s="1"/>
  <c r="H10"/>
  <c r="K10" s="1"/>
  <c r="H11"/>
  <c r="K11" s="1"/>
  <c r="H12"/>
  <c r="K12" s="1"/>
  <c r="H13"/>
  <c r="K13" s="1"/>
  <c r="H14"/>
  <c r="H15"/>
  <c r="H16"/>
  <c r="K16" s="1"/>
  <c r="H17"/>
  <c r="K17" s="1"/>
  <c r="H18"/>
  <c r="K18" s="1"/>
  <c r="H19"/>
  <c r="H20"/>
  <c r="K20" s="1"/>
  <c r="H21"/>
  <c r="K21" s="1"/>
  <c r="H22"/>
  <c r="K22" s="1"/>
  <c r="H23"/>
  <c r="K23" s="1"/>
  <c r="H24"/>
  <c r="H25"/>
  <c r="K25" s="1"/>
  <c r="H26"/>
  <c r="K26" s="1"/>
  <c r="H27"/>
  <c r="K27" s="1"/>
  <c r="H28"/>
  <c r="K28" s="1"/>
  <c r="H29"/>
  <c r="K29" s="1"/>
  <c r="H30"/>
  <c r="K30" s="1"/>
  <c r="H31"/>
  <c r="H32"/>
  <c r="K32" s="1"/>
  <c r="H33"/>
  <c r="K33" s="1"/>
  <c r="H34"/>
  <c r="K34" s="1"/>
  <c r="H35"/>
  <c r="K35" s="1"/>
  <c r="H36"/>
  <c r="K36" s="1"/>
  <c r="H37"/>
  <c r="K37" s="1"/>
  <c r="H38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D28" l="1"/>
  <c r="I28"/>
  <c r="L28" s="1"/>
  <c r="F28"/>
  <c r="D12"/>
  <c r="I12"/>
  <c r="L12" s="1"/>
  <c r="F12"/>
  <c r="D38"/>
  <c r="I38"/>
  <c r="L38" s="1"/>
  <c r="F38"/>
  <c r="F34"/>
  <c r="L34"/>
  <c r="D34"/>
  <c r="I34"/>
  <c r="L30"/>
  <c r="D30"/>
  <c r="F30"/>
  <c r="I30"/>
  <c r="D26"/>
  <c r="I26"/>
  <c r="L26" s="1"/>
  <c r="F26"/>
  <c r="L22"/>
  <c r="D22"/>
  <c r="F22"/>
  <c r="I22"/>
  <c r="D18"/>
  <c r="I18"/>
  <c r="L18" s="1"/>
  <c r="F18"/>
  <c r="L14"/>
  <c r="D14"/>
  <c r="F14"/>
  <c r="I14"/>
  <c r="F10"/>
  <c r="L10"/>
  <c r="D10"/>
  <c r="I10"/>
  <c r="F6"/>
  <c r="L6"/>
  <c r="D6"/>
  <c r="I6"/>
  <c r="C42"/>
  <c r="L2"/>
  <c r="D2"/>
  <c r="I2"/>
  <c r="F2"/>
  <c r="L36"/>
  <c r="D36"/>
  <c r="I36"/>
  <c r="F36"/>
  <c r="L24"/>
  <c r="D24"/>
  <c r="I24"/>
  <c r="F24"/>
  <c r="L8"/>
  <c r="D8"/>
  <c r="F8"/>
  <c r="I8"/>
  <c r="L35"/>
  <c r="D35"/>
  <c r="I35"/>
  <c r="F35"/>
  <c r="L31"/>
  <c r="D31"/>
  <c r="F31"/>
  <c r="I31"/>
  <c r="L27"/>
  <c r="D27"/>
  <c r="I27"/>
  <c r="F27"/>
  <c r="L23"/>
  <c r="D23"/>
  <c r="I23"/>
  <c r="F23"/>
  <c r="L19"/>
  <c r="D19"/>
  <c r="F19"/>
  <c r="I19"/>
  <c r="L15"/>
  <c r="D15"/>
  <c r="F15"/>
  <c r="I15"/>
  <c r="L11"/>
  <c r="D11"/>
  <c r="I11"/>
  <c r="F11"/>
  <c r="L7"/>
  <c r="D7"/>
  <c r="F7"/>
  <c r="I7"/>
  <c r="L3"/>
  <c r="D3"/>
  <c r="I3"/>
  <c r="F3"/>
  <c r="L16"/>
  <c r="D16"/>
  <c r="I16"/>
  <c r="F16"/>
  <c r="L32"/>
  <c r="D32"/>
  <c r="I32"/>
  <c r="F32"/>
  <c r="L20"/>
  <c r="D20"/>
  <c r="I20"/>
  <c r="F20"/>
  <c r="L4"/>
  <c r="D4"/>
  <c r="I4"/>
  <c r="F4"/>
  <c r="L37"/>
  <c r="D37"/>
  <c r="I37"/>
  <c r="F37"/>
  <c r="L33"/>
  <c r="D33"/>
  <c r="I33"/>
  <c r="F33"/>
  <c r="L29"/>
  <c r="D29"/>
  <c r="F29"/>
  <c r="I29"/>
  <c r="F25"/>
  <c r="L25"/>
  <c r="D25"/>
  <c r="I25"/>
  <c r="L21"/>
  <c r="D21"/>
  <c r="I21"/>
  <c r="F21"/>
  <c r="L17"/>
  <c r="D17"/>
  <c r="I17"/>
  <c r="F17"/>
  <c r="L13"/>
  <c r="D13"/>
  <c r="I13"/>
  <c r="F13"/>
  <c r="F9"/>
  <c r="L9"/>
  <c r="D9"/>
  <c r="I9"/>
  <c r="L5"/>
  <c r="D5"/>
  <c r="I5"/>
  <c r="F5"/>
  <c r="E42"/>
  <c r="G22" l="1"/>
  <c r="J22"/>
  <c r="M22" s="1"/>
  <c r="G21"/>
  <c r="J21"/>
  <c r="M21"/>
  <c r="G33"/>
  <c r="J33"/>
  <c r="M33" s="1"/>
  <c r="G20"/>
  <c r="J20"/>
  <c r="M20"/>
  <c r="G16"/>
  <c r="M16"/>
  <c r="J16"/>
  <c r="G11"/>
  <c r="J11"/>
  <c r="M11" s="1"/>
  <c r="G23"/>
  <c r="M23"/>
  <c r="J23"/>
  <c r="G35"/>
  <c r="J35"/>
  <c r="M35" s="1"/>
  <c r="G6"/>
  <c r="J6"/>
  <c r="M6" s="1"/>
  <c r="F42"/>
  <c r="G18"/>
  <c r="J18"/>
  <c r="M18" s="1"/>
  <c r="G26"/>
  <c r="J26"/>
  <c r="M26" s="1"/>
  <c r="G30"/>
  <c r="J30"/>
  <c r="M30" s="1"/>
  <c r="G38"/>
  <c r="J38"/>
  <c r="M38" s="1"/>
  <c r="G12"/>
  <c r="M12"/>
  <c r="J12"/>
  <c r="G28"/>
  <c r="J28"/>
  <c r="M28" s="1"/>
  <c r="G14"/>
  <c r="J14"/>
  <c r="M14" s="1"/>
  <c r="G13"/>
  <c r="J13"/>
  <c r="M13"/>
  <c r="G29"/>
  <c r="J29"/>
  <c r="M29" s="1"/>
  <c r="G4"/>
  <c r="J4"/>
  <c r="M4" s="1"/>
  <c r="G3"/>
  <c r="J3"/>
  <c r="M3" s="1"/>
  <c r="G15"/>
  <c r="J15"/>
  <c r="M15" s="1"/>
  <c r="G27"/>
  <c r="M27"/>
  <c r="J27"/>
  <c r="G8"/>
  <c r="J8"/>
  <c r="M8" s="1"/>
  <c r="G24"/>
  <c r="M24"/>
  <c r="J24"/>
  <c r="G36"/>
  <c r="J36"/>
  <c r="M36" s="1"/>
  <c r="G10"/>
  <c r="M10"/>
  <c r="J10"/>
  <c r="G34"/>
  <c r="J34"/>
  <c r="M34" s="1"/>
  <c r="G5"/>
  <c r="J5"/>
  <c r="M5" s="1"/>
  <c r="G17"/>
  <c r="J17"/>
  <c r="M17" s="1"/>
  <c r="G37"/>
  <c r="M37"/>
  <c r="J37"/>
  <c r="G32"/>
  <c r="J32"/>
  <c r="M32" s="1"/>
  <c r="G7"/>
  <c r="M7"/>
  <c r="J7"/>
  <c r="G19"/>
  <c r="J19"/>
  <c r="M19" s="1"/>
  <c r="G31"/>
  <c r="M31"/>
  <c r="J31"/>
  <c r="G2"/>
  <c r="G42" s="1"/>
  <c r="D42"/>
  <c r="J2"/>
  <c r="M2" s="1"/>
  <c r="G9"/>
  <c r="J9"/>
  <c r="M9" s="1"/>
  <c r="G25"/>
  <c r="M25"/>
  <c r="J25"/>
</calcChain>
</file>

<file path=xl/sharedStrings.xml><?xml version="1.0" encoding="utf-8"?>
<sst xmlns="http://schemas.openxmlformats.org/spreadsheetml/2006/main" count="87" uniqueCount="73">
  <si>
    <t>Kąty</t>
  </si>
  <si>
    <t>Prędkość tłoku 1</t>
  </si>
  <si>
    <t>Prędkość tłoku 2</t>
  </si>
  <si>
    <t>Prędkość tłoku 3</t>
  </si>
  <si>
    <t>Wartość bezwględna prędkości 1</t>
  </si>
  <si>
    <t>Wartość bezwględna prędkości 2</t>
  </si>
  <si>
    <t>Wartość bezwględna prędkości 3</t>
  </si>
  <si>
    <t>Zaokrąglona prędkość 1</t>
  </si>
  <si>
    <t>Zaokrąglona prędkość 2</t>
  </si>
  <si>
    <t>Zaokrąglona prędkość 3</t>
  </si>
  <si>
    <t>Wartość błędu zaokrąglenia prędkości 1</t>
  </si>
  <si>
    <t>Wartość błędu zaokrąglenia prędkości 2</t>
  </si>
  <si>
    <t>Wartość błędu zaokrąglenia prędkości 3</t>
  </si>
  <si>
    <t>Prędkość obrotowa (n) w obrotach na sekundę</t>
  </si>
  <si>
    <t>Długość korbowodu (l) w metrach</t>
  </si>
  <si>
    <t>Promień wykorbienia  (r) w metrach</t>
  </si>
  <si>
    <t>Średnia wartość prędkości</t>
  </si>
  <si>
    <t>Średnia prędkość tłoka</t>
  </si>
  <si>
    <t>Płeć</t>
  </si>
  <si>
    <t>EXIT - I</t>
  </si>
  <si>
    <t>EXIT-II</t>
  </si>
  <si>
    <t>Test 1-1</t>
  </si>
  <si>
    <t>Test 1-2</t>
  </si>
  <si>
    <t>Test 1-3</t>
  </si>
  <si>
    <t>Test 1-4</t>
  </si>
  <si>
    <t>Test 1-5</t>
  </si>
  <si>
    <t>Test 1-6</t>
  </si>
  <si>
    <t>Test 1-7</t>
  </si>
  <si>
    <t>Test 1-8</t>
  </si>
  <si>
    <t>Test 1-9</t>
  </si>
  <si>
    <t>Test 1-10</t>
  </si>
  <si>
    <t>Test 2-1</t>
  </si>
  <si>
    <t>Test 2-2</t>
  </si>
  <si>
    <t>Test 2-3</t>
  </si>
  <si>
    <t>Test 2-4</t>
  </si>
  <si>
    <t>Test 2-5</t>
  </si>
  <si>
    <t>Test 2-6</t>
  </si>
  <si>
    <t>Test 2-7</t>
  </si>
  <si>
    <t>Test 2-8</t>
  </si>
  <si>
    <t>Test 2-9</t>
  </si>
  <si>
    <t>Test 2-10</t>
  </si>
  <si>
    <t>Test 3-1</t>
  </si>
  <si>
    <t>Test 3-2</t>
  </si>
  <si>
    <t>Test 3-3</t>
  </si>
  <si>
    <t>Test 3-4</t>
  </si>
  <si>
    <t>Test 3-5</t>
  </si>
  <si>
    <t>Test 3-6</t>
  </si>
  <si>
    <t>Test 3-7</t>
  </si>
  <si>
    <t>Test 3-8</t>
  </si>
  <si>
    <t>Test 4-1</t>
  </si>
  <si>
    <t>Test 4-2</t>
  </si>
  <si>
    <t>Test 4-3</t>
  </si>
  <si>
    <t>Test 4-4</t>
  </si>
  <si>
    <t>Test 4-5</t>
  </si>
  <si>
    <t>Test 4-6</t>
  </si>
  <si>
    <t>Test 4-7</t>
  </si>
  <si>
    <t>Test 4-8</t>
  </si>
  <si>
    <t>Test 4-9</t>
  </si>
  <si>
    <t>Średni wynik - 1 semestr</t>
  </si>
  <si>
    <t>średni wynik - 2 semestr</t>
  </si>
  <si>
    <t>Średni wynik - wszystkie cząstkowe</t>
  </si>
  <si>
    <t>Mediana - 1 semestr</t>
  </si>
  <si>
    <t>Mediana - 2 semestr</t>
  </si>
  <si>
    <t>Mediana - wszystkie cząstkowe</t>
  </si>
  <si>
    <t>Trend liniowy</t>
  </si>
  <si>
    <t>m</t>
  </si>
  <si>
    <t>k</t>
  </si>
  <si>
    <t>Średnia</t>
  </si>
  <si>
    <t>Odchylenie standardowe</t>
  </si>
  <si>
    <t>Średnia mężczyzn</t>
  </si>
  <si>
    <t>Średnia kobiet</t>
  </si>
  <si>
    <t>Współczynnik korelacji wyniki końcowe</t>
  </si>
  <si>
    <t>Współczynnik korelacji wyniki cząstkowe 1 i 2 semestr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</si>
</sst>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ny" xfId="0" builtinId="0"/>
  </cellStyles>
  <dxfs count="1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25319421845256429"/>
          <c:y val="3.0735348025630913E-2"/>
          <c:w val="0.71803517961688856"/>
          <c:h val="0.89719889180519163"/>
        </c:manualLayout>
      </c:layout>
      <c:scatterChart>
        <c:scatterStyle val="smoothMarker"/>
        <c:ser>
          <c:idx val="0"/>
          <c:order val="0"/>
          <c:tx>
            <c:strRef>
              <c:f>[1]Symulacja!$B$1</c:f>
              <c:strCache>
                <c:ptCount val="1"/>
                <c:pt idx="0">
                  <c:v>Prędkość tłoku 1</c:v>
                </c:pt>
              </c:strCache>
            </c:strRef>
          </c:tx>
          <c:marker>
            <c:symbol val="none"/>
          </c:marker>
          <c:xVal>
            <c:numRef>
              <c:f>[1]Symulacja!$A$2:$A$38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[1]Symulacja!$B$2:$B$38</c:f>
              <c:numCache>
                <c:formatCode>General</c:formatCode>
                <c:ptCount val="37"/>
                <c:pt idx="0">
                  <c:v>0</c:v>
                </c:pt>
                <c:pt idx="1">
                  <c:v>9.8090762508230469</c:v>
                </c:pt>
                <c:pt idx="2">
                  <c:v>19.108770941931201</c:v>
                </c:pt>
                <c:pt idx="3">
                  <c:v>27.43067026517565</c:v>
                </c:pt>
                <c:pt idx="4">
                  <c:v>34.383976606593677</c:v>
                </c:pt>
                <c:pt idx="5">
                  <c:v>39.684020444188548</c:v>
                </c:pt>
                <c:pt idx="6">
                  <c:v>43.169762627906515</c:v>
                </c:pt>
                <c:pt idx="7">
                  <c:v>44.808687472721509</c:v>
                </c:pt>
                <c:pt idx="8">
                  <c:v>44.688937990669992</c:v>
                </c:pt>
                <c:pt idx="9">
                  <c:v>43</c:v>
                </c:pt>
                <c:pt idx="10">
                  <c:v>40.004528768379906</c:v>
                </c:pt>
                <c:pt idx="11">
                  <c:v>36.004877914866618</c:v>
                </c:pt>
                <c:pt idx="12">
                  <c:v>31.308422097555216</c:v>
                </c:pt>
                <c:pt idx="13">
                  <c:v>26.195801664043564</c:v>
                </c:pt>
                <c:pt idx="14">
                  <c:v>20.895757826448708</c:v>
                </c:pt>
                <c:pt idx="15">
                  <c:v>15.569329734824345</c:v>
                </c:pt>
                <c:pt idx="16">
                  <c:v>10.304961384076313</c:v>
                </c:pt>
                <c:pt idx="17">
                  <c:v>5.1246670285329605</c:v>
                </c:pt>
                <c:pt idx="18">
                  <c:v>3.5901387315692603E-15</c:v>
                </c:pt>
                <c:pt idx="19">
                  <c:v>-5.1246670285329667</c:v>
                </c:pt>
                <c:pt idx="20">
                  <c:v>-10.304961384076305</c:v>
                </c:pt>
                <c:pt idx="21">
                  <c:v>-15.569329734824349</c:v>
                </c:pt>
                <c:pt idx="22">
                  <c:v>-20.895757826448698</c:v>
                </c:pt>
                <c:pt idx="23">
                  <c:v>-26.195801664043561</c:v>
                </c:pt>
                <c:pt idx="24">
                  <c:v>-31.308422097555191</c:v>
                </c:pt>
                <c:pt idx="25">
                  <c:v>-36.004877914866618</c:v>
                </c:pt>
                <c:pt idx="26">
                  <c:v>-40.004528768379906</c:v>
                </c:pt>
                <c:pt idx="27">
                  <c:v>-42.999999999999993</c:v>
                </c:pt>
                <c:pt idx="28">
                  <c:v>-44.688937990669992</c:v>
                </c:pt>
                <c:pt idx="29">
                  <c:v>-44.808687472721509</c:v>
                </c:pt>
                <c:pt idx="30">
                  <c:v>-43.169762627906515</c:v>
                </c:pt>
                <c:pt idx="31">
                  <c:v>-39.684020444188548</c:v>
                </c:pt>
                <c:pt idx="32">
                  <c:v>-34.383976606593691</c:v>
                </c:pt>
                <c:pt idx="33">
                  <c:v>-27.430670265175678</c:v>
                </c:pt>
                <c:pt idx="34">
                  <c:v>-19.108770941931198</c:v>
                </c:pt>
                <c:pt idx="35">
                  <c:v>-9.8090762508230487</c:v>
                </c:pt>
                <c:pt idx="36">
                  <c:v>-1.3892275961289744E-14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[1]Symulacja!$C$1</c:f>
              <c:strCache>
                <c:ptCount val="1"/>
                <c:pt idx="0">
                  <c:v>Prędkość tłoku 2</c:v>
                </c:pt>
              </c:strCache>
            </c:strRef>
          </c:tx>
          <c:marker>
            <c:symbol val="none"/>
          </c:marker>
          <c:xVal>
            <c:numRef>
              <c:f>[1]Symulacja!$A$2:$A$38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[1]Symulacja!$C$2:$C$38</c:f>
              <c:numCache>
                <c:formatCode>General</c:formatCode>
                <c:ptCount val="37"/>
                <c:pt idx="0">
                  <c:v>0</c:v>
                </c:pt>
                <c:pt idx="1">
                  <c:v>45.670653982411132</c:v>
                </c:pt>
                <c:pt idx="2">
                  <c:v>86.895784671510668</c:v>
                </c:pt>
                <c:pt idx="3">
                  <c:v>120.56516518068237</c:v>
                </c:pt>
                <c:pt idx="4">
                  <c:v>145.51178749498209</c:v>
                </c:pt>
                <c:pt idx="5">
                  <c:v>162.21919947874883</c:v>
                </c:pt>
                <c:pt idx="6">
                  <c:v>172.0152810983688</c:v>
                </c:pt>
                <c:pt idx="7">
                  <c:v>176.27910029730791</c:v>
                </c:pt>
                <c:pt idx="8">
                  <c:v>175.97510460137116</c:v>
                </c:pt>
                <c:pt idx="9">
                  <c:v>171.5609666368222</c:v>
                </c:pt>
                <c:pt idx="10">
                  <c:v>163.16047825892474</c:v>
                </c:pt>
                <c:pt idx="11">
                  <c:v>150.84517701910161</c:v>
                </c:pt>
                <c:pt idx="12">
                  <c:v>134.87701518995192</c:v>
                </c:pt>
                <c:pt idx="13">
                  <c:v>115.81019105778597</c:v>
                </c:pt>
                <c:pt idx="14">
                  <c:v>94.427488956508128</c:v>
                </c:pt>
                <c:pt idx="15">
                  <c:v>71.567027848418917</c:v>
                </c:pt>
                <c:pt idx="16">
                  <c:v>47.937554016378499</c:v>
                </c:pt>
                <c:pt idx="17">
                  <c:v>24.006931098675921</c:v>
                </c:pt>
                <c:pt idx="18">
                  <c:v>1.6857036948766722E-14</c:v>
                </c:pt>
                <c:pt idx="19">
                  <c:v>-24.006931098675953</c:v>
                </c:pt>
                <c:pt idx="20">
                  <c:v>-47.937554016378463</c:v>
                </c:pt>
                <c:pt idx="21">
                  <c:v>-71.567027848418931</c:v>
                </c:pt>
                <c:pt idx="22">
                  <c:v>-94.427488956508085</c:v>
                </c:pt>
                <c:pt idx="23">
                  <c:v>-115.81019105778597</c:v>
                </c:pt>
                <c:pt idx="24">
                  <c:v>-134.87701518995186</c:v>
                </c:pt>
                <c:pt idx="25">
                  <c:v>-150.84517701910161</c:v>
                </c:pt>
                <c:pt idx="26">
                  <c:v>-163.16047825892474</c:v>
                </c:pt>
                <c:pt idx="27">
                  <c:v>-171.5609666368222</c:v>
                </c:pt>
                <c:pt idx="28">
                  <c:v>-175.97510460137116</c:v>
                </c:pt>
                <c:pt idx="29">
                  <c:v>-176.27910029730791</c:v>
                </c:pt>
                <c:pt idx="30">
                  <c:v>-172.0152810983688</c:v>
                </c:pt>
                <c:pt idx="31">
                  <c:v>-162.21919947874883</c:v>
                </c:pt>
                <c:pt idx="32">
                  <c:v>-145.51178749498214</c:v>
                </c:pt>
                <c:pt idx="33">
                  <c:v>-120.56516518068248</c:v>
                </c:pt>
                <c:pt idx="34">
                  <c:v>-86.895784671510654</c:v>
                </c:pt>
                <c:pt idx="35">
                  <c:v>-45.670653982411146</c:v>
                </c:pt>
                <c:pt idx="36">
                  <c:v>-6.5229403845227747E-14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[1]Symulacja!$D$1</c:f>
              <c:strCache>
                <c:ptCount val="1"/>
                <c:pt idx="0">
                  <c:v>Prędkość tłoku 3</c:v>
                </c:pt>
              </c:strCache>
            </c:strRef>
          </c:tx>
          <c:marker>
            <c:symbol val="none"/>
          </c:marker>
          <c:xVal>
            <c:numRef>
              <c:f>[1]Symulacja!$A$2:$A$38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[1]Symulacja!$D$2:$D$38</c:f>
              <c:numCache>
                <c:formatCode>General</c:formatCode>
                <c:ptCount val="37"/>
                <c:pt idx="0">
                  <c:v>0</c:v>
                </c:pt>
                <c:pt idx="1">
                  <c:v>367.44357963961357</c:v>
                </c:pt>
                <c:pt idx="2">
                  <c:v>426.63178799244668</c:v>
                </c:pt>
                <c:pt idx="3">
                  <c:v>302.94968132787966</c:v>
                </c:pt>
                <c:pt idx="4">
                  <c:v>175.25954022243698</c:v>
                </c:pt>
                <c:pt idx="5">
                  <c:v>89.279924740984384</c:v>
                </c:pt>
                <c:pt idx="6">
                  <c:v>39.902574314796105</c:v>
                </c:pt>
                <c:pt idx="7">
                  <c:v>18.575920864479709</c:v>
                </c:pt>
                <c:pt idx="8">
                  <c:v>20.09453352318792</c:v>
                </c:pt>
                <c:pt idx="9">
                  <c:v>42.179235301446205</c:v>
                </c:pt>
                <c:pt idx="10">
                  <c:v>84.504685297669766</c:v>
                </c:pt>
                <c:pt idx="11">
                  <c:v>147.58353713345267</c:v>
                </c:pt>
                <c:pt idx="12">
                  <c:v>230.60097940237927</c:v>
                </c:pt>
                <c:pt idx="13">
                  <c:v>325.56242241213232</c:v>
                </c:pt>
                <c:pt idx="14">
                  <c:v>408.42979424765298</c:v>
                </c:pt>
                <c:pt idx="15">
                  <c:v>438.66063335692769</c:v>
                </c:pt>
                <c:pt idx="16">
                  <c:v>378.48358423656379</c:v>
                </c:pt>
                <c:pt idx="17">
                  <c:v>220.69316742387494</c:v>
                </c:pt>
                <c:pt idx="18">
                  <c:v>1.6300530108339831E-13</c:v>
                </c:pt>
                <c:pt idx="19">
                  <c:v>-220.69316742387517</c:v>
                </c:pt>
                <c:pt idx="20">
                  <c:v>-378.48358423656362</c:v>
                </c:pt>
                <c:pt idx="21">
                  <c:v>-438.66063335692769</c:v>
                </c:pt>
                <c:pt idx="22">
                  <c:v>-408.42979424765304</c:v>
                </c:pt>
                <c:pt idx="23">
                  <c:v>-325.56242241213232</c:v>
                </c:pt>
                <c:pt idx="24">
                  <c:v>-230.60097940237949</c:v>
                </c:pt>
                <c:pt idx="25">
                  <c:v>-147.58353713345267</c:v>
                </c:pt>
                <c:pt idx="26">
                  <c:v>-84.504685297669766</c:v>
                </c:pt>
                <c:pt idx="27">
                  <c:v>-42.179235301446205</c:v>
                </c:pt>
                <c:pt idx="28">
                  <c:v>-20.09453352318792</c:v>
                </c:pt>
                <c:pt idx="29">
                  <c:v>-18.575920864479709</c:v>
                </c:pt>
                <c:pt idx="30">
                  <c:v>-39.902574314796105</c:v>
                </c:pt>
                <c:pt idx="31">
                  <c:v>-89.279924740984384</c:v>
                </c:pt>
                <c:pt idx="32">
                  <c:v>-175.25954022243667</c:v>
                </c:pt>
                <c:pt idx="33">
                  <c:v>-302.94968132787915</c:v>
                </c:pt>
                <c:pt idx="34">
                  <c:v>-426.63178799244679</c:v>
                </c:pt>
                <c:pt idx="35">
                  <c:v>-367.44357963961357</c:v>
                </c:pt>
                <c:pt idx="36">
                  <c:v>-6.307596433227151E-13</c:v>
                </c:pt>
              </c:numCache>
            </c:numRef>
          </c:yVal>
          <c:smooth val="1"/>
        </c:ser>
        <c:axId val="125360384"/>
        <c:axId val="125371136"/>
      </c:scatterChart>
      <c:valAx>
        <c:axId val="12536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Kąty</a:t>
                </a:r>
                <a:r>
                  <a:rPr lang="en-US" sz="1100" baseline="0"/>
                  <a:t> w stopniach</a:t>
                </a:r>
              </a:p>
            </c:rich>
          </c:tx>
          <c:layout/>
        </c:title>
        <c:numFmt formatCode="General" sourceLinked="1"/>
        <c:tickLblPos val="nextTo"/>
        <c:crossAx val="125371136"/>
        <c:crosses val="autoZero"/>
        <c:crossBetween val="midCat"/>
      </c:valAx>
      <c:valAx>
        <c:axId val="125371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Prędkości tłoków w metrach na sekundę</a:t>
                </a:r>
                <a:endParaRPr lang="pl-PL" sz="1200"/>
              </a:p>
            </c:rich>
          </c:tx>
          <c:layout/>
        </c:title>
        <c:numFmt formatCode="General" sourceLinked="1"/>
        <c:tickLblPos val="nextTo"/>
        <c:crossAx val="125360384"/>
        <c:crosses val="autoZero"/>
        <c:crossBetween val="midCat"/>
      </c:valAx>
    </c:plotArea>
    <c:legend>
      <c:legendPos val="l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clustered"/>
        <c:ser>
          <c:idx val="0"/>
          <c:order val="0"/>
          <c:tx>
            <c:strRef>
              <c:f>[1]Symulacja!$K$1</c:f>
              <c:strCache>
                <c:ptCount val="1"/>
                <c:pt idx="0">
                  <c:v>Wartość błędu zaokrąglenia prędkości 1</c:v>
                </c:pt>
              </c:strCache>
            </c:strRef>
          </c:tx>
          <c:val>
            <c:numRef>
              <c:f>[1]Symulacja!$K$2:$K$38</c:f>
              <c:numCache>
                <c:formatCode>General</c:formatCode>
                <c:ptCount val="37"/>
                <c:pt idx="0">
                  <c:v>0</c:v>
                </c:pt>
                <c:pt idx="1">
                  <c:v>9.0762508230461947E-3</c:v>
                </c:pt>
                <c:pt idx="2">
                  <c:v>8.7709419311998715E-3</c:v>
                </c:pt>
                <c:pt idx="3">
                  <c:v>3.0670265175650968E-2</c:v>
                </c:pt>
                <c:pt idx="4">
                  <c:v>1.6023393406321418E-2</c:v>
                </c:pt>
                <c:pt idx="5">
                  <c:v>1.597955581145527E-2</c:v>
                </c:pt>
                <c:pt idx="6">
                  <c:v>3.0237372093488091E-2</c:v>
                </c:pt>
                <c:pt idx="7">
                  <c:v>8.6874727215118241E-3</c:v>
                </c:pt>
                <c:pt idx="8">
                  <c:v>1.1062009330011335E-2</c:v>
                </c:pt>
                <c:pt idx="9">
                  <c:v>0</c:v>
                </c:pt>
                <c:pt idx="10">
                  <c:v>4.5287683799060119E-3</c:v>
                </c:pt>
                <c:pt idx="11">
                  <c:v>4.8779148666184824E-3</c:v>
                </c:pt>
                <c:pt idx="12">
                  <c:v>8.4220975552149469E-3</c:v>
                </c:pt>
                <c:pt idx="13">
                  <c:v>4.1983359564348177E-3</c:v>
                </c:pt>
                <c:pt idx="14">
                  <c:v>4.2421735512903069E-3</c:v>
                </c:pt>
                <c:pt idx="15">
                  <c:v>3.0670265175654521E-2</c:v>
                </c:pt>
                <c:pt idx="16">
                  <c:v>4.9613840763118588E-3</c:v>
                </c:pt>
                <c:pt idx="17">
                  <c:v>2.4667028532960877E-2</c:v>
                </c:pt>
                <c:pt idx="18">
                  <c:v>3.5901387315692603E-15</c:v>
                </c:pt>
                <c:pt idx="19">
                  <c:v>2.4667028532967095E-2</c:v>
                </c:pt>
                <c:pt idx="20">
                  <c:v>4.9613840763047534E-3</c:v>
                </c:pt>
                <c:pt idx="21">
                  <c:v>3.0670265175650968E-2</c:v>
                </c:pt>
                <c:pt idx="22">
                  <c:v>4.2421735513009651E-3</c:v>
                </c:pt>
                <c:pt idx="23">
                  <c:v>4.1983359564383704E-3</c:v>
                </c:pt>
                <c:pt idx="24">
                  <c:v>8.4220975551900779E-3</c:v>
                </c:pt>
                <c:pt idx="25">
                  <c:v>4.8779148666184824E-3</c:v>
                </c:pt>
                <c:pt idx="26">
                  <c:v>4.5287683799060119E-3</c:v>
                </c:pt>
                <c:pt idx="27">
                  <c:v>7.1054273576010019E-15</c:v>
                </c:pt>
                <c:pt idx="28">
                  <c:v>1.1062009330011335E-2</c:v>
                </c:pt>
                <c:pt idx="29">
                  <c:v>8.6874727215118241E-3</c:v>
                </c:pt>
                <c:pt idx="30">
                  <c:v>3.0237372093488091E-2</c:v>
                </c:pt>
                <c:pt idx="31">
                  <c:v>1.597955581145527E-2</c:v>
                </c:pt>
                <c:pt idx="32">
                  <c:v>1.6023393406307207E-2</c:v>
                </c:pt>
                <c:pt idx="33">
                  <c:v>3.067026517567939E-2</c:v>
                </c:pt>
                <c:pt idx="34">
                  <c:v>8.7709419311963188E-3</c:v>
                </c:pt>
                <c:pt idx="35">
                  <c:v>9.076250823047971E-3</c:v>
                </c:pt>
                <c:pt idx="36">
                  <c:v>1.3892275961289744E-14</c:v>
                </c:pt>
              </c:numCache>
            </c:numRef>
          </c:val>
        </c:ser>
        <c:ser>
          <c:idx val="1"/>
          <c:order val="1"/>
          <c:tx>
            <c:strRef>
              <c:f>[1]Symulacja!$L$1</c:f>
              <c:strCache>
                <c:ptCount val="1"/>
                <c:pt idx="0">
                  <c:v>Wartość błędu zaokrąglenia prędkości 2</c:v>
                </c:pt>
              </c:strCache>
            </c:strRef>
          </c:tx>
          <c:val>
            <c:numRef>
              <c:f>[1]Symulacja!$L$2:$L$38</c:f>
              <c:numCache>
                <c:formatCode>General</c:formatCode>
                <c:ptCount val="37"/>
                <c:pt idx="0">
                  <c:v>0</c:v>
                </c:pt>
                <c:pt idx="1">
                  <c:v>2.9346017588871121E-2</c:v>
                </c:pt>
                <c:pt idx="2">
                  <c:v>4.2153284893373666E-3</c:v>
                </c:pt>
                <c:pt idx="3">
                  <c:v>3.4834819317623555E-2</c:v>
                </c:pt>
                <c:pt idx="4">
                  <c:v>1.178749498208731E-2</c:v>
                </c:pt>
                <c:pt idx="5">
                  <c:v>1.9199478748845422E-2</c:v>
                </c:pt>
                <c:pt idx="6">
                  <c:v>1.5281098368802759E-2</c:v>
                </c:pt>
                <c:pt idx="7">
                  <c:v>2.0899702692105393E-2</c:v>
                </c:pt>
                <c:pt idx="8">
                  <c:v>2.4895398628842713E-2</c:v>
                </c:pt>
                <c:pt idx="9">
                  <c:v>3.903336317779349E-2</c:v>
                </c:pt>
                <c:pt idx="10">
                  <c:v>3.9521741075247974E-2</c:v>
                </c:pt>
                <c:pt idx="11">
                  <c:v>4.517701910160099E-2</c:v>
                </c:pt>
                <c:pt idx="12">
                  <c:v>2.2984810048086501E-2</c:v>
                </c:pt>
                <c:pt idx="13">
                  <c:v>1.0191057785974067E-2</c:v>
                </c:pt>
                <c:pt idx="14">
                  <c:v>2.7488956508122442E-2</c:v>
                </c:pt>
                <c:pt idx="15">
                  <c:v>3.2972151581077469E-2</c:v>
                </c:pt>
                <c:pt idx="16">
                  <c:v>3.7554016378500421E-2</c:v>
                </c:pt>
                <c:pt idx="17">
                  <c:v>6.9310986759205662E-3</c:v>
                </c:pt>
                <c:pt idx="18">
                  <c:v>1.6857036948766722E-14</c:v>
                </c:pt>
                <c:pt idx="19">
                  <c:v>6.9310986759525406E-3</c:v>
                </c:pt>
                <c:pt idx="20">
                  <c:v>3.7554016378464894E-2</c:v>
                </c:pt>
                <c:pt idx="21">
                  <c:v>3.2972151581063258E-2</c:v>
                </c:pt>
                <c:pt idx="22">
                  <c:v>2.7488956508079809E-2</c:v>
                </c:pt>
                <c:pt idx="23">
                  <c:v>1.0191057785974067E-2</c:v>
                </c:pt>
                <c:pt idx="24">
                  <c:v>2.2984810048143345E-2</c:v>
                </c:pt>
                <c:pt idx="25">
                  <c:v>4.517701910160099E-2</c:v>
                </c:pt>
                <c:pt idx="26">
                  <c:v>3.9521741075247974E-2</c:v>
                </c:pt>
                <c:pt idx="27">
                  <c:v>3.903336317779349E-2</c:v>
                </c:pt>
                <c:pt idx="28">
                  <c:v>2.4895398628842713E-2</c:v>
                </c:pt>
                <c:pt idx="29">
                  <c:v>2.0899702692105393E-2</c:v>
                </c:pt>
                <c:pt idx="30">
                  <c:v>1.5281098368802759E-2</c:v>
                </c:pt>
                <c:pt idx="31">
                  <c:v>1.9199478748845422E-2</c:v>
                </c:pt>
                <c:pt idx="32">
                  <c:v>1.1787494982144153E-2</c:v>
                </c:pt>
                <c:pt idx="33">
                  <c:v>3.4834819317509869E-2</c:v>
                </c:pt>
                <c:pt idx="34">
                  <c:v>4.2153284893515774E-3</c:v>
                </c:pt>
                <c:pt idx="35">
                  <c:v>2.934601758885691E-2</c:v>
                </c:pt>
                <c:pt idx="36">
                  <c:v>6.5229403845227747E-14</c:v>
                </c:pt>
              </c:numCache>
            </c:numRef>
          </c:val>
        </c:ser>
        <c:ser>
          <c:idx val="2"/>
          <c:order val="2"/>
          <c:tx>
            <c:strRef>
              <c:f>[1]Symulacja!$M$1</c:f>
              <c:strCache>
                <c:ptCount val="1"/>
                <c:pt idx="0">
                  <c:v>Wartość błędu zaokrąglenia prędkości 3</c:v>
                </c:pt>
              </c:strCache>
            </c:strRef>
          </c:tx>
          <c:val>
            <c:numRef>
              <c:f>[1]Symulacja!$M$2:$M$38</c:f>
              <c:numCache>
                <c:formatCode>General</c:formatCode>
                <c:ptCount val="37"/>
                <c:pt idx="0">
                  <c:v>0</c:v>
                </c:pt>
                <c:pt idx="1">
                  <c:v>4.357963961359701E-2</c:v>
                </c:pt>
                <c:pt idx="2">
                  <c:v>3.1787992446652424E-2</c:v>
                </c:pt>
                <c:pt idx="3">
                  <c:v>4.9681327879682158E-2</c:v>
                </c:pt>
                <c:pt idx="4">
                  <c:v>4.045977756302932E-2</c:v>
                </c:pt>
                <c:pt idx="5">
                  <c:v>2.0075259015612801E-2</c:v>
                </c:pt>
                <c:pt idx="6">
                  <c:v>2.5743147961065915E-3</c:v>
                </c:pt>
                <c:pt idx="7">
                  <c:v>2.4079135520292283E-2</c:v>
                </c:pt>
                <c:pt idx="8">
                  <c:v>5.4664768120815665E-3</c:v>
                </c:pt>
                <c:pt idx="9">
                  <c:v>2.07646985537977E-2</c:v>
                </c:pt>
                <c:pt idx="10">
                  <c:v>4.6852976697664417E-3</c:v>
                </c:pt>
                <c:pt idx="11">
                  <c:v>1.6462866547328758E-2</c:v>
                </c:pt>
                <c:pt idx="12">
                  <c:v>9.7940237927218732E-4</c:v>
                </c:pt>
                <c:pt idx="13">
                  <c:v>3.7577587867701823E-2</c:v>
                </c:pt>
                <c:pt idx="14">
                  <c:v>2.9794247653001094E-2</c:v>
                </c:pt>
                <c:pt idx="15">
                  <c:v>3.9366643072298757E-2</c:v>
                </c:pt>
                <c:pt idx="16">
                  <c:v>1.6415763436214093E-2</c:v>
                </c:pt>
                <c:pt idx="17">
                  <c:v>6.8325761250491723E-3</c:v>
                </c:pt>
                <c:pt idx="18">
                  <c:v>1.6300530108339831E-13</c:v>
                </c:pt>
                <c:pt idx="19">
                  <c:v>6.8325761248217987E-3</c:v>
                </c:pt>
                <c:pt idx="20">
                  <c:v>1.6415763436384623E-2</c:v>
                </c:pt>
                <c:pt idx="21">
                  <c:v>3.9366643072298757E-2</c:v>
                </c:pt>
                <c:pt idx="22">
                  <c:v>2.9794247653057937E-2</c:v>
                </c:pt>
                <c:pt idx="23">
                  <c:v>3.7577587867701823E-2</c:v>
                </c:pt>
                <c:pt idx="24">
                  <c:v>9.7940237949956099E-4</c:v>
                </c:pt>
                <c:pt idx="25">
                  <c:v>1.6462866547328758E-2</c:v>
                </c:pt>
                <c:pt idx="26">
                  <c:v>4.6852976697664417E-3</c:v>
                </c:pt>
                <c:pt idx="27">
                  <c:v>2.07646985537977E-2</c:v>
                </c:pt>
                <c:pt idx="28">
                  <c:v>5.4664768120815665E-3</c:v>
                </c:pt>
                <c:pt idx="29">
                  <c:v>2.4079135520292283E-2</c:v>
                </c:pt>
                <c:pt idx="30">
                  <c:v>2.5743147961065915E-3</c:v>
                </c:pt>
                <c:pt idx="31">
                  <c:v>2.0075259015612801E-2</c:v>
                </c:pt>
                <c:pt idx="32">
                  <c:v>4.0459777563341959E-2</c:v>
                </c:pt>
                <c:pt idx="33">
                  <c:v>4.9681327879170567E-2</c:v>
                </c:pt>
                <c:pt idx="34">
                  <c:v>3.1787992446766111E-2</c:v>
                </c:pt>
                <c:pt idx="35">
                  <c:v>4.357963961359701E-2</c:v>
                </c:pt>
                <c:pt idx="36">
                  <c:v>6.307596433227151E-13</c:v>
                </c:pt>
              </c:numCache>
            </c:numRef>
          </c:val>
        </c:ser>
        <c:axId val="125392768"/>
        <c:axId val="125394304"/>
      </c:barChart>
      <c:catAx>
        <c:axId val="125392768"/>
        <c:scaling>
          <c:orientation val="minMax"/>
        </c:scaling>
        <c:axPos val="l"/>
        <c:tickLblPos val="nextTo"/>
        <c:crossAx val="125394304"/>
        <c:crosses val="autoZero"/>
        <c:auto val="1"/>
        <c:lblAlgn val="ctr"/>
        <c:lblOffset val="100"/>
      </c:catAx>
      <c:valAx>
        <c:axId val="125394304"/>
        <c:scaling>
          <c:orientation val="minMax"/>
        </c:scaling>
        <c:axPos val="b"/>
        <c:majorGridlines/>
        <c:numFmt formatCode="General" sourceLinked="1"/>
        <c:tickLblPos val="nextTo"/>
        <c:crossAx val="12539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26</xdr:row>
      <xdr:rowOff>19049</xdr:rowOff>
    </xdr:from>
    <xdr:to>
      <xdr:col>28</xdr:col>
      <xdr:colOff>133350</xdr:colOff>
      <xdr:row>42</xdr:row>
      <xdr:rowOff>361950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638174</xdr:rowOff>
    </xdr:from>
    <xdr:to>
      <xdr:col>26</xdr:col>
      <xdr:colOff>600075</xdr:colOff>
      <xdr:row>25</xdr:row>
      <xdr:rowOff>57149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22</xdr:row>
      <xdr:rowOff>28575</xdr:rowOff>
    </xdr:from>
    <xdr:to>
      <xdr:col>30</xdr:col>
      <xdr:colOff>57150</xdr:colOff>
      <xdr:row>30</xdr:row>
      <xdr:rowOff>104775</xdr:rowOff>
    </xdr:to>
    <xdr:sp macro="" textlink="">
      <xdr:nvSpPr>
        <xdr:cNvPr id="2" name="Prostokąt 1"/>
        <xdr:cNvSpPr>
          <a:spLocks noTextEdit="1"/>
        </xdr:cNvSpPr>
      </xdr:nvSpPr>
      <xdr:spPr>
        <a:xfrm>
          <a:off x="13773150" y="5915025"/>
          <a:ext cx="457200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sz="1100"/>
            <a:t>Ten wykres jest niedostępny w Twojej wersji programu Excel.Edytowanie tego kształtu lub zapisanie tego skoroszytu w innym formacie pliku spowoduje trwałe uszkodzenie wykresu.</a:t>
          </a:r>
        </a:p>
      </xdr:txBody>
    </xdr:sp>
    <xdr:clientData/>
  </xdr:twoCellAnchor>
  <xdr:twoCellAnchor>
    <xdr:from>
      <xdr:col>14</xdr:col>
      <xdr:colOff>0</xdr:colOff>
      <xdr:row>22</xdr:row>
      <xdr:rowOff>0</xdr:rowOff>
    </xdr:from>
    <xdr:to>
      <xdr:col>21</xdr:col>
      <xdr:colOff>304800</xdr:colOff>
      <xdr:row>30</xdr:row>
      <xdr:rowOff>76200</xdr:rowOff>
    </xdr:to>
    <xdr:sp macro="" textlink="">
      <xdr:nvSpPr>
        <xdr:cNvPr id="3" name="Prostokąt 2"/>
        <xdr:cNvSpPr>
          <a:spLocks noTextEdit="1"/>
        </xdr:cNvSpPr>
      </xdr:nvSpPr>
      <xdr:spPr>
        <a:xfrm>
          <a:off x="8534400" y="5886450"/>
          <a:ext cx="457200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sz="1100"/>
            <a:t>Ten wykres jest niedostępny w Twojej wersji programu Excel.Edytowanie tego kształtu lub zapisanie tego skoroszytu w innym formacie pliku spowoduje trwałe uszkodzenie wykresu.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eusz_Kmiec_228409_Excel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ymulacja"/>
      <sheetName val="Arkusz2"/>
      <sheetName val="Arkusz3"/>
    </sheetNames>
    <sheetDataSet>
      <sheetData sheetId="0">
        <row r="1">
          <cell r="B1" t="str">
            <v>Prędkość tłoku 1</v>
          </cell>
          <cell r="C1" t="str">
            <v>Prędkość tłoku 2</v>
          </cell>
          <cell r="D1" t="str">
            <v>Prędkość tłoku 3</v>
          </cell>
          <cell r="K1" t="str">
            <v>Wartość błędu zaokrąglenia prędkości 1</v>
          </cell>
          <cell r="L1" t="str">
            <v>Wartość błędu zaokrąglenia prędkości 2</v>
          </cell>
          <cell r="M1" t="str">
            <v>Wartość błędu zaokrąglenia prędkości 3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A3">
            <v>10</v>
          </cell>
          <cell r="B3">
            <v>9.8090762508230469</v>
          </cell>
          <cell r="C3">
            <v>45.670653982411132</v>
          </cell>
          <cell r="D3">
            <v>367.44357963961357</v>
          </cell>
          <cell r="K3">
            <v>9.0762508230461947E-3</v>
          </cell>
          <cell r="L3">
            <v>2.9346017588871121E-2</v>
          </cell>
          <cell r="M3">
            <v>4.357963961359701E-2</v>
          </cell>
        </row>
        <row r="4">
          <cell r="A4">
            <v>20</v>
          </cell>
          <cell r="B4">
            <v>19.108770941931201</v>
          </cell>
          <cell r="C4">
            <v>86.895784671510668</v>
          </cell>
          <cell r="D4">
            <v>426.63178799244668</v>
          </cell>
          <cell r="K4">
            <v>8.7709419311998715E-3</v>
          </cell>
          <cell r="L4">
            <v>4.2153284893373666E-3</v>
          </cell>
          <cell r="M4">
            <v>3.1787992446652424E-2</v>
          </cell>
        </row>
        <row r="5">
          <cell r="A5">
            <v>30</v>
          </cell>
          <cell r="B5">
            <v>27.43067026517565</v>
          </cell>
          <cell r="C5">
            <v>120.56516518068237</v>
          </cell>
          <cell r="D5">
            <v>302.94968132787966</v>
          </cell>
          <cell r="K5">
            <v>3.0670265175650968E-2</v>
          </cell>
          <cell r="L5">
            <v>3.4834819317623555E-2</v>
          </cell>
          <cell r="M5">
            <v>4.9681327879682158E-2</v>
          </cell>
        </row>
        <row r="6">
          <cell r="A6">
            <v>40</v>
          </cell>
          <cell r="B6">
            <v>34.383976606593677</v>
          </cell>
          <cell r="C6">
            <v>145.51178749498209</v>
          </cell>
          <cell r="D6">
            <v>175.25954022243698</v>
          </cell>
          <cell r="K6">
            <v>1.6023393406321418E-2</v>
          </cell>
          <cell r="L6">
            <v>1.178749498208731E-2</v>
          </cell>
          <cell r="M6">
            <v>4.045977756302932E-2</v>
          </cell>
        </row>
        <row r="7">
          <cell r="A7">
            <v>50</v>
          </cell>
          <cell r="B7">
            <v>39.684020444188548</v>
          </cell>
          <cell r="C7">
            <v>162.21919947874883</v>
          </cell>
          <cell r="D7">
            <v>89.279924740984384</v>
          </cell>
          <cell r="K7">
            <v>1.597955581145527E-2</v>
          </cell>
          <cell r="L7">
            <v>1.9199478748845422E-2</v>
          </cell>
          <cell r="M7">
            <v>2.0075259015612801E-2</v>
          </cell>
        </row>
        <row r="8">
          <cell r="A8">
            <v>60</v>
          </cell>
          <cell r="B8">
            <v>43.169762627906515</v>
          </cell>
          <cell r="C8">
            <v>172.0152810983688</v>
          </cell>
          <cell r="D8">
            <v>39.902574314796105</v>
          </cell>
          <cell r="K8">
            <v>3.0237372093488091E-2</v>
          </cell>
          <cell r="L8">
            <v>1.5281098368802759E-2</v>
          </cell>
          <cell r="M8">
            <v>2.5743147961065915E-3</v>
          </cell>
        </row>
        <row r="9">
          <cell r="A9">
            <v>70</v>
          </cell>
          <cell r="B9">
            <v>44.808687472721509</v>
          </cell>
          <cell r="C9">
            <v>176.27910029730791</v>
          </cell>
          <cell r="D9">
            <v>18.575920864479709</v>
          </cell>
          <cell r="K9">
            <v>8.6874727215118241E-3</v>
          </cell>
          <cell r="L9">
            <v>2.0899702692105393E-2</v>
          </cell>
          <cell r="M9">
            <v>2.4079135520292283E-2</v>
          </cell>
        </row>
        <row r="10">
          <cell r="A10">
            <v>80</v>
          </cell>
          <cell r="B10">
            <v>44.688937990669992</v>
          </cell>
          <cell r="C10">
            <v>175.97510460137116</v>
          </cell>
          <cell r="D10">
            <v>20.09453352318792</v>
          </cell>
          <cell r="K10">
            <v>1.1062009330011335E-2</v>
          </cell>
          <cell r="L10">
            <v>2.4895398628842713E-2</v>
          </cell>
          <cell r="M10">
            <v>5.4664768120815665E-3</v>
          </cell>
        </row>
        <row r="11">
          <cell r="A11">
            <v>90</v>
          </cell>
          <cell r="B11">
            <v>43</v>
          </cell>
          <cell r="C11">
            <v>171.5609666368222</v>
          </cell>
          <cell r="D11">
            <v>42.179235301446205</v>
          </cell>
          <cell r="K11">
            <v>0</v>
          </cell>
          <cell r="L11">
            <v>3.903336317779349E-2</v>
          </cell>
          <cell r="M11">
            <v>2.07646985537977E-2</v>
          </cell>
        </row>
        <row r="12">
          <cell r="A12">
            <v>100</v>
          </cell>
          <cell r="B12">
            <v>40.004528768379906</v>
          </cell>
          <cell r="C12">
            <v>163.16047825892474</v>
          </cell>
          <cell r="D12">
            <v>84.504685297669766</v>
          </cell>
          <cell r="K12">
            <v>4.5287683799060119E-3</v>
          </cell>
          <cell r="L12">
            <v>3.9521741075247974E-2</v>
          </cell>
          <cell r="M12">
            <v>4.6852976697664417E-3</v>
          </cell>
        </row>
        <row r="13">
          <cell r="A13">
            <v>110</v>
          </cell>
          <cell r="B13">
            <v>36.004877914866618</v>
          </cell>
          <cell r="C13">
            <v>150.84517701910161</v>
          </cell>
          <cell r="D13">
            <v>147.58353713345267</v>
          </cell>
          <cell r="K13">
            <v>4.8779148666184824E-3</v>
          </cell>
          <cell r="L13">
            <v>4.517701910160099E-2</v>
          </cell>
          <cell r="M13">
            <v>1.6462866547328758E-2</v>
          </cell>
        </row>
        <row r="14">
          <cell r="A14">
            <v>120</v>
          </cell>
          <cell r="B14">
            <v>31.308422097555216</v>
          </cell>
          <cell r="C14">
            <v>134.87701518995192</v>
          </cell>
          <cell r="D14">
            <v>230.60097940237927</v>
          </cell>
          <cell r="K14">
            <v>8.4220975552149469E-3</v>
          </cell>
          <cell r="L14">
            <v>2.2984810048086501E-2</v>
          </cell>
          <cell r="M14">
            <v>9.7940237927218732E-4</v>
          </cell>
        </row>
        <row r="15">
          <cell r="A15">
            <v>130</v>
          </cell>
          <cell r="B15">
            <v>26.195801664043564</v>
          </cell>
          <cell r="C15">
            <v>115.81019105778597</v>
          </cell>
          <cell r="D15">
            <v>325.56242241213232</v>
          </cell>
          <cell r="K15">
            <v>4.1983359564348177E-3</v>
          </cell>
          <cell r="L15">
            <v>1.0191057785974067E-2</v>
          </cell>
          <cell r="M15">
            <v>3.7577587867701823E-2</v>
          </cell>
        </row>
        <row r="16">
          <cell r="A16">
            <v>140</v>
          </cell>
          <cell r="B16">
            <v>20.895757826448708</v>
          </cell>
          <cell r="C16">
            <v>94.427488956508128</v>
          </cell>
          <cell r="D16">
            <v>408.42979424765298</v>
          </cell>
          <cell r="K16">
            <v>4.2421735512903069E-3</v>
          </cell>
          <cell r="L16">
            <v>2.7488956508122442E-2</v>
          </cell>
          <cell r="M16">
            <v>2.9794247653001094E-2</v>
          </cell>
        </row>
        <row r="17">
          <cell r="A17">
            <v>150</v>
          </cell>
          <cell r="B17">
            <v>15.569329734824345</v>
          </cell>
          <cell r="C17">
            <v>71.567027848418917</v>
          </cell>
          <cell r="D17">
            <v>438.66063335692769</v>
          </cell>
          <cell r="K17">
            <v>3.0670265175654521E-2</v>
          </cell>
          <cell r="L17">
            <v>3.2972151581077469E-2</v>
          </cell>
          <cell r="M17">
            <v>3.9366643072298757E-2</v>
          </cell>
        </row>
        <row r="18">
          <cell r="A18">
            <v>160</v>
          </cell>
          <cell r="B18">
            <v>10.304961384076313</v>
          </cell>
          <cell r="C18">
            <v>47.937554016378499</v>
          </cell>
          <cell r="D18">
            <v>378.48358423656379</v>
          </cell>
          <cell r="K18">
            <v>4.9613840763118588E-3</v>
          </cell>
          <cell r="L18">
            <v>3.7554016378500421E-2</v>
          </cell>
          <cell r="M18">
            <v>1.6415763436214093E-2</v>
          </cell>
        </row>
        <row r="19">
          <cell r="A19">
            <v>170</v>
          </cell>
          <cell r="B19">
            <v>5.1246670285329605</v>
          </cell>
          <cell r="C19">
            <v>24.006931098675921</v>
          </cell>
          <cell r="D19">
            <v>220.69316742387494</v>
          </cell>
          <cell r="K19">
            <v>2.4667028532960877E-2</v>
          </cell>
          <cell r="L19">
            <v>6.9310986759205662E-3</v>
          </cell>
          <cell r="M19">
            <v>6.8325761250491723E-3</v>
          </cell>
        </row>
        <row r="20">
          <cell r="A20">
            <v>180</v>
          </cell>
          <cell r="B20">
            <v>3.5901387315692603E-15</v>
          </cell>
          <cell r="C20">
            <v>1.6857036948766722E-14</v>
          </cell>
          <cell r="D20">
            <v>1.6300530108339831E-13</v>
          </cell>
          <cell r="K20">
            <v>3.5901387315692603E-15</v>
          </cell>
          <cell r="L20">
            <v>1.6857036948766722E-14</v>
          </cell>
          <cell r="M20">
            <v>1.6300530108339831E-13</v>
          </cell>
        </row>
        <row r="21">
          <cell r="A21">
            <v>190</v>
          </cell>
          <cell r="B21">
            <v>-5.1246670285329667</v>
          </cell>
          <cell r="C21">
            <v>-24.006931098675953</v>
          </cell>
          <cell r="D21">
            <v>-220.69316742387517</v>
          </cell>
          <cell r="K21">
            <v>2.4667028532967095E-2</v>
          </cell>
          <cell r="L21">
            <v>6.9310986759525406E-3</v>
          </cell>
          <cell r="M21">
            <v>6.8325761248217987E-3</v>
          </cell>
        </row>
        <row r="22">
          <cell r="A22">
            <v>200</v>
          </cell>
          <cell r="B22">
            <v>-10.304961384076305</v>
          </cell>
          <cell r="C22">
            <v>-47.937554016378463</v>
          </cell>
          <cell r="D22">
            <v>-378.48358423656362</v>
          </cell>
          <cell r="K22">
            <v>4.9613840763047534E-3</v>
          </cell>
          <cell r="L22">
            <v>3.7554016378464894E-2</v>
          </cell>
          <cell r="M22">
            <v>1.6415763436384623E-2</v>
          </cell>
        </row>
        <row r="23">
          <cell r="A23">
            <v>210</v>
          </cell>
          <cell r="B23">
            <v>-15.569329734824349</v>
          </cell>
          <cell r="C23">
            <v>-71.567027848418931</v>
          </cell>
          <cell r="D23">
            <v>-438.66063335692769</v>
          </cell>
          <cell r="K23">
            <v>3.0670265175650968E-2</v>
          </cell>
          <cell r="L23">
            <v>3.2972151581063258E-2</v>
          </cell>
          <cell r="M23">
            <v>3.9366643072298757E-2</v>
          </cell>
        </row>
        <row r="24">
          <cell r="A24">
            <v>220</v>
          </cell>
          <cell r="B24">
            <v>-20.895757826448698</v>
          </cell>
          <cell r="C24">
            <v>-94.427488956508085</v>
          </cell>
          <cell r="D24">
            <v>-408.42979424765304</v>
          </cell>
          <cell r="K24">
            <v>4.2421735513009651E-3</v>
          </cell>
          <cell r="L24">
            <v>2.7488956508079809E-2</v>
          </cell>
          <cell r="M24">
            <v>2.9794247653057937E-2</v>
          </cell>
        </row>
        <row r="25">
          <cell r="A25">
            <v>230</v>
          </cell>
          <cell r="B25">
            <v>-26.195801664043561</v>
          </cell>
          <cell r="C25">
            <v>-115.81019105778597</v>
          </cell>
          <cell r="D25">
            <v>-325.56242241213232</v>
          </cell>
          <cell r="K25">
            <v>4.1983359564383704E-3</v>
          </cell>
          <cell r="L25">
            <v>1.0191057785974067E-2</v>
          </cell>
          <cell r="M25">
            <v>3.7577587867701823E-2</v>
          </cell>
        </row>
        <row r="26">
          <cell r="A26">
            <v>240</v>
          </cell>
          <cell r="B26">
            <v>-31.308422097555191</v>
          </cell>
          <cell r="C26">
            <v>-134.87701518995186</v>
          </cell>
          <cell r="D26">
            <v>-230.60097940237949</v>
          </cell>
          <cell r="K26">
            <v>8.4220975551900779E-3</v>
          </cell>
          <cell r="L26">
            <v>2.2984810048143345E-2</v>
          </cell>
          <cell r="M26">
            <v>9.7940237949956099E-4</v>
          </cell>
        </row>
        <row r="27">
          <cell r="A27">
            <v>250</v>
          </cell>
          <cell r="B27">
            <v>-36.004877914866618</v>
          </cell>
          <cell r="C27">
            <v>-150.84517701910161</v>
          </cell>
          <cell r="D27">
            <v>-147.58353713345267</v>
          </cell>
          <cell r="K27">
            <v>4.8779148666184824E-3</v>
          </cell>
          <cell r="L27">
            <v>4.517701910160099E-2</v>
          </cell>
          <cell r="M27">
            <v>1.6462866547328758E-2</v>
          </cell>
        </row>
        <row r="28">
          <cell r="A28">
            <v>260</v>
          </cell>
          <cell r="B28">
            <v>-40.004528768379906</v>
          </cell>
          <cell r="C28">
            <v>-163.16047825892474</v>
          </cell>
          <cell r="D28">
            <v>-84.504685297669766</v>
          </cell>
          <cell r="K28">
            <v>4.5287683799060119E-3</v>
          </cell>
          <cell r="L28">
            <v>3.9521741075247974E-2</v>
          </cell>
          <cell r="M28">
            <v>4.6852976697664417E-3</v>
          </cell>
        </row>
        <row r="29">
          <cell r="A29">
            <v>270</v>
          </cell>
          <cell r="B29">
            <v>-42.999999999999993</v>
          </cell>
          <cell r="C29">
            <v>-171.5609666368222</v>
          </cell>
          <cell r="D29">
            <v>-42.179235301446205</v>
          </cell>
          <cell r="K29">
            <v>7.1054273576010019E-15</v>
          </cell>
          <cell r="L29">
            <v>3.903336317779349E-2</v>
          </cell>
          <cell r="M29">
            <v>2.07646985537977E-2</v>
          </cell>
        </row>
        <row r="30">
          <cell r="A30">
            <v>280</v>
          </cell>
          <cell r="B30">
            <v>-44.688937990669992</v>
          </cell>
          <cell r="C30">
            <v>-175.97510460137116</v>
          </cell>
          <cell r="D30">
            <v>-20.09453352318792</v>
          </cell>
          <cell r="K30">
            <v>1.1062009330011335E-2</v>
          </cell>
          <cell r="L30">
            <v>2.4895398628842713E-2</v>
          </cell>
          <cell r="M30">
            <v>5.4664768120815665E-3</v>
          </cell>
        </row>
        <row r="31">
          <cell r="A31">
            <v>290</v>
          </cell>
          <cell r="B31">
            <v>-44.808687472721509</v>
          </cell>
          <cell r="C31">
            <v>-176.27910029730791</v>
          </cell>
          <cell r="D31">
            <v>-18.575920864479709</v>
          </cell>
          <cell r="K31">
            <v>8.6874727215118241E-3</v>
          </cell>
          <cell r="L31">
            <v>2.0899702692105393E-2</v>
          </cell>
          <cell r="M31">
            <v>2.4079135520292283E-2</v>
          </cell>
        </row>
        <row r="32">
          <cell r="A32">
            <v>300</v>
          </cell>
          <cell r="B32">
            <v>-43.169762627906515</v>
          </cell>
          <cell r="C32">
            <v>-172.0152810983688</v>
          </cell>
          <cell r="D32">
            <v>-39.902574314796105</v>
          </cell>
          <cell r="K32">
            <v>3.0237372093488091E-2</v>
          </cell>
          <cell r="L32">
            <v>1.5281098368802759E-2</v>
          </cell>
          <cell r="M32">
            <v>2.5743147961065915E-3</v>
          </cell>
        </row>
        <row r="33">
          <cell r="A33">
            <v>310</v>
          </cell>
          <cell r="B33">
            <v>-39.684020444188548</v>
          </cell>
          <cell r="C33">
            <v>-162.21919947874883</v>
          </cell>
          <cell r="D33">
            <v>-89.279924740984384</v>
          </cell>
          <cell r="K33">
            <v>1.597955581145527E-2</v>
          </cell>
          <cell r="L33">
            <v>1.9199478748845422E-2</v>
          </cell>
          <cell r="M33">
            <v>2.0075259015612801E-2</v>
          </cell>
        </row>
        <row r="34">
          <cell r="A34">
            <v>320</v>
          </cell>
          <cell r="B34">
            <v>-34.383976606593691</v>
          </cell>
          <cell r="C34">
            <v>-145.51178749498214</v>
          </cell>
          <cell r="D34">
            <v>-175.25954022243667</v>
          </cell>
          <cell r="K34">
            <v>1.6023393406307207E-2</v>
          </cell>
          <cell r="L34">
            <v>1.1787494982144153E-2</v>
          </cell>
          <cell r="M34">
            <v>4.0459777563341959E-2</v>
          </cell>
        </row>
        <row r="35">
          <cell r="A35">
            <v>330</v>
          </cell>
          <cell r="B35">
            <v>-27.430670265175678</v>
          </cell>
          <cell r="C35">
            <v>-120.56516518068248</v>
          </cell>
          <cell r="D35">
            <v>-302.94968132787915</v>
          </cell>
          <cell r="K35">
            <v>3.067026517567939E-2</v>
          </cell>
          <cell r="L35">
            <v>3.4834819317509869E-2</v>
          </cell>
          <cell r="M35">
            <v>4.9681327879170567E-2</v>
          </cell>
        </row>
        <row r="36">
          <cell r="A36">
            <v>340</v>
          </cell>
          <cell r="B36">
            <v>-19.108770941931198</v>
          </cell>
          <cell r="C36">
            <v>-86.895784671510654</v>
          </cell>
          <cell r="D36">
            <v>-426.63178799244679</v>
          </cell>
          <cell r="K36">
            <v>8.7709419311963188E-3</v>
          </cell>
          <cell r="L36">
            <v>4.2153284893515774E-3</v>
          </cell>
          <cell r="M36">
            <v>3.1787992446766111E-2</v>
          </cell>
        </row>
        <row r="37">
          <cell r="A37">
            <v>350</v>
          </cell>
          <cell r="B37">
            <v>-9.8090762508230487</v>
          </cell>
          <cell r="C37">
            <v>-45.670653982411146</v>
          </cell>
          <cell r="D37">
            <v>-367.44357963961357</v>
          </cell>
          <cell r="K37">
            <v>9.076250823047971E-3</v>
          </cell>
          <cell r="L37">
            <v>2.934601758885691E-2</v>
          </cell>
          <cell r="M37">
            <v>4.357963961359701E-2</v>
          </cell>
        </row>
        <row r="38">
          <cell r="A38">
            <v>360</v>
          </cell>
          <cell r="B38">
            <v>-1.3892275961289744E-14</v>
          </cell>
          <cell r="C38">
            <v>-6.5229403845227747E-14</v>
          </cell>
          <cell r="D38">
            <v>-6.307596433227151E-13</v>
          </cell>
          <cell r="K38">
            <v>1.3892275961289744E-14</v>
          </cell>
          <cell r="L38">
            <v>6.5229403845227747E-14</v>
          </cell>
          <cell r="M38">
            <v>6.307596433227151E-13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3"/>
  <sheetViews>
    <sheetView topLeftCell="A28" workbookViewId="0">
      <selection activeCell="N6" sqref="N6"/>
    </sheetView>
  </sheetViews>
  <sheetFormatPr defaultRowHeight="15"/>
  <cols>
    <col min="2" max="2" width="36" customWidth="1"/>
    <col min="3" max="3" width="30.7109375" customWidth="1"/>
    <col min="4" max="4" width="34.140625" customWidth="1"/>
    <col min="5" max="5" width="16.140625" customWidth="1"/>
    <col min="6" max="6" width="15.140625" customWidth="1"/>
    <col min="7" max="7" width="17.5703125" customWidth="1"/>
  </cols>
  <sheetData>
    <row r="1" spans="1:13" ht="9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>
        <v>0</v>
      </c>
      <c r="B2" s="1">
        <f>B$41*B$39*(SIN(RADIANS(A2))+(((B$41/B$40)*SIN(RADIANS(2*A2)))/2))</f>
        <v>0</v>
      </c>
      <c r="C2" s="1">
        <f t="shared" ref="C2:D2" si="0">C$41*C$39*(SIN(RADIANS(B2))+(((C$41/C$40)*SIN(RADIANS(2*B2)))/2))</f>
        <v>0</v>
      </c>
      <c r="D2" s="1">
        <f t="shared" si="0"/>
        <v>0</v>
      </c>
      <c r="E2" s="1">
        <f>ABS(B2)</f>
        <v>0</v>
      </c>
      <c r="F2" s="1">
        <f t="shared" ref="F2:G17" si="1">ABS(C2)</f>
        <v>0</v>
      </c>
      <c r="G2" s="1">
        <f t="shared" si="1"/>
        <v>0</v>
      </c>
      <c r="H2" s="4">
        <f>ROUND(B2,1)</f>
        <v>0</v>
      </c>
      <c r="I2" s="4">
        <f t="shared" ref="I2:J17" si="2">ROUND(C2,1)</f>
        <v>0</v>
      </c>
      <c r="J2" s="4">
        <f t="shared" si="2"/>
        <v>0</v>
      </c>
      <c r="K2" s="4">
        <f>ABS(B2-H2)</f>
        <v>0</v>
      </c>
      <c r="L2" s="4">
        <f t="shared" ref="L2:M17" si="3">ABS(C2-I2)</f>
        <v>0</v>
      </c>
      <c r="M2" s="4">
        <f t="shared" si="3"/>
        <v>0</v>
      </c>
    </row>
    <row r="3" spans="1:13">
      <c r="A3" s="1">
        <v>10</v>
      </c>
      <c r="B3" s="1">
        <f t="shared" ref="B3:D38" si="4">B$41*B$39*(SIN(RADIANS(A3))+(((B$41/B$40)*SIN(RADIANS(2*A3)))/2))</f>
        <v>9.8090762508230469</v>
      </c>
      <c r="C3" s="1">
        <f t="shared" si="4"/>
        <v>45.670653982411132</v>
      </c>
      <c r="D3" s="1">
        <f t="shared" si="4"/>
        <v>367.44357963961357</v>
      </c>
      <c r="E3" s="1">
        <f t="shared" ref="E3:G38" si="5">ABS(B3)</f>
        <v>9.8090762508230469</v>
      </c>
      <c r="F3" s="1">
        <f t="shared" si="1"/>
        <v>45.670653982411132</v>
      </c>
      <c r="G3" s="1">
        <f t="shared" si="1"/>
        <v>367.44357963961357</v>
      </c>
      <c r="H3" s="4">
        <f t="shared" ref="H3:J38" si="6">ROUND(B3,1)</f>
        <v>9.8000000000000007</v>
      </c>
      <c r="I3" s="4">
        <f t="shared" si="2"/>
        <v>45.7</v>
      </c>
      <c r="J3" s="4">
        <f t="shared" si="2"/>
        <v>367.4</v>
      </c>
      <c r="K3" s="4">
        <f t="shared" ref="K3:M38" si="7">ABS(B3-H3)</f>
        <v>9.0762508230461947E-3</v>
      </c>
      <c r="L3" s="4">
        <f t="shared" si="3"/>
        <v>2.9346017588871121E-2</v>
      </c>
      <c r="M3" s="4">
        <f t="shared" si="3"/>
        <v>4.357963961359701E-2</v>
      </c>
    </row>
    <row r="4" spans="1:13">
      <c r="A4" s="1">
        <v>20</v>
      </c>
      <c r="B4" s="1">
        <f t="shared" si="4"/>
        <v>19.108770941931201</v>
      </c>
      <c r="C4" s="1">
        <f t="shared" si="4"/>
        <v>86.895784671510668</v>
      </c>
      <c r="D4" s="1">
        <f t="shared" si="4"/>
        <v>426.63178799244668</v>
      </c>
      <c r="E4" s="1">
        <f t="shared" si="5"/>
        <v>19.108770941931201</v>
      </c>
      <c r="F4" s="1">
        <f t="shared" si="1"/>
        <v>86.895784671510668</v>
      </c>
      <c r="G4" s="1">
        <f t="shared" si="1"/>
        <v>426.63178799244668</v>
      </c>
      <c r="H4" s="4">
        <f t="shared" si="6"/>
        <v>19.100000000000001</v>
      </c>
      <c r="I4" s="4">
        <f t="shared" si="2"/>
        <v>86.9</v>
      </c>
      <c r="J4" s="4">
        <f t="shared" si="2"/>
        <v>426.6</v>
      </c>
      <c r="K4" s="4">
        <f t="shared" si="7"/>
        <v>8.7709419311998715E-3</v>
      </c>
      <c r="L4" s="4">
        <f t="shared" si="3"/>
        <v>4.2153284893373666E-3</v>
      </c>
      <c r="M4" s="4">
        <f t="shared" si="3"/>
        <v>3.1787992446652424E-2</v>
      </c>
    </row>
    <row r="5" spans="1:13">
      <c r="A5" s="1">
        <v>30</v>
      </c>
      <c r="B5" s="1">
        <f t="shared" si="4"/>
        <v>27.43067026517565</v>
      </c>
      <c r="C5" s="1">
        <f t="shared" si="4"/>
        <v>120.56516518068237</v>
      </c>
      <c r="D5" s="1">
        <f t="shared" si="4"/>
        <v>302.94968132787966</v>
      </c>
      <c r="E5" s="1">
        <f t="shared" si="5"/>
        <v>27.43067026517565</v>
      </c>
      <c r="F5" s="1">
        <f t="shared" si="1"/>
        <v>120.56516518068237</v>
      </c>
      <c r="G5" s="1">
        <f t="shared" si="1"/>
        <v>302.94968132787966</v>
      </c>
      <c r="H5" s="4">
        <f t="shared" si="6"/>
        <v>27.4</v>
      </c>
      <c r="I5" s="4">
        <f t="shared" si="2"/>
        <v>120.6</v>
      </c>
      <c r="J5" s="4">
        <f t="shared" si="2"/>
        <v>302.89999999999998</v>
      </c>
      <c r="K5" s="4">
        <f t="shared" si="7"/>
        <v>3.0670265175650968E-2</v>
      </c>
      <c r="L5" s="4">
        <f t="shared" si="3"/>
        <v>3.4834819317623555E-2</v>
      </c>
      <c r="M5" s="4">
        <f t="shared" si="3"/>
        <v>4.9681327879682158E-2</v>
      </c>
    </row>
    <row r="6" spans="1:13">
      <c r="A6" s="1">
        <v>40</v>
      </c>
      <c r="B6" s="1">
        <f t="shared" si="4"/>
        <v>34.383976606593677</v>
      </c>
      <c r="C6" s="1">
        <f t="shared" si="4"/>
        <v>145.51178749498209</v>
      </c>
      <c r="D6" s="1">
        <f t="shared" si="4"/>
        <v>175.25954022243698</v>
      </c>
      <c r="E6" s="1">
        <f t="shared" si="5"/>
        <v>34.383976606593677</v>
      </c>
      <c r="F6" s="1">
        <f t="shared" si="1"/>
        <v>145.51178749498209</v>
      </c>
      <c r="G6" s="1">
        <f t="shared" si="1"/>
        <v>175.25954022243698</v>
      </c>
      <c r="H6" s="4">
        <f t="shared" si="6"/>
        <v>34.4</v>
      </c>
      <c r="I6" s="4">
        <f t="shared" si="2"/>
        <v>145.5</v>
      </c>
      <c r="J6" s="4">
        <f t="shared" si="2"/>
        <v>175.3</v>
      </c>
      <c r="K6" s="4">
        <f t="shared" si="7"/>
        <v>1.6023393406321418E-2</v>
      </c>
      <c r="L6" s="4">
        <f t="shared" si="3"/>
        <v>1.178749498208731E-2</v>
      </c>
      <c r="M6" s="4">
        <f t="shared" si="3"/>
        <v>4.045977756302932E-2</v>
      </c>
    </row>
    <row r="7" spans="1:13">
      <c r="A7" s="1">
        <v>50</v>
      </c>
      <c r="B7" s="1">
        <f t="shared" si="4"/>
        <v>39.684020444188548</v>
      </c>
      <c r="C7" s="1">
        <f t="shared" si="4"/>
        <v>162.21919947874883</v>
      </c>
      <c r="D7" s="1">
        <f t="shared" si="4"/>
        <v>89.279924740984384</v>
      </c>
      <c r="E7" s="1">
        <f t="shared" si="5"/>
        <v>39.684020444188548</v>
      </c>
      <c r="F7" s="1">
        <f t="shared" si="1"/>
        <v>162.21919947874883</v>
      </c>
      <c r="G7" s="1">
        <f t="shared" si="1"/>
        <v>89.279924740984384</v>
      </c>
      <c r="H7" s="4">
        <f t="shared" si="6"/>
        <v>39.700000000000003</v>
      </c>
      <c r="I7" s="4">
        <f t="shared" si="2"/>
        <v>162.19999999999999</v>
      </c>
      <c r="J7" s="4">
        <f t="shared" si="2"/>
        <v>89.3</v>
      </c>
      <c r="K7" s="4">
        <f t="shared" si="7"/>
        <v>1.597955581145527E-2</v>
      </c>
      <c r="L7" s="4">
        <f t="shared" si="3"/>
        <v>1.9199478748845422E-2</v>
      </c>
      <c r="M7" s="4">
        <f t="shared" si="3"/>
        <v>2.0075259015612801E-2</v>
      </c>
    </row>
    <row r="8" spans="1:13">
      <c r="A8" s="1">
        <v>60</v>
      </c>
      <c r="B8" s="1">
        <f t="shared" si="4"/>
        <v>43.169762627906515</v>
      </c>
      <c r="C8" s="1">
        <f t="shared" si="4"/>
        <v>172.0152810983688</v>
      </c>
      <c r="D8" s="1">
        <f t="shared" si="4"/>
        <v>39.902574314796105</v>
      </c>
      <c r="E8" s="1">
        <f t="shared" si="5"/>
        <v>43.169762627906515</v>
      </c>
      <c r="F8" s="1">
        <f t="shared" si="1"/>
        <v>172.0152810983688</v>
      </c>
      <c r="G8" s="1">
        <f t="shared" si="1"/>
        <v>39.902574314796105</v>
      </c>
      <c r="H8" s="4">
        <f t="shared" si="6"/>
        <v>43.2</v>
      </c>
      <c r="I8" s="4">
        <f t="shared" si="2"/>
        <v>172</v>
      </c>
      <c r="J8" s="4">
        <f t="shared" si="2"/>
        <v>39.9</v>
      </c>
      <c r="K8" s="4">
        <f t="shared" si="7"/>
        <v>3.0237372093488091E-2</v>
      </c>
      <c r="L8" s="4">
        <f t="shared" si="3"/>
        <v>1.5281098368802759E-2</v>
      </c>
      <c r="M8" s="4">
        <f t="shared" si="3"/>
        <v>2.5743147961065915E-3</v>
      </c>
    </row>
    <row r="9" spans="1:13">
      <c r="A9" s="1">
        <v>70</v>
      </c>
      <c r="B9" s="1">
        <f t="shared" si="4"/>
        <v>44.808687472721509</v>
      </c>
      <c r="C9" s="1">
        <f t="shared" si="4"/>
        <v>176.27910029730791</v>
      </c>
      <c r="D9" s="1">
        <f t="shared" si="4"/>
        <v>18.575920864479709</v>
      </c>
      <c r="E9" s="1">
        <f t="shared" si="5"/>
        <v>44.808687472721509</v>
      </c>
      <c r="F9" s="1">
        <f t="shared" si="1"/>
        <v>176.27910029730791</v>
      </c>
      <c r="G9" s="1">
        <f t="shared" si="1"/>
        <v>18.575920864479709</v>
      </c>
      <c r="H9" s="4">
        <f t="shared" si="6"/>
        <v>44.8</v>
      </c>
      <c r="I9" s="4">
        <f t="shared" si="2"/>
        <v>176.3</v>
      </c>
      <c r="J9" s="4">
        <f t="shared" si="2"/>
        <v>18.600000000000001</v>
      </c>
      <c r="K9" s="4">
        <f t="shared" si="7"/>
        <v>8.6874727215118241E-3</v>
      </c>
      <c r="L9" s="4">
        <f t="shared" si="3"/>
        <v>2.0899702692105393E-2</v>
      </c>
      <c r="M9" s="4">
        <f t="shared" si="3"/>
        <v>2.4079135520292283E-2</v>
      </c>
    </row>
    <row r="10" spans="1:13">
      <c r="A10" s="1">
        <v>80</v>
      </c>
      <c r="B10" s="1">
        <f t="shared" si="4"/>
        <v>44.688937990669992</v>
      </c>
      <c r="C10" s="1">
        <f t="shared" si="4"/>
        <v>175.97510460137116</v>
      </c>
      <c r="D10" s="1">
        <f t="shared" si="4"/>
        <v>20.09453352318792</v>
      </c>
      <c r="E10" s="1">
        <f t="shared" si="5"/>
        <v>44.688937990669992</v>
      </c>
      <c r="F10" s="1">
        <f t="shared" si="1"/>
        <v>175.97510460137116</v>
      </c>
      <c r="G10" s="1">
        <f t="shared" si="1"/>
        <v>20.09453352318792</v>
      </c>
      <c r="H10" s="4">
        <f t="shared" si="6"/>
        <v>44.7</v>
      </c>
      <c r="I10" s="4">
        <f t="shared" si="2"/>
        <v>176</v>
      </c>
      <c r="J10" s="4">
        <f t="shared" si="2"/>
        <v>20.100000000000001</v>
      </c>
      <c r="K10" s="4">
        <f t="shared" si="7"/>
        <v>1.1062009330011335E-2</v>
      </c>
      <c r="L10" s="4">
        <f t="shared" si="3"/>
        <v>2.4895398628842713E-2</v>
      </c>
      <c r="M10" s="4">
        <f t="shared" si="3"/>
        <v>5.4664768120815665E-3</v>
      </c>
    </row>
    <row r="11" spans="1:13">
      <c r="A11" s="1">
        <v>90</v>
      </c>
      <c r="B11" s="1">
        <f t="shared" si="4"/>
        <v>43</v>
      </c>
      <c r="C11" s="1">
        <f t="shared" si="4"/>
        <v>171.5609666368222</v>
      </c>
      <c r="D11" s="1">
        <f t="shared" si="4"/>
        <v>42.179235301446205</v>
      </c>
      <c r="E11" s="1">
        <f t="shared" si="5"/>
        <v>43</v>
      </c>
      <c r="F11" s="1">
        <f t="shared" si="1"/>
        <v>171.5609666368222</v>
      </c>
      <c r="G11" s="1">
        <f t="shared" si="1"/>
        <v>42.179235301446205</v>
      </c>
      <c r="H11" s="4">
        <f t="shared" si="6"/>
        <v>43</v>
      </c>
      <c r="I11" s="4">
        <f t="shared" si="2"/>
        <v>171.6</v>
      </c>
      <c r="J11" s="4">
        <f t="shared" si="2"/>
        <v>42.2</v>
      </c>
      <c r="K11" s="4">
        <f t="shared" si="7"/>
        <v>0</v>
      </c>
      <c r="L11" s="4">
        <f t="shared" si="3"/>
        <v>3.903336317779349E-2</v>
      </c>
      <c r="M11" s="4">
        <f t="shared" si="3"/>
        <v>2.07646985537977E-2</v>
      </c>
    </row>
    <row r="12" spans="1:13">
      <c r="A12" s="1">
        <v>100</v>
      </c>
      <c r="B12" s="1">
        <f t="shared" si="4"/>
        <v>40.004528768379906</v>
      </c>
      <c r="C12" s="1">
        <f t="shared" si="4"/>
        <v>163.16047825892474</v>
      </c>
      <c r="D12" s="1">
        <f t="shared" si="4"/>
        <v>84.504685297669766</v>
      </c>
      <c r="E12" s="1">
        <f t="shared" si="5"/>
        <v>40.004528768379906</v>
      </c>
      <c r="F12" s="1">
        <f t="shared" si="1"/>
        <v>163.16047825892474</v>
      </c>
      <c r="G12" s="1">
        <f t="shared" si="1"/>
        <v>84.504685297669766</v>
      </c>
      <c r="H12" s="4">
        <f t="shared" si="6"/>
        <v>40</v>
      </c>
      <c r="I12" s="4">
        <f t="shared" si="2"/>
        <v>163.19999999999999</v>
      </c>
      <c r="J12" s="4">
        <f t="shared" si="2"/>
        <v>84.5</v>
      </c>
      <c r="K12" s="4">
        <f t="shared" si="7"/>
        <v>4.5287683799060119E-3</v>
      </c>
      <c r="L12" s="4">
        <f t="shared" si="3"/>
        <v>3.9521741075247974E-2</v>
      </c>
      <c r="M12" s="4">
        <f t="shared" si="3"/>
        <v>4.6852976697664417E-3</v>
      </c>
    </row>
    <row r="13" spans="1:13">
      <c r="A13" s="1">
        <v>110</v>
      </c>
      <c r="B13" s="1">
        <f t="shared" si="4"/>
        <v>36.004877914866618</v>
      </c>
      <c r="C13" s="1">
        <f t="shared" si="4"/>
        <v>150.84517701910161</v>
      </c>
      <c r="D13" s="1">
        <f t="shared" si="4"/>
        <v>147.58353713345267</v>
      </c>
      <c r="E13" s="1">
        <f t="shared" si="5"/>
        <v>36.004877914866618</v>
      </c>
      <c r="F13" s="1">
        <f t="shared" si="1"/>
        <v>150.84517701910161</v>
      </c>
      <c r="G13" s="1">
        <f t="shared" si="1"/>
        <v>147.58353713345267</v>
      </c>
      <c r="H13" s="4">
        <f t="shared" si="6"/>
        <v>36</v>
      </c>
      <c r="I13" s="4">
        <f t="shared" si="2"/>
        <v>150.80000000000001</v>
      </c>
      <c r="J13" s="4">
        <f t="shared" si="2"/>
        <v>147.6</v>
      </c>
      <c r="K13" s="4">
        <f t="shared" si="7"/>
        <v>4.8779148666184824E-3</v>
      </c>
      <c r="L13" s="4">
        <f t="shared" si="3"/>
        <v>4.517701910160099E-2</v>
      </c>
      <c r="M13" s="4">
        <f t="shared" si="3"/>
        <v>1.6462866547328758E-2</v>
      </c>
    </row>
    <row r="14" spans="1:13">
      <c r="A14" s="1">
        <v>120</v>
      </c>
      <c r="B14" s="1">
        <f t="shared" si="4"/>
        <v>31.308422097555216</v>
      </c>
      <c r="C14" s="1">
        <f t="shared" si="4"/>
        <v>134.87701518995192</v>
      </c>
      <c r="D14" s="1">
        <f t="shared" si="4"/>
        <v>230.60097940237927</v>
      </c>
      <c r="E14" s="1">
        <f t="shared" si="5"/>
        <v>31.308422097555216</v>
      </c>
      <c r="F14" s="1">
        <f t="shared" si="1"/>
        <v>134.87701518995192</v>
      </c>
      <c r="G14" s="1">
        <f t="shared" si="1"/>
        <v>230.60097940237927</v>
      </c>
      <c r="H14" s="4">
        <f t="shared" si="6"/>
        <v>31.3</v>
      </c>
      <c r="I14" s="4">
        <f t="shared" si="2"/>
        <v>134.9</v>
      </c>
      <c r="J14" s="4">
        <f t="shared" si="2"/>
        <v>230.6</v>
      </c>
      <c r="K14" s="4">
        <f t="shared" si="7"/>
        <v>8.4220975552149469E-3</v>
      </c>
      <c r="L14" s="4">
        <f t="shared" si="3"/>
        <v>2.2984810048086501E-2</v>
      </c>
      <c r="M14" s="4">
        <f t="shared" si="3"/>
        <v>9.7940237927218732E-4</v>
      </c>
    </row>
    <row r="15" spans="1:13">
      <c r="A15" s="1">
        <v>130</v>
      </c>
      <c r="B15" s="1">
        <f t="shared" si="4"/>
        <v>26.195801664043564</v>
      </c>
      <c r="C15" s="1">
        <f t="shared" si="4"/>
        <v>115.81019105778597</v>
      </c>
      <c r="D15" s="1">
        <f t="shared" si="4"/>
        <v>325.56242241213232</v>
      </c>
      <c r="E15" s="1">
        <f t="shared" si="5"/>
        <v>26.195801664043564</v>
      </c>
      <c r="F15" s="1">
        <f t="shared" si="1"/>
        <v>115.81019105778597</v>
      </c>
      <c r="G15" s="1">
        <f t="shared" si="1"/>
        <v>325.56242241213232</v>
      </c>
      <c r="H15" s="4">
        <f t="shared" si="6"/>
        <v>26.2</v>
      </c>
      <c r="I15" s="4">
        <f t="shared" si="2"/>
        <v>115.8</v>
      </c>
      <c r="J15" s="4">
        <f t="shared" si="2"/>
        <v>325.60000000000002</v>
      </c>
      <c r="K15" s="4">
        <f t="shared" si="7"/>
        <v>4.1983359564348177E-3</v>
      </c>
      <c r="L15" s="4">
        <f t="shared" si="3"/>
        <v>1.0191057785974067E-2</v>
      </c>
      <c r="M15" s="4">
        <f t="shared" si="3"/>
        <v>3.7577587867701823E-2</v>
      </c>
    </row>
    <row r="16" spans="1:13">
      <c r="A16" s="1">
        <v>140</v>
      </c>
      <c r="B16" s="1">
        <f t="shared" si="4"/>
        <v>20.895757826448708</v>
      </c>
      <c r="C16" s="1">
        <f t="shared" si="4"/>
        <v>94.427488956508128</v>
      </c>
      <c r="D16" s="1">
        <f t="shared" si="4"/>
        <v>408.42979424765298</v>
      </c>
      <c r="E16" s="1">
        <f t="shared" si="5"/>
        <v>20.895757826448708</v>
      </c>
      <c r="F16" s="1">
        <f t="shared" si="1"/>
        <v>94.427488956508128</v>
      </c>
      <c r="G16" s="1">
        <f t="shared" si="1"/>
        <v>408.42979424765298</v>
      </c>
      <c r="H16" s="4">
        <f t="shared" si="6"/>
        <v>20.9</v>
      </c>
      <c r="I16" s="4">
        <f t="shared" si="2"/>
        <v>94.4</v>
      </c>
      <c r="J16" s="4">
        <f t="shared" si="2"/>
        <v>408.4</v>
      </c>
      <c r="K16" s="4">
        <f t="shared" si="7"/>
        <v>4.2421735512903069E-3</v>
      </c>
      <c r="L16" s="4">
        <f t="shared" si="3"/>
        <v>2.7488956508122442E-2</v>
      </c>
      <c r="M16" s="4">
        <f t="shared" si="3"/>
        <v>2.9794247653001094E-2</v>
      </c>
    </row>
    <row r="17" spans="1:13">
      <c r="A17" s="1">
        <v>150</v>
      </c>
      <c r="B17" s="1">
        <f t="shared" si="4"/>
        <v>15.569329734824345</v>
      </c>
      <c r="C17" s="1">
        <f t="shared" si="4"/>
        <v>71.567027848418917</v>
      </c>
      <c r="D17" s="1">
        <f t="shared" si="4"/>
        <v>438.66063335692769</v>
      </c>
      <c r="E17" s="1">
        <f t="shared" si="5"/>
        <v>15.569329734824345</v>
      </c>
      <c r="F17" s="1">
        <f t="shared" si="1"/>
        <v>71.567027848418917</v>
      </c>
      <c r="G17" s="1">
        <f t="shared" si="1"/>
        <v>438.66063335692769</v>
      </c>
      <c r="H17" s="4">
        <f t="shared" si="6"/>
        <v>15.6</v>
      </c>
      <c r="I17" s="4">
        <f t="shared" si="2"/>
        <v>71.599999999999994</v>
      </c>
      <c r="J17" s="4">
        <f t="shared" si="2"/>
        <v>438.7</v>
      </c>
      <c r="K17" s="4">
        <f t="shared" si="7"/>
        <v>3.0670265175654521E-2</v>
      </c>
      <c r="L17" s="4">
        <f t="shared" si="3"/>
        <v>3.2972151581077469E-2</v>
      </c>
      <c r="M17" s="4">
        <f t="shared" si="3"/>
        <v>3.9366643072298757E-2</v>
      </c>
    </row>
    <row r="18" spans="1:13">
      <c r="A18" s="1">
        <v>160</v>
      </c>
      <c r="B18" s="1">
        <f t="shared" si="4"/>
        <v>10.304961384076313</v>
      </c>
      <c r="C18" s="1">
        <f t="shared" si="4"/>
        <v>47.937554016378499</v>
      </c>
      <c r="D18" s="1">
        <f t="shared" si="4"/>
        <v>378.48358423656379</v>
      </c>
      <c r="E18" s="1">
        <f t="shared" si="5"/>
        <v>10.304961384076313</v>
      </c>
      <c r="F18" s="1">
        <f t="shared" si="5"/>
        <v>47.937554016378499</v>
      </c>
      <c r="G18" s="1">
        <f t="shared" si="5"/>
        <v>378.48358423656379</v>
      </c>
      <c r="H18" s="4">
        <f t="shared" si="6"/>
        <v>10.3</v>
      </c>
      <c r="I18" s="4">
        <f t="shared" si="6"/>
        <v>47.9</v>
      </c>
      <c r="J18" s="4">
        <f t="shared" si="6"/>
        <v>378.5</v>
      </c>
      <c r="K18" s="4">
        <f t="shared" si="7"/>
        <v>4.9613840763118588E-3</v>
      </c>
      <c r="L18" s="4">
        <f t="shared" si="7"/>
        <v>3.7554016378500421E-2</v>
      </c>
      <c r="M18" s="4">
        <f t="shared" si="7"/>
        <v>1.6415763436214093E-2</v>
      </c>
    </row>
    <row r="19" spans="1:13">
      <c r="A19" s="1">
        <v>170</v>
      </c>
      <c r="B19" s="1">
        <f t="shared" si="4"/>
        <v>5.1246670285329605</v>
      </c>
      <c r="C19" s="1">
        <f t="shared" si="4"/>
        <v>24.006931098675921</v>
      </c>
      <c r="D19" s="1">
        <f t="shared" si="4"/>
        <v>220.69316742387494</v>
      </c>
      <c r="E19" s="1">
        <f t="shared" si="5"/>
        <v>5.1246670285329605</v>
      </c>
      <c r="F19" s="1">
        <f t="shared" si="5"/>
        <v>24.006931098675921</v>
      </c>
      <c r="G19" s="1">
        <f t="shared" si="5"/>
        <v>220.69316742387494</v>
      </c>
      <c r="H19" s="4">
        <f t="shared" si="6"/>
        <v>5.0999999999999996</v>
      </c>
      <c r="I19" s="4">
        <f t="shared" si="6"/>
        <v>24</v>
      </c>
      <c r="J19" s="4">
        <f t="shared" si="6"/>
        <v>220.7</v>
      </c>
      <c r="K19" s="4">
        <f t="shared" si="7"/>
        <v>2.4667028532960877E-2</v>
      </c>
      <c r="L19" s="4">
        <f t="shared" si="7"/>
        <v>6.9310986759205662E-3</v>
      </c>
      <c r="M19" s="4">
        <f t="shared" si="7"/>
        <v>6.8325761250491723E-3</v>
      </c>
    </row>
    <row r="20" spans="1:13">
      <c r="A20" s="1">
        <v>180</v>
      </c>
      <c r="B20" s="1">
        <f t="shared" si="4"/>
        <v>3.5901387315692603E-15</v>
      </c>
      <c r="C20" s="1">
        <f t="shared" si="4"/>
        <v>1.6857036948766722E-14</v>
      </c>
      <c r="D20" s="1">
        <f t="shared" si="4"/>
        <v>1.6300530108339831E-13</v>
      </c>
      <c r="E20" s="1">
        <f t="shared" si="5"/>
        <v>3.5901387315692603E-15</v>
      </c>
      <c r="F20" s="1">
        <f t="shared" si="5"/>
        <v>1.6857036948766722E-14</v>
      </c>
      <c r="G20" s="1">
        <f t="shared" si="5"/>
        <v>1.6300530108339831E-13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7"/>
        <v>3.5901387315692603E-15</v>
      </c>
      <c r="L20" s="4">
        <f t="shared" si="7"/>
        <v>1.6857036948766722E-14</v>
      </c>
      <c r="M20" s="4">
        <f t="shared" si="7"/>
        <v>1.6300530108339831E-13</v>
      </c>
    </row>
    <row r="21" spans="1:13">
      <c r="A21" s="1">
        <v>190</v>
      </c>
      <c r="B21" s="1">
        <f t="shared" si="4"/>
        <v>-5.1246670285329667</v>
      </c>
      <c r="C21" s="1">
        <f t="shared" si="4"/>
        <v>-24.006931098675953</v>
      </c>
      <c r="D21" s="1">
        <f t="shared" si="4"/>
        <v>-220.69316742387517</v>
      </c>
      <c r="E21" s="1">
        <f t="shared" si="5"/>
        <v>5.1246670285329667</v>
      </c>
      <c r="F21" s="1">
        <f t="shared" si="5"/>
        <v>24.006931098675953</v>
      </c>
      <c r="G21" s="1">
        <f t="shared" si="5"/>
        <v>220.69316742387517</v>
      </c>
      <c r="H21" s="4">
        <f t="shared" si="6"/>
        <v>-5.0999999999999996</v>
      </c>
      <c r="I21" s="4">
        <f t="shared" si="6"/>
        <v>-24</v>
      </c>
      <c r="J21" s="4">
        <f t="shared" si="6"/>
        <v>-220.7</v>
      </c>
      <c r="K21" s="4">
        <f t="shared" si="7"/>
        <v>2.4667028532967095E-2</v>
      </c>
      <c r="L21" s="4">
        <f t="shared" si="7"/>
        <v>6.9310986759525406E-3</v>
      </c>
      <c r="M21" s="4">
        <f t="shared" si="7"/>
        <v>6.8325761248217987E-3</v>
      </c>
    </row>
    <row r="22" spans="1:13">
      <c r="A22" s="1">
        <v>200</v>
      </c>
      <c r="B22" s="1">
        <f t="shared" si="4"/>
        <v>-10.304961384076305</v>
      </c>
      <c r="C22" s="1">
        <f t="shared" si="4"/>
        <v>-47.937554016378463</v>
      </c>
      <c r="D22" s="1">
        <f t="shared" si="4"/>
        <v>-378.48358423656362</v>
      </c>
      <c r="E22" s="1">
        <f t="shared" si="5"/>
        <v>10.304961384076305</v>
      </c>
      <c r="F22" s="1">
        <f t="shared" si="5"/>
        <v>47.937554016378463</v>
      </c>
      <c r="G22" s="1">
        <f t="shared" si="5"/>
        <v>378.48358423656362</v>
      </c>
      <c r="H22" s="4">
        <f t="shared" si="6"/>
        <v>-10.3</v>
      </c>
      <c r="I22" s="4">
        <f t="shared" si="6"/>
        <v>-47.9</v>
      </c>
      <c r="J22" s="4">
        <f t="shared" si="6"/>
        <v>-378.5</v>
      </c>
      <c r="K22" s="4">
        <f t="shared" si="7"/>
        <v>4.9613840763047534E-3</v>
      </c>
      <c r="L22" s="4">
        <f t="shared" si="7"/>
        <v>3.7554016378464894E-2</v>
      </c>
      <c r="M22" s="4">
        <f t="shared" si="7"/>
        <v>1.6415763436384623E-2</v>
      </c>
    </row>
    <row r="23" spans="1:13">
      <c r="A23" s="1">
        <v>210</v>
      </c>
      <c r="B23" s="1">
        <f t="shared" si="4"/>
        <v>-15.569329734824349</v>
      </c>
      <c r="C23" s="1">
        <f t="shared" si="4"/>
        <v>-71.567027848418931</v>
      </c>
      <c r="D23" s="1">
        <f t="shared" si="4"/>
        <v>-438.66063335692769</v>
      </c>
      <c r="E23" s="1">
        <f t="shared" si="5"/>
        <v>15.569329734824349</v>
      </c>
      <c r="F23" s="1">
        <f t="shared" si="5"/>
        <v>71.567027848418931</v>
      </c>
      <c r="G23" s="1">
        <f t="shared" si="5"/>
        <v>438.66063335692769</v>
      </c>
      <c r="H23" s="4">
        <f t="shared" si="6"/>
        <v>-15.6</v>
      </c>
      <c r="I23" s="4">
        <f t="shared" si="6"/>
        <v>-71.599999999999994</v>
      </c>
      <c r="J23" s="4">
        <f t="shared" si="6"/>
        <v>-438.7</v>
      </c>
      <c r="K23" s="4">
        <f t="shared" si="7"/>
        <v>3.0670265175650968E-2</v>
      </c>
      <c r="L23" s="4">
        <f t="shared" si="7"/>
        <v>3.2972151581063258E-2</v>
      </c>
      <c r="M23" s="4">
        <f t="shared" si="7"/>
        <v>3.9366643072298757E-2</v>
      </c>
    </row>
    <row r="24" spans="1:13">
      <c r="A24" s="1">
        <v>220</v>
      </c>
      <c r="B24" s="1">
        <f t="shared" si="4"/>
        <v>-20.895757826448698</v>
      </c>
      <c r="C24" s="1">
        <f t="shared" si="4"/>
        <v>-94.427488956508085</v>
      </c>
      <c r="D24" s="1">
        <f t="shared" si="4"/>
        <v>-408.42979424765304</v>
      </c>
      <c r="E24" s="1">
        <f t="shared" si="5"/>
        <v>20.895757826448698</v>
      </c>
      <c r="F24" s="1">
        <f t="shared" si="5"/>
        <v>94.427488956508085</v>
      </c>
      <c r="G24" s="1">
        <f t="shared" si="5"/>
        <v>408.42979424765304</v>
      </c>
      <c r="H24" s="4">
        <f t="shared" si="6"/>
        <v>-20.9</v>
      </c>
      <c r="I24" s="4">
        <f t="shared" si="6"/>
        <v>-94.4</v>
      </c>
      <c r="J24" s="4">
        <f t="shared" si="6"/>
        <v>-408.4</v>
      </c>
      <c r="K24" s="4">
        <f t="shared" si="7"/>
        <v>4.2421735513009651E-3</v>
      </c>
      <c r="L24" s="4">
        <f t="shared" si="7"/>
        <v>2.7488956508079809E-2</v>
      </c>
      <c r="M24" s="4">
        <f t="shared" si="7"/>
        <v>2.9794247653057937E-2</v>
      </c>
    </row>
    <row r="25" spans="1:13">
      <c r="A25" s="1">
        <v>230</v>
      </c>
      <c r="B25" s="1">
        <f t="shared" si="4"/>
        <v>-26.195801664043561</v>
      </c>
      <c r="C25" s="1">
        <f t="shared" si="4"/>
        <v>-115.81019105778597</v>
      </c>
      <c r="D25" s="1">
        <f t="shared" si="4"/>
        <v>-325.56242241213232</v>
      </c>
      <c r="E25" s="1">
        <f t="shared" si="5"/>
        <v>26.195801664043561</v>
      </c>
      <c r="F25" s="1">
        <f t="shared" si="5"/>
        <v>115.81019105778597</v>
      </c>
      <c r="G25" s="1">
        <f t="shared" si="5"/>
        <v>325.56242241213232</v>
      </c>
      <c r="H25" s="4">
        <f t="shared" si="6"/>
        <v>-26.2</v>
      </c>
      <c r="I25" s="4">
        <f t="shared" si="6"/>
        <v>-115.8</v>
      </c>
      <c r="J25" s="4">
        <f t="shared" si="6"/>
        <v>-325.60000000000002</v>
      </c>
      <c r="K25" s="4">
        <f t="shared" si="7"/>
        <v>4.1983359564383704E-3</v>
      </c>
      <c r="L25" s="4">
        <f t="shared" si="7"/>
        <v>1.0191057785974067E-2</v>
      </c>
      <c r="M25" s="4">
        <f t="shared" si="7"/>
        <v>3.7577587867701823E-2</v>
      </c>
    </row>
    <row r="26" spans="1:13">
      <c r="A26" s="1">
        <v>240</v>
      </c>
      <c r="B26" s="1">
        <f t="shared" si="4"/>
        <v>-31.308422097555191</v>
      </c>
      <c r="C26" s="1">
        <f t="shared" si="4"/>
        <v>-134.87701518995186</v>
      </c>
      <c r="D26" s="1">
        <f t="shared" si="4"/>
        <v>-230.60097940237949</v>
      </c>
      <c r="E26" s="1">
        <f t="shared" si="5"/>
        <v>31.308422097555191</v>
      </c>
      <c r="F26" s="1">
        <f t="shared" si="5"/>
        <v>134.87701518995186</v>
      </c>
      <c r="G26" s="1">
        <f t="shared" si="5"/>
        <v>230.60097940237949</v>
      </c>
      <c r="H26" s="4">
        <f t="shared" si="6"/>
        <v>-31.3</v>
      </c>
      <c r="I26" s="4">
        <f t="shared" si="6"/>
        <v>-134.9</v>
      </c>
      <c r="J26" s="4">
        <f t="shared" si="6"/>
        <v>-230.6</v>
      </c>
      <c r="K26" s="4">
        <f t="shared" si="7"/>
        <v>8.4220975551900779E-3</v>
      </c>
      <c r="L26" s="4">
        <f t="shared" si="7"/>
        <v>2.2984810048143345E-2</v>
      </c>
      <c r="M26" s="4">
        <f t="shared" si="7"/>
        <v>9.7940237949956099E-4</v>
      </c>
    </row>
    <row r="27" spans="1:13">
      <c r="A27" s="1">
        <v>250</v>
      </c>
      <c r="B27" s="1">
        <f t="shared" si="4"/>
        <v>-36.004877914866618</v>
      </c>
      <c r="C27" s="1">
        <f t="shared" si="4"/>
        <v>-150.84517701910161</v>
      </c>
      <c r="D27" s="1">
        <f t="shared" si="4"/>
        <v>-147.58353713345267</v>
      </c>
      <c r="E27" s="1">
        <f t="shared" si="5"/>
        <v>36.004877914866618</v>
      </c>
      <c r="F27" s="1">
        <f t="shared" si="5"/>
        <v>150.84517701910161</v>
      </c>
      <c r="G27" s="1">
        <f t="shared" si="5"/>
        <v>147.58353713345267</v>
      </c>
      <c r="H27" s="4">
        <f t="shared" si="6"/>
        <v>-36</v>
      </c>
      <c r="I27" s="4">
        <f t="shared" si="6"/>
        <v>-150.80000000000001</v>
      </c>
      <c r="J27" s="4">
        <f t="shared" si="6"/>
        <v>-147.6</v>
      </c>
      <c r="K27" s="4">
        <f t="shared" si="7"/>
        <v>4.8779148666184824E-3</v>
      </c>
      <c r="L27" s="4">
        <f t="shared" si="7"/>
        <v>4.517701910160099E-2</v>
      </c>
      <c r="M27" s="4">
        <f t="shared" si="7"/>
        <v>1.6462866547328758E-2</v>
      </c>
    </row>
    <row r="28" spans="1:13">
      <c r="A28" s="1">
        <v>260</v>
      </c>
      <c r="B28" s="1">
        <f t="shared" si="4"/>
        <v>-40.004528768379906</v>
      </c>
      <c r="C28" s="1">
        <f t="shared" si="4"/>
        <v>-163.16047825892474</v>
      </c>
      <c r="D28" s="1">
        <f t="shared" si="4"/>
        <v>-84.504685297669766</v>
      </c>
      <c r="E28" s="1">
        <f t="shared" si="5"/>
        <v>40.004528768379906</v>
      </c>
      <c r="F28" s="1">
        <f t="shared" si="5"/>
        <v>163.16047825892474</v>
      </c>
      <c r="G28" s="1">
        <f t="shared" si="5"/>
        <v>84.504685297669766</v>
      </c>
      <c r="H28" s="4">
        <f t="shared" si="6"/>
        <v>-40</v>
      </c>
      <c r="I28" s="4">
        <f t="shared" si="6"/>
        <v>-163.19999999999999</v>
      </c>
      <c r="J28" s="4">
        <f t="shared" si="6"/>
        <v>-84.5</v>
      </c>
      <c r="K28" s="4">
        <f t="shared" si="7"/>
        <v>4.5287683799060119E-3</v>
      </c>
      <c r="L28" s="4">
        <f t="shared" si="7"/>
        <v>3.9521741075247974E-2</v>
      </c>
      <c r="M28" s="4">
        <f t="shared" si="7"/>
        <v>4.6852976697664417E-3</v>
      </c>
    </row>
    <row r="29" spans="1:13">
      <c r="A29" s="1">
        <v>270</v>
      </c>
      <c r="B29" s="1">
        <f t="shared" si="4"/>
        <v>-42.999999999999993</v>
      </c>
      <c r="C29" s="1">
        <f t="shared" si="4"/>
        <v>-171.5609666368222</v>
      </c>
      <c r="D29" s="1">
        <f t="shared" si="4"/>
        <v>-42.179235301446205</v>
      </c>
      <c r="E29" s="1">
        <f t="shared" si="5"/>
        <v>42.999999999999993</v>
      </c>
      <c r="F29" s="1">
        <f t="shared" si="5"/>
        <v>171.5609666368222</v>
      </c>
      <c r="G29" s="1">
        <f t="shared" si="5"/>
        <v>42.179235301446205</v>
      </c>
      <c r="H29" s="4">
        <f t="shared" si="6"/>
        <v>-43</v>
      </c>
      <c r="I29" s="4">
        <f t="shared" si="6"/>
        <v>-171.6</v>
      </c>
      <c r="J29" s="4">
        <f t="shared" si="6"/>
        <v>-42.2</v>
      </c>
      <c r="K29" s="4">
        <f t="shared" si="7"/>
        <v>7.1054273576010019E-15</v>
      </c>
      <c r="L29" s="4">
        <f t="shared" si="7"/>
        <v>3.903336317779349E-2</v>
      </c>
      <c r="M29" s="4">
        <f t="shared" si="7"/>
        <v>2.07646985537977E-2</v>
      </c>
    </row>
    <row r="30" spans="1:13">
      <c r="A30" s="1">
        <v>280</v>
      </c>
      <c r="B30" s="1">
        <f t="shared" si="4"/>
        <v>-44.688937990669992</v>
      </c>
      <c r="C30" s="1">
        <f t="shared" si="4"/>
        <v>-175.97510460137116</v>
      </c>
      <c r="D30" s="1">
        <f t="shared" si="4"/>
        <v>-20.09453352318792</v>
      </c>
      <c r="E30" s="1">
        <f t="shared" si="5"/>
        <v>44.688937990669992</v>
      </c>
      <c r="F30" s="1">
        <f t="shared" si="5"/>
        <v>175.97510460137116</v>
      </c>
      <c r="G30" s="1">
        <f t="shared" si="5"/>
        <v>20.09453352318792</v>
      </c>
      <c r="H30" s="4">
        <f t="shared" si="6"/>
        <v>-44.7</v>
      </c>
      <c r="I30" s="4">
        <f t="shared" si="6"/>
        <v>-176</v>
      </c>
      <c r="J30" s="4">
        <f t="shared" si="6"/>
        <v>-20.100000000000001</v>
      </c>
      <c r="K30" s="4">
        <f t="shared" si="7"/>
        <v>1.1062009330011335E-2</v>
      </c>
      <c r="L30" s="4">
        <f t="shared" si="7"/>
        <v>2.4895398628842713E-2</v>
      </c>
      <c r="M30" s="4">
        <f t="shared" si="7"/>
        <v>5.4664768120815665E-3</v>
      </c>
    </row>
    <row r="31" spans="1:13">
      <c r="A31" s="1">
        <v>290</v>
      </c>
      <c r="B31" s="1">
        <f t="shared" si="4"/>
        <v>-44.808687472721509</v>
      </c>
      <c r="C31" s="1">
        <f t="shared" si="4"/>
        <v>-176.27910029730791</v>
      </c>
      <c r="D31" s="1">
        <f t="shared" si="4"/>
        <v>-18.575920864479709</v>
      </c>
      <c r="E31" s="1">
        <f t="shared" si="5"/>
        <v>44.808687472721509</v>
      </c>
      <c r="F31" s="1">
        <f t="shared" si="5"/>
        <v>176.27910029730791</v>
      </c>
      <c r="G31" s="1">
        <f t="shared" si="5"/>
        <v>18.575920864479709</v>
      </c>
      <c r="H31" s="4">
        <f t="shared" si="6"/>
        <v>-44.8</v>
      </c>
      <c r="I31" s="4">
        <f t="shared" si="6"/>
        <v>-176.3</v>
      </c>
      <c r="J31" s="4">
        <f t="shared" si="6"/>
        <v>-18.600000000000001</v>
      </c>
      <c r="K31" s="4">
        <f t="shared" si="7"/>
        <v>8.6874727215118241E-3</v>
      </c>
      <c r="L31" s="4">
        <f t="shared" si="7"/>
        <v>2.0899702692105393E-2</v>
      </c>
      <c r="M31" s="4">
        <f t="shared" si="7"/>
        <v>2.4079135520292283E-2</v>
      </c>
    </row>
    <row r="32" spans="1:13">
      <c r="A32" s="1">
        <v>300</v>
      </c>
      <c r="B32" s="1">
        <f t="shared" si="4"/>
        <v>-43.169762627906515</v>
      </c>
      <c r="C32" s="1">
        <f t="shared" si="4"/>
        <v>-172.0152810983688</v>
      </c>
      <c r="D32" s="1">
        <f t="shared" si="4"/>
        <v>-39.902574314796105</v>
      </c>
      <c r="E32" s="1">
        <f t="shared" si="5"/>
        <v>43.169762627906515</v>
      </c>
      <c r="F32" s="1">
        <f t="shared" si="5"/>
        <v>172.0152810983688</v>
      </c>
      <c r="G32" s="1">
        <f t="shared" si="5"/>
        <v>39.902574314796105</v>
      </c>
      <c r="H32" s="4">
        <f t="shared" si="6"/>
        <v>-43.2</v>
      </c>
      <c r="I32" s="4">
        <f t="shared" si="6"/>
        <v>-172</v>
      </c>
      <c r="J32" s="4">
        <f t="shared" si="6"/>
        <v>-39.9</v>
      </c>
      <c r="K32" s="4">
        <f t="shared" si="7"/>
        <v>3.0237372093488091E-2</v>
      </c>
      <c r="L32" s="4">
        <f t="shared" si="7"/>
        <v>1.5281098368802759E-2</v>
      </c>
      <c r="M32" s="4">
        <f t="shared" si="7"/>
        <v>2.5743147961065915E-3</v>
      </c>
    </row>
    <row r="33" spans="1:13">
      <c r="A33" s="1">
        <v>310</v>
      </c>
      <c r="B33" s="1">
        <f t="shared" si="4"/>
        <v>-39.684020444188548</v>
      </c>
      <c r="C33" s="1">
        <f t="shared" si="4"/>
        <v>-162.21919947874883</v>
      </c>
      <c r="D33" s="1">
        <f t="shared" si="4"/>
        <v>-89.279924740984384</v>
      </c>
      <c r="E33" s="1">
        <f t="shared" si="5"/>
        <v>39.684020444188548</v>
      </c>
      <c r="F33" s="1">
        <f t="shared" si="5"/>
        <v>162.21919947874883</v>
      </c>
      <c r="G33" s="1">
        <f t="shared" si="5"/>
        <v>89.279924740984384</v>
      </c>
      <c r="H33" s="4">
        <f t="shared" si="6"/>
        <v>-39.700000000000003</v>
      </c>
      <c r="I33" s="4">
        <f t="shared" si="6"/>
        <v>-162.19999999999999</v>
      </c>
      <c r="J33" s="4">
        <f t="shared" si="6"/>
        <v>-89.3</v>
      </c>
      <c r="K33" s="4">
        <f t="shared" si="7"/>
        <v>1.597955581145527E-2</v>
      </c>
      <c r="L33" s="4">
        <f t="shared" si="7"/>
        <v>1.9199478748845422E-2</v>
      </c>
      <c r="M33" s="4">
        <f t="shared" si="7"/>
        <v>2.0075259015612801E-2</v>
      </c>
    </row>
    <row r="34" spans="1:13">
      <c r="A34" s="1">
        <v>320</v>
      </c>
      <c r="B34" s="1">
        <f t="shared" si="4"/>
        <v>-34.383976606593691</v>
      </c>
      <c r="C34" s="1">
        <f t="shared" si="4"/>
        <v>-145.51178749498214</v>
      </c>
      <c r="D34" s="1">
        <f t="shared" si="4"/>
        <v>-175.25954022243667</v>
      </c>
      <c r="E34" s="1">
        <f t="shared" si="5"/>
        <v>34.383976606593691</v>
      </c>
      <c r="F34" s="1">
        <f t="shared" si="5"/>
        <v>145.51178749498214</v>
      </c>
      <c r="G34" s="1">
        <f t="shared" si="5"/>
        <v>175.25954022243667</v>
      </c>
      <c r="H34" s="4">
        <f t="shared" si="6"/>
        <v>-34.4</v>
      </c>
      <c r="I34" s="4">
        <f t="shared" si="6"/>
        <v>-145.5</v>
      </c>
      <c r="J34" s="4">
        <f t="shared" si="6"/>
        <v>-175.3</v>
      </c>
      <c r="K34" s="4">
        <f t="shared" si="7"/>
        <v>1.6023393406307207E-2</v>
      </c>
      <c r="L34" s="4">
        <f t="shared" si="7"/>
        <v>1.1787494982144153E-2</v>
      </c>
      <c r="M34" s="4">
        <f t="shared" si="7"/>
        <v>4.0459777563341959E-2</v>
      </c>
    </row>
    <row r="35" spans="1:13">
      <c r="A35" s="1">
        <v>330</v>
      </c>
      <c r="B35" s="1">
        <f t="shared" si="4"/>
        <v>-27.430670265175678</v>
      </c>
      <c r="C35" s="1">
        <f t="shared" si="4"/>
        <v>-120.56516518068248</v>
      </c>
      <c r="D35" s="1">
        <f t="shared" si="4"/>
        <v>-302.94968132787915</v>
      </c>
      <c r="E35" s="1">
        <f t="shared" si="5"/>
        <v>27.430670265175678</v>
      </c>
      <c r="F35" s="1">
        <f t="shared" si="5"/>
        <v>120.56516518068248</v>
      </c>
      <c r="G35" s="1">
        <f t="shared" si="5"/>
        <v>302.94968132787915</v>
      </c>
      <c r="H35" s="4">
        <f t="shared" si="6"/>
        <v>-27.4</v>
      </c>
      <c r="I35" s="4">
        <f t="shared" si="6"/>
        <v>-120.6</v>
      </c>
      <c r="J35" s="4">
        <f t="shared" si="6"/>
        <v>-302.89999999999998</v>
      </c>
      <c r="K35" s="4">
        <f t="shared" si="7"/>
        <v>3.067026517567939E-2</v>
      </c>
      <c r="L35" s="4">
        <f t="shared" si="7"/>
        <v>3.4834819317509869E-2</v>
      </c>
      <c r="M35" s="4">
        <f t="shared" si="7"/>
        <v>4.9681327879170567E-2</v>
      </c>
    </row>
    <row r="36" spans="1:13">
      <c r="A36" s="1">
        <v>340</v>
      </c>
      <c r="B36" s="1">
        <f t="shared" si="4"/>
        <v>-19.108770941931198</v>
      </c>
      <c r="C36" s="1">
        <f t="shared" si="4"/>
        <v>-86.895784671510654</v>
      </c>
      <c r="D36" s="1">
        <f t="shared" si="4"/>
        <v>-426.63178799244679</v>
      </c>
      <c r="E36" s="1">
        <f t="shared" si="5"/>
        <v>19.108770941931198</v>
      </c>
      <c r="F36" s="1">
        <f t="shared" si="5"/>
        <v>86.895784671510654</v>
      </c>
      <c r="G36" s="1">
        <f t="shared" si="5"/>
        <v>426.63178799244679</v>
      </c>
      <c r="H36" s="4">
        <f t="shared" si="6"/>
        <v>-19.100000000000001</v>
      </c>
      <c r="I36" s="4">
        <f t="shared" si="6"/>
        <v>-86.9</v>
      </c>
      <c r="J36" s="4">
        <f t="shared" si="6"/>
        <v>-426.6</v>
      </c>
      <c r="K36" s="4">
        <f t="shared" si="7"/>
        <v>8.7709419311963188E-3</v>
      </c>
      <c r="L36" s="4">
        <f t="shared" si="7"/>
        <v>4.2153284893515774E-3</v>
      </c>
      <c r="M36" s="4">
        <f t="shared" si="7"/>
        <v>3.1787992446766111E-2</v>
      </c>
    </row>
    <row r="37" spans="1:13">
      <c r="A37" s="1">
        <v>350</v>
      </c>
      <c r="B37" s="1">
        <f t="shared" si="4"/>
        <v>-9.8090762508230487</v>
      </c>
      <c r="C37" s="1">
        <f t="shared" si="4"/>
        <v>-45.670653982411146</v>
      </c>
      <c r="D37" s="1">
        <f t="shared" si="4"/>
        <v>-367.44357963961357</v>
      </c>
      <c r="E37" s="1">
        <f t="shared" si="5"/>
        <v>9.8090762508230487</v>
      </c>
      <c r="F37" s="1">
        <f t="shared" si="5"/>
        <v>45.670653982411146</v>
      </c>
      <c r="G37" s="1">
        <f t="shared" si="5"/>
        <v>367.44357963961357</v>
      </c>
      <c r="H37" s="4">
        <f t="shared" si="6"/>
        <v>-9.8000000000000007</v>
      </c>
      <c r="I37" s="4">
        <f t="shared" si="6"/>
        <v>-45.7</v>
      </c>
      <c r="J37" s="4">
        <f t="shared" si="6"/>
        <v>-367.4</v>
      </c>
      <c r="K37" s="4">
        <f t="shared" si="7"/>
        <v>9.076250823047971E-3</v>
      </c>
      <c r="L37" s="4">
        <f t="shared" si="7"/>
        <v>2.934601758885691E-2</v>
      </c>
      <c r="M37" s="4">
        <f t="shared" si="7"/>
        <v>4.357963961359701E-2</v>
      </c>
    </row>
    <row r="38" spans="1:13">
      <c r="A38" s="1">
        <v>360</v>
      </c>
      <c r="B38" s="1">
        <f t="shared" si="4"/>
        <v>-1.3892275961289744E-14</v>
      </c>
      <c r="C38" s="1">
        <f t="shared" si="4"/>
        <v>-6.5229403845227747E-14</v>
      </c>
      <c r="D38" s="1">
        <f t="shared" si="4"/>
        <v>-6.307596433227151E-13</v>
      </c>
      <c r="E38" s="1">
        <f t="shared" si="5"/>
        <v>1.3892275961289744E-14</v>
      </c>
      <c r="F38" s="1">
        <f t="shared" si="5"/>
        <v>6.5229403845227747E-14</v>
      </c>
      <c r="G38" s="1">
        <f t="shared" si="5"/>
        <v>6.307596433227151E-13</v>
      </c>
      <c r="H38" s="4">
        <f t="shared" si="6"/>
        <v>0</v>
      </c>
      <c r="I38" s="4">
        <f t="shared" si="6"/>
        <v>0</v>
      </c>
      <c r="J38" s="4">
        <f t="shared" si="6"/>
        <v>0</v>
      </c>
      <c r="K38" s="4">
        <f t="shared" si="7"/>
        <v>1.3892275961289744E-14</v>
      </c>
      <c r="L38" s="4">
        <f t="shared" si="7"/>
        <v>6.5229403845227747E-14</v>
      </c>
      <c r="M38" s="4">
        <f t="shared" si="7"/>
        <v>6.307596433227151E-13</v>
      </c>
    </row>
    <row r="39" spans="1:13" ht="90">
      <c r="A39" s="5" t="s">
        <v>13</v>
      </c>
      <c r="B39" s="6">
        <v>1000</v>
      </c>
      <c r="C39" s="6">
        <v>4000</v>
      </c>
      <c r="D39" s="7">
        <v>7000</v>
      </c>
      <c r="E39" s="6">
        <v>1000</v>
      </c>
      <c r="F39" s="6">
        <v>4000</v>
      </c>
      <c r="G39" s="6">
        <v>7000</v>
      </c>
    </row>
    <row r="40" spans="1:13" ht="60">
      <c r="A40" s="3" t="s">
        <v>14</v>
      </c>
      <c r="B40" s="1">
        <v>0.13500000000000001</v>
      </c>
      <c r="C40" s="1">
        <v>0.16</v>
      </c>
      <c r="D40" s="8">
        <v>0.188</v>
      </c>
      <c r="E40" s="1">
        <v>0.13500000000000001</v>
      </c>
      <c r="F40" s="1">
        <v>0.16</v>
      </c>
      <c r="G40" s="1">
        <v>0.188</v>
      </c>
    </row>
    <row r="41" spans="1:13" ht="75">
      <c r="A41" s="3" t="s">
        <v>15</v>
      </c>
      <c r="B41" s="1">
        <v>4.2999999999999997E-2</v>
      </c>
      <c r="C41" s="1">
        <v>5.0999999999999997E-2</v>
      </c>
      <c r="D41" s="8">
        <v>0.06</v>
      </c>
      <c r="E41" s="1">
        <v>4.2999999999999997E-2</v>
      </c>
      <c r="F41" s="1">
        <v>5.0999999999999997E-2</v>
      </c>
      <c r="G41" s="1">
        <v>0.06</v>
      </c>
    </row>
    <row r="42" spans="1:13" ht="60">
      <c r="A42" s="9" t="s">
        <v>16</v>
      </c>
      <c r="B42" s="1">
        <f>AVERAGE(B2:B38)</f>
        <v>-9.9959229387818923E-16</v>
      </c>
      <c r="C42" s="1">
        <f t="shared" ref="C42:D42" si="8">AVERAGE(C2:C38)</f>
        <v>-9.2524613727477526E-15</v>
      </c>
      <c r="D42" s="1">
        <f t="shared" si="8"/>
        <v>-1.5511249309781273E-14</v>
      </c>
      <c r="E42" s="1">
        <f>AVERAGE(E2:E38)</f>
        <v>26.567148595607442</v>
      </c>
      <c r="F42" s="1">
        <f>AVERAGE(F2:F38)</f>
        <v>111.31485983178113</v>
      </c>
      <c r="G42" s="1">
        <f>AVERAGE(G2:G38)</f>
        <v>200.91003142907704</v>
      </c>
    </row>
    <row r="43" spans="1:13" ht="45">
      <c r="A43" s="2" t="s">
        <v>17</v>
      </c>
      <c r="B43" s="1">
        <f>2*B41*B39</f>
        <v>86</v>
      </c>
      <c r="C43" s="1">
        <f t="shared" ref="C43:D43" si="9">2*C41*C39</f>
        <v>408</v>
      </c>
      <c r="D43" s="1">
        <f t="shared" si="9"/>
        <v>840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23"/>
  <sheetViews>
    <sheetView tabSelected="1" topLeftCell="A19" workbookViewId="0">
      <selection activeCell="O33" sqref="O33"/>
    </sheetView>
  </sheetViews>
  <sheetFormatPr defaultRowHeight="15"/>
  <cols>
    <col min="43" max="43" width="9.28515625" bestFit="1" customWidth="1"/>
    <col min="48" max="48" width="9.85546875" bestFit="1" customWidth="1"/>
  </cols>
  <sheetData>
    <row r="1" spans="1:50" ht="43.5" customHeight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s="10" t="s">
        <v>58</v>
      </c>
      <c r="AP1" s="10" t="s">
        <v>59</v>
      </c>
      <c r="AQ1" s="10" t="s">
        <v>60</v>
      </c>
      <c r="AR1" s="10" t="s">
        <v>61</v>
      </c>
      <c r="AS1" s="10" t="s">
        <v>62</v>
      </c>
      <c r="AT1" s="10" t="s">
        <v>63</v>
      </c>
      <c r="AU1" s="10" t="s">
        <v>64</v>
      </c>
      <c r="AV1" s="10"/>
      <c r="AW1" s="10"/>
      <c r="AX1" s="10"/>
    </row>
    <row r="2" spans="1:50">
      <c r="A2" t="s">
        <v>65</v>
      </c>
      <c r="B2">
        <v>88</v>
      </c>
      <c r="C2">
        <v>85</v>
      </c>
      <c r="D2">
        <v>97</v>
      </c>
      <c r="E2">
        <v>100</v>
      </c>
      <c r="F2">
        <v>85</v>
      </c>
      <c r="G2">
        <v>100</v>
      </c>
      <c r="H2">
        <v>95</v>
      </c>
      <c r="I2">
        <v>100</v>
      </c>
      <c r="J2">
        <v>90</v>
      </c>
      <c r="K2">
        <v>93</v>
      </c>
      <c r="L2">
        <v>88</v>
      </c>
      <c r="M2">
        <v>93</v>
      </c>
      <c r="N2">
        <v>90</v>
      </c>
      <c r="O2">
        <v>90</v>
      </c>
      <c r="P2">
        <v>97</v>
      </c>
      <c r="Q2">
        <v>90</v>
      </c>
      <c r="R2">
        <v>97</v>
      </c>
      <c r="S2">
        <v>97</v>
      </c>
      <c r="T2">
        <v>9</v>
      </c>
      <c r="U2">
        <v>97</v>
      </c>
      <c r="V2">
        <v>85</v>
      </c>
      <c r="W2">
        <v>75</v>
      </c>
      <c r="X2">
        <v>84</v>
      </c>
      <c r="Y2">
        <v>90</v>
      </c>
      <c r="Z2">
        <v>78</v>
      </c>
      <c r="AA2">
        <v>70</v>
      </c>
      <c r="AB2">
        <v>92</v>
      </c>
      <c r="AC2">
        <v>100</v>
      </c>
      <c r="AD2">
        <v>90</v>
      </c>
      <c r="AE2">
        <v>83</v>
      </c>
      <c r="AF2">
        <v>95</v>
      </c>
      <c r="AG2">
        <v>91</v>
      </c>
      <c r="AH2">
        <v>100</v>
      </c>
      <c r="AI2">
        <v>80</v>
      </c>
      <c r="AJ2">
        <v>82</v>
      </c>
      <c r="AK2">
        <v>97</v>
      </c>
      <c r="AL2">
        <v>85</v>
      </c>
      <c r="AM2">
        <v>87</v>
      </c>
      <c r="AN2">
        <v>97</v>
      </c>
      <c r="AO2">
        <f>AVERAGE(D2:W2)</f>
        <v>88.4</v>
      </c>
      <c r="AP2">
        <f>AVERAGE(X2:AN2)</f>
        <v>88.294117647058826</v>
      </c>
      <c r="AQ2">
        <f>AVERAGE(D2:AN2)</f>
        <v>88.351351351351354</v>
      </c>
      <c r="AR2">
        <f>MEDIAN(D2:W2)</f>
        <v>93</v>
      </c>
      <c r="AS2">
        <f>MEDIAN(X2:AN2)</f>
        <v>90</v>
      </c>
      <c r="AT2">
        <f>MEDIAN(D2:AN2)</f>
        <v>90</v>
      </c>
      <c r="AU2">
        <f>TREND(D2:AN2)</f>
        <v>91.163584637268841</v>
      </c>
    </row>
    <row r="3" spans="1:50">
      <c r="A3" t="s">
        <v>65</v>
      </c>
      <c r="B3">
        <v>88</v>
      </c>
      <c r="C3">
        <v>94</v>
      </c>
      <c r="D3">
        <v>90</v>
      </c>
      <c r="E3">
        <v>95</v>
      </c>
      <c r="F3">
        <v>90</v>
      </c>
      <c r="G3">
        <v>100</v>
      </c>
      <c r="H3">
        <v>73</v>
      </c>
      <c r="I3">
        <v>85</v>
      </c>
      <c r="J3">
        <v>92</v>
      </c>
      <c r="K3">
        <v>73</v>
      </c>
      <c r="L3">
        <v>78</v>
      </c>
      <c r="M3">
        <v>100</v>
      </c>
      <c r="N3">
        <v>87</v>
      </c>
      <c r="O3">
        <v>77</v>
      </c>
      <c r="P3">
        <v>85</v>
      </c>
      <c r="Q3">
        <v>100</v>
      </c>
      <c r="R3">
        <v>95</v>
      </c>
      <c r="S3">
        <v>90</v>
      </c>
      <c r="T3">
        <v>7</v>
      </c>
      <c r="U3">
        <v>92</v>
      </c>
      <c r="V3">
        <v>87</v>
      </c>
      <c r="W3">
        <v>80</v>
      </c>
      <c r="X3">
        <v>83</v>
      </c>
      <c r="Y3">
        <v>90</v>
      </c>
      <c r="Z3">
        <v>97</v>
      </c>
      <c r="AA3">
        <v>80</v>
      </c>
      <c r="AB3">
        <v>90</v>
      </c>
      <c r="AC3">
        <v>100</v>
      </c>
      <c r="AD3">
        <v>95</v>
      </c>
      <c r="AE3">
        <v>78</v>
      </c>
      <c r="AF3">
        <v>95</v>
      </c>
      <c r="AG3">
        <v>87</v>
      </c>
      <c r="AH3">
        <v>100</v>
      </c>
      <c r="AI3">
        <v>75</v>
      </c>
      <c r="AJ3">
        <v>90</v>
      </c>
      <c r="AK3">
        <v>83</v>
      </c>
      <c r="AL3">
        <v>90</v>
      </c>
      <c r="AM3">
        <v>75</v>
      </c>
      <c r="AN3">
        <v>88</v>
      </c>
      <c r="AO3">
        <f t="shared" ref="AO3:AO17" si="0">AVERAGE(D3:W3)</f>
        <v>83.8</v>
      </c>
      <c r="AP3">
        <f t="shared" ref="AP3:AP17" si="1">AVERAGE(X3:AN3)</f>
        <v>88</v>
      </c>
      <c r="AQ3">
        <f t="shared" ref="AQ3:AQ17" si="2">AVERAGE(D3:AN3)</f>
        <v>85.729729729729726</v>
      </c>
      <c r="AR3">
        <f t="shared" ref="AR3:AR17" si="3">MEDIAN(D3:W3)</f>
        <v>88.5</v>
      </c>
      <c r="AS3">
        <f t="shared" ref="AS3:AS17" si="4">MEDIAN(X3:AN3)</f>
        <v>90</v>
      </c>
      <c r="AT3">
        <f t="shared" ref="AT3:AT17" si="5">MEDIAN(D3:AN3)</f>
        <v>90</v>
      </c>
      <c r="AU3">
        <f t="shared" ref="AU3:AU17" si="6">TREND(D3:AN3)</f>
        <v>85.721194879089609</v>
      </c>
    </row>
    <row r="4" spans="1:50">
      <c r="A4" t="s">
        <v>65</v>
      </c>
      <c r="B4">
        <v>73</v>
      </c>
      <c r="C4">
        <v>39</v>
      </c>
      <c r="D4">
        <v>90</v>
      </c>
      <c r="E4">
        <v>83</v>
      </c>
      <c r="F4">
        <v>85</v>
      </c>
      <c r="G4">
        <v>91</v>
      </c>
      <c r="H4">
        <v>88</v>
      </c>
      <c r="I4">
        <v>90</v>
      </c>
      <c r="J4">
        <v>95</v>
      </c>
      <c r="K4">
        <v>82</v>
      </c>
      <c r="L4">
        <v>75</v>
      </c>
      <c r="M4">
        <v>88</v>
      </c>
      <c r="N4">
        <v>75</v>
      </c>
      <c r="O4">
        <v>73</v>
      </c>
      <c r="P4">
        <v>75</v>
      </c>
      <c r="Q4">
        <v>87</v>
      </c>
      <c r="R4">
        <v>52</v>
      </c>
      <c r="S4">
        <v>58</v>
      </c>
      <c r="T4">
        <v>8</v>
      </c>
      <c r="U4">
        <v>72</v>
      </c>
      <c r="V4">
        <v>73</v>
      </c>
      <c r="W4">
        <v>58</v>
      </c>
      <c r="X4">
        <v>48</v>
      </c>
      <c r="Y4">
        <v>85</v>
      </c>
      <c r="Z4">
        <v>40</v>
      </c>
      <c r="AA4">
        <v>62</v>
      </c>
      <c r="AB4">
        <v>45</v>
      </c>
      <c r="AC4">
        <v>52</v>
      </c>
      <c r="AD4">
        <v>38</v>
      </c>
      <c r="AE4">
        <v>70</v>
      </c>
      <c r="AF4">
        <v>65</v>
      </c>
      <c r="AG4">
        <v>53</v>
      </c>
      <c r="AH4">
        <v>40</v>
      </c>
      <c r="AI4">
        <v>45</v>
      </c>
      <c r="AJ4">
        <v>40</v>
      </c>
      <c r="AK4">
        <v>48</v>
      </c>
      <c r="AL4">
        <v>38</v>
      </c>
      <c r="AM4">
        <v>43</v>
      </c>
      <c r="AN4">
        <v>53</v>
      </c>
      <c r="AO4">
        <f t="shared" si="0"/>
        <v>74.900000000000006</v>
      </c>
      <c r="AP4">
        <f t="shared" si="1"/>
        <v>50.882352941176471</v>
      </c>
      <c r="AQ4">
        <f t="shared" si="2"/>
        <v>63.864864864864863</v>
      </c>
      <c r="AR4">
        <f t="shared" si="3"/>
        <v>78.5</v>
      </c>
      <c r="AS4">
        <f t="shared" si="4"/>
        <v>48</v>
      </c>
      <c r="AT4">
        <f t="shared" si="5"/>
        <v>65</v>
      </c>
      <c r="AU4">
        <f t="shared" si="6"/>
        <v>89</v>
      </c>
    </row>
    <row r="5" spans="1:50">
      <c r="A5" t="s">
        <v>65</v>
      </c>
      <c r="B5">
        <v>80</v>
      </c>
      <c r="C5">
        <v>85</v>
      </c>
      <c r="D5">
        <v>93</v>
      </c>
      <c r="E5">
        <v>80</v>
      </c>
      <c r="F5">
        <v>75</v>
      </c>
      <c r="G5">
        <v>85</v>
      </c>
      <c r="H5">
        <v>90</v>
      </c>
      <c r="I5">
        <v>90</v>
      </c>
      <c r="J5">
        <v>85</v>
      </c>
      <c r="K5">
        <v>72</v>
      </c>
      <c r="L5">
        <v>87</v>
      </c>
      <c r="M5">
        <v>92</v>
      </c>
      <c r="N5">
        <v>87</v>
      </c>
      <c r="O5">
        <v>62</v>
      </c>
      <c r="P5">
        <v>73</v>
      </c>
      <c r="Q5">
        <v>80</v>
      </c>
      <c r="R5">
        <v>82</v>
      </c>
      <c r="S5">
        <v>85</v>
      </c>
      <c r="T5">
        <v>9</v>
      </c>
      <c r="U5">
        <v>75</v>
      </c>
      <c r="V5">
        <v>70</v>
      </c>
      <c r="W5">
        <v>68</v>
      </c>
      <c r="X5">
        <v>92</v>
      </c>
      <c r="Y5">
        <v>87</v>
      </c>
      <c r="Z5">
        <v>82</v>
      </c>
      <c r="AA5">
        <v>83</v>
      </c>
      <c r="AB5">
        <v>85</v>
      </c>
      <c r="AC5">
        <v>97</v>
      </c>
      <c r="AD5">
        <v>88</v>
      </c>
      <c r="AE5">
        <v>65</v>
      </c>
      <c r="AF5">
        <v>92</v>
      </c>
      <c r="AG5">
        <v>77</v>
      </c>
      <c r="AH5">
        <v>100</v>
      </c>
      <c r="AI5">
        <v>77</v>
      </c>
      <c r="AJ5">
        <v>97</v>
      </c>
      <c r="AK5">
        <v>82</v>
      </c>
      <c r="AL5">
        <v>80</v>
      </c>
      <c r="AM5">
        <v>80</v>
      </c>
      <c r="AN5">
        <v>87</v>
      </c>
      <c r="AO5">
        <f t="shared" si="0"/>
        <v>77</v>
      </c>
      <c r="AP5">
        <f t="shared" si="1"/>
        <v>85.352941176470594</v>
      </c>
      <c r="AQ5">
        <f t="shared" si="2"/>
        <v>80.837837837837839</v>
      </c>
      <c r="AR5">
        <f t="shared" si="3"/>
        <v>81</v>
      </c>
      <c r="AS5">
        <f t="shared" si="4"/>
        <v>85</v>
      </c>
      <c r="AT5">
        <f t="shared" si="5"/>
        <v>83</v>
      </c>
      <c r="AU5">
        <f t="shared" si="6"/>
        <v>79.118065433854909</v>
      </c>
    </row>
    <row r="6" spans="1:50">
      <c r="A6" t="s">
        <v>65</v>
      </c>
      <c r="B6">
        <v>51</v>
      </c>
      <c r="C6">
        <v>52</v>
      </c>
      <c r="D6">
        <v>84</v>
      </c>
      <c r="E6">
        <v>95</v>
      </c>
      <c r="F6">
        <v>92</v>
      </c>
      <c r="G6">
        <v>90</v>
      </c>
      <c r="H6">
        <v>68</v>
      </c>
      <c r="I6">
        <v>80</v>
      </c>
      <c r="J6">
        <v>65</v>
      </c>
      <c r="K6">
        <v>69</v>
      </c>
      <c r="L6">
        <v>72</v>
      </c>
      <c r="M6">
        <v>87</v>
      </c>
      <c r="N6">
        <v>78</v>
      </c>
      <c r="O6">
        <v>57</v>
      </c>
      <c r="P6">
        <v>84</v>
      </c>
      <c r="Q6">
        <v>77</v>
      </c>
      <c r="R6">
        <v>72</v>
      </c>
      <c r="S6">
        <v>60</v>
      </c>
      <c r="T6">
        <v>7</v>
      </c>
      <c r="U6">
        <v>67</v>
      </c>
      <c r="V6">
        <v>45</v>
      </c>
      <c r="W6">
        <v>60</v>
      </c>
      <c r="X6">
        <v>42</v>
      </c>
      <c r="Y6">
        <v>55</v>
      </c>
      <c r="Z6">
        <v>37</v>
      </c>
      <c r="AA6">
        <v>65</v>
      </c>
      <c r="AB6">
        <v>67</v>
      </c>
      <c r="AC6">
        <v>80</v>
      </c>
      <c r="AD6">
        <v>80</v>
      </c>
      <c r="AE6">
        <v>37</v>
      </c>
      <c r="AF6">
        <v>45</v>
      </c>
      <c r="AG6">
        <v>43</v>
      </c>
      <c r="AH6">
        <v>55</v>
      </c>
      <c r="AI6">
        <v>52</v>
      </c>
      <c r="AJ6">
        <v>60</v>
      </c>
      <c r="AK6">
        <v>42</v>
      </c>
      <c r="AL6">
        <v>82</v>
      </c>
      <c r="AM6">
        <v>53</v>
      </c>
      <c r="AN6">
        <v>77</v>
      </c>
      <c r="AO6">
        <f t="shared" si="0"/>
        <v>70.45</v>
      </c>
      <c r="AP6">
        <f t="shared" si="1"/>
        <v>57.176470588235297</v>
      </c>
      <c r="AQ6">
        <f t="shared" si="2"/>
        <v>64.351351351351354</v>
      </c>
      <c r="AR6">
        <f t="shared" si="3"/>
        <v>72</v>
      </c>
      <c r="AS6">
        <f t="shared" si="4"/>
        <v>55</v>
      </c>
      <c r="AT6">
        <f t="shared" si="5"/>
        <v>67</v>
      </c>
      <c r="AU6">
        <f t="shared" si="6"/>
        <v>78.856330014224753</v>
      </c>
    </row>
    <row r="7" spans="1:50">
      <c r="A7" t="s">
        <v>65</v>
      </c>
      <c r="B7">
        <v>90</v>
      </c>
      <c r="C7">
        <v>87</v>
      </c>
      <c r="D7">
        <v>95</v>
      </c>
      <c r="E7">
        <v>100</v>
      </c>
      <c r="F7">
        <v>100</v>
      </c>
      <c r="G7">
        <v>100</v>
      </c>
      <c r="H7">
        <v>90</v>
      </c>
      <c r="I7">
        <v>90</v>
      </c>
      <c r="J7">
        <v>95</v>
      </c>
      <c r="K7">
        <v>80</v>
      </c>
      <c r="L7">
        <v>95</v>
      </c>
      <c r="M7">
        <v>97</v>
      </c>
      <c r="N7">
        <v>97</v>
      </c>
      <c r="O7">
        <v>97</v>
      </c>
      <c r="P7">
        <v>92</v>
      </c>
      <c r="Q7">
        <v>100</v>
      </c>
      <c r="R7">
        <v>87</v>
      </c>
      <c r="S7">
        <v>95</v>
      </c>
      <c r="T7">
        <v>9</v>
      </c>
      <c r="U7">
        <v>95</v>
      </c>
      <c r="V7">
        <v>78</v>
      </c>
      <c r="W7">
        <v>95</v>
      </c>
      <c r="X7">
        <v>82</v>
      </c>
      <c r="Y7">
        <v>100</v>
      </c>
      <c r="Z7">
        <v>87</v>
      </c>
      <c r="AA7">
        <v>83</v>
      </c>
      <c r="AB7">
        <v>85</v>
      </c>
      <c r="AC7">
        <v>95</v>
      </c>
      <c r="AD7">
        <v>95</v>
      </c>
      <c r="AE7">
        <v>93</v>
      </c>
      <c r="AF7">
        <v>90</v>
      </c>
      <c r="AG7">
        <v>100</v>
      </c>
      <c r="AH7">
        <v>70</v>
      </c>
      <c r="AI7">
        <v>85</v>
      </c>
      <c r="AJ7">
        <v>85</v>
      </c>
      <c r="AK7">
        <v>88</v>
      </c>
      <c r="AL7">
        <v>83</v>
      </c>
      <c r="AM7">
        <v>70</v>
      </c>
      <c r="AN7">
        <v>85</v>
      </c>
      <c r="AO7">
        <f t="shared" si="0"/>
        <v>89.35</v>
      </c>
      <c r="AP7">
        <f t="shared" si="1"/>
        <v>86.82352941176471</v>
      </c>
      <c r="AQ7">
        <f t="shared" si="2"/>
        <v>88.189189189189193</v>
      </c>
      <c r="AR7">
        <f t="shared" si="3"/>
        <v>95</v>
      </c>
      <c r="AS7">
        <f t="shared" si="4"/>
        <v>85</v>
      </c>
      <c r="AT7">
        <f t="shared" si="5"/>
        <v>92</v>
      </c>
      <c r="AU7">
        <f t="shared" si="6"/>
        <v>94.330014224751068</v>
      </c>
    </row>
    <row r="8" spans="1:50">
      <c r="A8" t="s">
        <v>65</v>
      </c>
      <c r="B8">
        <v>80</v>
      </c>
      <c r="C8">
        <v>85</v>
      </c>
      <c r="D8">
        <v>90</v>
      </c>
      <c r="E8">
        <v>100</v>
      </c>
      <c r="F8">
        <v>95</v>
      </c>
      <c r="G8">
        <v>100</v>
      </c>
      <c r="H8">
        <v>100</v>
      </c>
      <c r="I8">
        <v>90</v>
      </c>
      <c r="J8">
        <v>92</v>
      </c>
      <c r="K8">
        <v>77</v>
      </c>
      <c r="L8">
        <v>85</v>
      </c>
      <c r="M8">
        <v>90</v>
      </c>
      <c r="N8">
        <v>83</v>
      </c>
      <c r="O8">
        <v>90</v>
      </c>
      <c r="P8">
        <v>95</v>
      </c>
      <c r="Q8">
        <v>100</v>
      </c>
      <c r="R8">
        <v>80</v>
      </c>
      <c r="S8">
        <v>83</v>
      </c>
      <c r="T8">
        <v>9</v>
      </c>
      <c r="U8">
        <v>57</v>
      </c>
      <c r="V8">
        <v>90</v>
      </c>
      <c r="W8">
        <v>72</v>
      </c>
      <c r="X8">
        <v>60</v>
      </c>
      <c r="Y8">
        <v>65</v>
      </c>
      <c r="Z8">
        <v>83</v>
      </c>
      <c r="AA8">
        <v>72</v>
      </c>
      <c r="AB8">
        <v>88</v>
      </c>
      <c r="AC8">
        <v>85</v>
      </c>
      <c r="AD8">
        <v>87</v>
      </c>
      <c r="AE8">
        <v>72</v>
      </c>
      <c r="AF8">
        <v>68</v>
      </c>
      <c r="AG8">
        <v>80</v>
      </c>
      <c r="AH8">
        <v>80</v>
      </c>
      <c r="AI8">
        <v>75</v>
      </c>
      <c r="AJ8">
        <v>75</v>
      </c>
      <c r="AK8">
        <v>79</v>
      </c>
      <c r="AL8">
        <v>100</v>
      </c>
      <c r="AM8">
        <v>70</v>
      </c>
      <c r="AN8">
        <v>80</v>
      </c>
      <c r="AO8">
        <f t="shared" si="0"/>
        <v>83.9</v>
      </c>
      <c r="AP8">
        <f t="shared" si="1"/>
        <v>77.588235294117652</v>
      </c>
      <c r="AQ8">
        <f t="shared" si="2"/>
        <v>81</v>
      </c>
      <c r="AR8">
        <f t="shared" si="3"/>
        <v>90</v>
      </c>
      <c r="AS8">
        <f t="shared" si="4"/>
        <v>79</v>
      </c>
      <c r="AT8">
        <f t="shared" si="5"/>
        <v>83</v>
      </c>
      <c r="AU8">
        <f t="shared" si="6"/>
        <v>89.633001422475118</v>
      </c>
    </row>
    <row r="9" spans="1:50">
      <c r="A9" t="s">
        <v>66</v>
      </c>
      <c r="B9">
        <v>67</v>
      </c>
      <c r="C9">
        <v>80</v>
      </c>
      <c r="D9">
        <v>100</v>
      </c>
      <c r="E9">
        <v>100</v>
      </c>
      <c r="F9">
        <v>100</v>
      </c>
      <c r="G9">
        <v>95</v>
      </c>
      <c r="H9">
        <v>80</v>
      </c>
      <c r="I9">
        <v>80</v>
      </c>
      <c r="J9">
        <v>87</v>
      </c>
      <c r="K9">
        <v>55</v>
      </c>
      <c r="L9">
        <v>82</v>
      </c>
      <c r="M9">
        <v>88</v>
      </c>
      <c r="N9">
        <v>90</v>
      </c>
      <c r="O9">
        <v>80</v>
      </c>
      <c r="P9">
        <v>95</v>
      </c>
      <c r="Q9">
        <v>75</v>
      </c>
      <c r="R9">
        <v>85</v>
      </c>
      <c r="S9">
        <v>70</v>
      </c>
      <c r="T9">
        <v>7</v>
      </c>
      <c r="U9">
        <v>90</v>
      </c>
      <c r="V9">
        <v>87</v>
      </c>
      <c r="W9">
        <v>65</v>
      </c>
      <c r="X9">
        <v>65</v>
      </c>
      <c r="Y9">
        <v>77</v>
      </c>
      <c r="Z9">
        <v>62</v>
      </c>
      <c r="AA9">
        <v>73</v>
      </c>
      <c r="AB9">
        <v>95</v>
      </c>
      <c r="AC9">
        <v>97</v>
      </c>
      <c r="AD9">
        <v>90</v>
      </c>
      <c r="AE9">
        <v>70</v>
      </c>
      <c r="AF9">
        <v>70</v>
      </c>
      <c r="AG9">
        <v>70</v>
      </c>
      <c r="AH9">
        <v>60</v>
      </c>
      <c r="AI9">
        <v>68</v>
      </c>
      <c r="AJ9">
        <v>57</v>
      </c>
      <c r="AK9">
        <v>68</v>
      </c>
      <c r="AL9">
        <v>67</v>
      </c>
      <c r="AM9">
        <v>58</v>
      </c>
      <c r="AN9">
        <v>87</v>
      </c>
      <c r="AO9">
        <f t="shared" si="0"/>
        <v>80.55</v>
      </c>
      <c r="AP9">
        <f t="shared" si="1"/>
        <v>72.588235294117652</v>
      </c>
      <c r="AQ9">
        <f t="shared" si="2"/>
        <v>76.891891891891888</v>
      </c>
      <c r="AR9">
        <f t="shared" si="3"/>
        <v>86</v>
      </c>
      <c r="AS9">
        <f t="shared" si="4"/>
        <v>70</v>
      </c>
      <c r="AT9">
        <f t="shared" si="5"/>
        <v>80</v>
      </c>
      <c r="AU9">
        <f t="shared" si="6"/>
        <v>88.290184921763881</v>
      </c>
    </row>
    <row r="10" spans="1:50">
      <c r="A10" t="s">
        <v>66</v>
      </c>
      <c r="B10">
        <v>70</v>
      </c>
      <c r="C10">
        <v>71</v>
      </c>
      <c r="D10">
        <v>87</v>
      </c>
      <c r="E10">
        <v>90</v>
      </c>
      <c r="F10">
        <v>80</v>
      </c>
      <c r="G10">
        <v>75</v>
      </c>
      <c r="H10">
        <v>85</v>
      </c>
      <c r="I10">
        <v>57</v>
      </c>
      <c r="J10">
        <v>62</v>
      </c>
      <c r="K10">
        <v>77</v>
      </c>
      <c r="L10">
        <v>63</v>
      </c>
      <c r="M10">
        <v>68</v>
      </c>
      <c r="N10">
        <v>58</v>
      </c>
      <c r="O10">
        <v>33</v>
      </c>
      <c r="P10">
        <v>70</v>
      </c>
      <c r="Q10">
        <v>65</v>
      </c>
      <c r="R10">
        <v>55</v>
      </c>
      <c r="S10">
        <v>78</v>
      </c>
      <c r="T10">
        <v>7</v>
      </c>
      <c r="U10">
        <v>60</v>
      </c>
      <c r="V10">
        <v>48</v>
      </c>
      <c r="W10">
        <v>72</v>
      </c>
      <c r="X10">
        <v>87</v>
      </c>
      <c r="Y10">
        <v>87</v>
      </c>
      <c r="Z10">
        <v>72</v>
      </c>
      <c r="AA10">
        <v>80</v>
      </c>
      <c r="AB10">
        <v>85</v>
      </c>
      <c r="AC10">
        <v>83</v>
      </c>
      <c r="AD10">
        <v>75</v>
      </c>
      <c r="AE10">
        <v>65</v>
      </c>
      <c r="AF10">
        <v>68</v>
      </c>
      <c r="AG10">
        <v>92</v>
      </c>
      <c r="AH10">
        <v>75</v>
      </c>
      <c r="AI10">
        <v>62</v>
      </c>
      <c r="AJ10">
        <v>62</v>
      </c>
      <c r="AK10">
        <v>71</v>
      </c>
      <c r="AL10">
        <v>65</v>
      </c>
      <c r="AM10">
        <v>63</v>
      </c>
      <c r="AN10">
        <v>67</v>
      </c>
      <c r="AO10">
        <f t="shared" si="0"/>
        <v>64.5</v>
      </c>
      <c r="AP10">
        <f t="shared" si="1"/>
        <v>74.058823529411768</v>
      </c>
      <c r="AQ10">
        <f t="shared" si="2"/>
        <v>68.891891891891888</v>
      </c>
      <c r="AR10">
        <f t="shared" si="3"/>
        <v>66.5</v>
      </c>
      <c r="AS10">
        <f t="shared" si="4"/>
        <v>72</v>
      </c>
      <c r="AT10">
        <f t="shared" si="5"/>
        <v>70</v>
      </c>
      <c r="AU10">
        <f t="shared" si="6"/>
        <v>69.378378378378372</v>
      </c>
    </row>
    <row r="11" spans="1:50">
      <c r="A11" t="s">
        <v>66</v>
      </c>
      <c r="B11">
        <v>73</v>
      </c>
      <c r="C11">
        <v>79</v>
      </c>
      <c r="D11">
        <v>100</v>
      </c>
      <c r="E11">
        <v>100</v>
      </c>
      <c r="F11">
        <v>95</v>
      </c>
      <c r="G11">
        <v>100</v>
      </c>
      <c r="H11">
        <v>80</v>
      </c>
      <c r="I11">
        <v>90</v>
      </c>
      <c r="J11">
        <v>95</v>
      </c>
      <c r="K11">
        <v>89</v>
      </c>
      <c r="L11">
        <v>82</v>
      </c>
      <c r="M11">
        <v>92</v>
      </c>
      <c r="N11">
        <v>95</v>
      </c>
      <c r="O11">
        <v>87</v>
      </c>
      <c r="P11">
        <v>93</v>
      </c>
      <c r="Q11">
        <v>77</v>
      </c>
      <c r="R11">
        <v>53</v>
      </c>
      <c r="S11">
        <v>77</v>
      </c>
      <c r="T11">
        <v>8</v>
      </c>
      <c r="U11">
        <v>65</v>
      </c>
      <c r="V11">
        <v>70</v>
      </c>
      <c r="W11">
        <v>70</v>
      </c>
      <c r="X11">
        <v>74</v>
      </c>
      <c r="Y11">
        <v>77</v>
      </c>
      <c r="Z11">
        <v>60</v>
      </c>
      <c r="AA11">
        <v>83</v>
      </c>
      <c r="AB11">
        <v>83</v>
      </c>
      <c r="AC11">
        <v>87</v>
      </c>
      <c r="AD11">
        <v>97</v>
      </c>
      <c r="AE11">
        <v>77</v>
      </c>
      <c r="AF11">
        <v>80</v>
      </c>
      <c r="AG11">
        <v>77</v>
      </c>
      <c r="AH11">
        <v>55</v>
      </c>
      <c r="AI11">
        <v>50</v>
      </c>
      <c r="AJ11">
        <v>47</v>
      </c>
      <c r="AK11">
        <v>58</v>
      </c>
      <c r="AL11">
        <v>53</v>
      </c>
      <c r="AM11">
        <v>70</v>
      </c>
      <c r="AN11">
        <v>72</v>
      </c>
      <c r="AO11">
        <f t="shared" si="0"/>
        <v>80.900000000000006</v>
      </c>
      <c r="AP11">
        <f t="shared" si="1"/>
        <v>70.588235294117652</v>
      </c>
      <c r="AQ11">
        <f t="shared" si="2"/>
        <v>76.162162162162161</v>
      </c>
      <c r="AR11">
        <f t="shared" si="3"/>
        <v>88</v>
      </c>
      <c r="AS11">
        <f t="shared" si="4"/>
        <v>74</v>
      </c>
      <c r="AT11">
        <f t="shared" si="5"/>
        <v>77</v>
      </c>
      <c r="AU11">
        <f t="shared" si="6"/>
        <v>92.86486486486487</v>
      </c>
    </row>
    <row r="12" spans="1:50">
      <c r="A12" t="s">
        <v>65</v>
      </c>
      <c r="B12">
        <v>65</v>
      </c>
      <c r="C12">
        <v>64</v>
      </c>
      <c r="D12">
        <v>100</v>
      </c>
      <c r="E12">
        <v>100</v>
      </c>
      <c r="F12">
        <v>100</v>
      </c>
      <c r="G12">
        <v>90</v>
      </c>
      <c r="H12">
        <v>100</v>
      </c>
      <c r="I12">
        <v>90</v>
      </c>
      <c r="J12">
        <v>67</v>
      </c>
      <c r="K12">
        <v>80</v>
      </c>
      <c r="L12">
        <v>85</v>
      </c>
      <c r="M12">
        <v>87</v>
      </c>
      <c r="N12">
        <v>48</v>
      </c>
      <c r="O12">
        <v>57</v>
      </c>
      <c r="P12">
        <v>85</v>
      </c>
      <c r="Q12">
        <v>75</v>
      </c>
      <c r="R12">
        <v>65</v>
      </c>
      <c r="S12">
        <v>80</v>
      </c>
      <c r="T12">
        <v>9</v>
      </c>
      <c r="U12">
        <v>92</v>
      </c>
      <c r="V12">
        <v>78</v>
      </c>
      <c r="W12">
        <v>80</v>
      </c>
      <c r="X12">
        <v>63</v>
      </c>
      <c r="Y12">
        <v>55</v>
      </c>
      <c r="Z12">
        <v>43</v>
      </c>
      <c r="AA12">
        <v>70</v>
      </c>
      <c r="AB12">
        <v>72</v>
      </c>
      <c r="AC12">
        <v>55</v>
      </c>
      <c r="AD12">
        <v>75</v>
      </c>
      <c r="AE12">
        <v>77</v>
      </c>
      <c r="AF12">
        <v>73</v>
      </c>
      <c r="AG12">
        <v>52</v>
      </c>
      <c r="AH12">
        <v>40</v>
      </c>
      <c r="AI12">
        <v>57</v>
      </c>
      <c r="AJ12">
        <v>50</v>
      </c>
      <c r="AK12">
        <v>74</v>
      </c>
      <c r="AL12">
        <v>70</v>
      </c>
      <c r="AM12">
        <v>62</v>
      </c>
      <c r="AN12">
        <v>68</v>
      </c>
      <c r="AO12">
        <f t="shared" si="0"/>
        <v>78.400000000000006</v>
      </c>
      <c r="AP12">
        <f t="shared" si="1"/>
        <v>62.117647058823529</v>
      </c>
      <c r="AQ12">
        <f t="shared" si="2"/>
        <v>70.918918918918919</v>
      </c>
      <c r="AR12">
        <f t="shared" si="3"/>
        <v>82.5</v>
      </c>
      <c r="AS12">
        <f t="shared" si="4"/>
        <v>63</v>
      </c>
      <c r="AT12">
        <f t="shared" si="5"/>
        <v>73</v>
      </c>
      <c r="AU12">
        <f t="shared" si="6"/>
        <v>87.480796586059753</v>
      </c>
    </row>
    <row r="13" spans="1:50">
      <c r="A13" t="s">
        <v>65</v>
      </c>
      <c r="B13">
        <v>94</v>
      </c>
      <c r="C13">
        <v>92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88</v>
      </c>
      <c r="K13">
        <v>90</v>
      </c>
      <c r="L13">
        <v>95</v>
      </c>
      <c r="M13">
        <v>100</v>
      </c>
      <c r="N13">
        <v>97</v>
      </c>
      <c r="O13">
        <v>90</v>
      </c>
      <c r="P13">
        <v>97</v>
      </c>
      <c r="Q13">
        <v>100</v>
      </c>
      <c r="R13">
        <v>95</v>
      </c>
      <c r="S13">
        <v>97</v>
      </c>
      <c r="T13">
        <v>10</v>
      </c>
      <c r="U13">
        <v>100</v>
      </c>
      <c r="V13">
        <v>95</v>
      </c>
      <c r="W13">
        <v>77</v>
      </c>
      <c r="X13">
        <v>100</v>
      </c>
      <c r="Y13">
        <v>100</v>
      </c>
      <c r="Z13">
        <v>88</v>
      </c>
      <c r="AA13">
        <v>87</v>
      </c>
      <c r="AB13">
        <v>100</v>
      </c>
      <c r="AC13">
        <v>97</v>
      </c>
      <c r="AD13">
        <v>100</v>
      </c>
      <c r="AE13">
        <v>100</v>
      </c>
      <c r="AF13">
        <v>100</v>
      </c>
      <c r="AG13">
        <v>97</v>
      </c>
      <c r="AH13">
        <v>100</v>
      </c>
      <c r="AI13">
        <v>92</v>
      </c>
      <c r="AJ13">
        <v>95</v>
      </c>
      <c r="AK13">
        <v>97</v>
      </c>
      <c r="AL13">
        <v>95</v>
      </c>
      <c r="AM13">
        <v>82</v>
      </c>
      <c r="AN13">
        <v>100</v>
      </c>
      <c r="AO13">
        <f t="shared" si="0"/>
        <v>91.55</v>
      </c>
      <c r="AP13">
        <f t="shared" si="1"/>
        <v>95.882352941176464</v>
      </c>
      <c r="AQ13">
        <f t="shared" si="2"/>
        <v>93.540540540540547</v>
      </c>
      <c r="AR13">
        <f t="shared" si="3"/>
        <v>97</v>
      </c>
      <c r="AS13">
        <f t="shared" si="4"/>
        <v>97</v>
      </c>
      <c r="AT13">
        <f t="shared" si="5"/>
        <v>97</v>
      </c>
      <c r="AU13">
        <f t="shared" si="6"/>
        <v>94.266002844950222</v>
      </c>
    </row>
    <row r="14" spans="1:50">
      <c r="A14" t="s">
        <v>66</v>
      </c>
      <c r="B14">
        <v>74</v>
      </c>
      <c r="C14">
        <v>76</v>
      </c>
      <c r="D14">
        <v>93</v>
      </c>
      <c r="E14">
        <v>90</v>
      </c>
      <c r="F14">
        <v>92</v>
      </c>
      <c r="G14">
        <v>100</v>
      </c>
      <c r="H14">
        <v>93</v>
      </c>
      <c r="I14">
        <v>70</v>
      </c>
      <c r="J14">
        <v>70</v>
      </c>
      <c r="K14">
        <v>70</v>
      </c>
      <c r="L14">
        <v>83</v>
      </c>
      <c r="M14">
        <v>90</v>
      </c>
      <c r="N14">
        <v>63</v>
      </c>
      <c r="O14">
        <v>87</v>
      </c>
      <c r="P14">
        <v>87</v>
      </c>
      <c r="Q14">
        <v>93</v>
      </c>
      <c r="R14">
        <v>80</v>
      </c>
      <c r="S14">
        <v>77</v>
      </c>
      <c r="T14">
        <v>7</v>
      </c>
      <c r="U14">
        <v>57</v>
      </c>
      <c r="V14">
        <v>80</v>
      </c>
      <c r="W14">
        <v>75</v>
      </c>
      <c r="X14">
        <v>70</v>
      </c>
      <c r="Y14">
        <v>87</v>
      </c>
      <c r="Z14">
        <v>90</v>
      </c>
      <c r="AA14">
        <v>73</v>
      </c>
      <c r="AB14">
        <v>83</v>
      </c>
      <c r="AC14">
        <v>88</v>
      </c>
      <c r="AD14">
        <v>97</v>
      </c>
      <c r="AE14">
        <v>80</v>
      </c>
      <c r="AF14">
        <v>68</v>
      </c>
      <c r="AG14">
        <v>84</v>
      </c>
      <c r="AH14">
        <v>77</v>
      </c>
      <c r="AI14">
        <v>70</v>
      </c>
      <c r="AJ14">
        <v>75</v>
      </c>
      <c r="AK14">
        <v>95</v>
      </c>
      <c r="AL14">
        <v>78</v>
      </c>
      <c r="AM14">
        <v>82</v>
      </c>
      <c r="AN14">
        <v>72</v>
      </c>
      <c r="AO14">
        <f t="shared" si="0"/>
        <v>77.849999999999994</v>
      </c>
      <c r="AP14">
        <f t="shared" si="1"/>
        <v>80.529411764705884</v>
      </c>
      <c r="AQ14">
        <f t="shared" si="2"/>
        <v>79.081081081081081</v>
      </c>
      <c r="AR14">
        <f t="shared" si="3"/>
        <v>81.5</v>
      </c>
      <c r="AS14">
        <f t="shared" si="4"/>
        <v>80</v>
      </c>
      <c r="AT14">
        <f t="shared" si="5"/>
        <v>80</v>
      </c>
      <c r="AU14">
        <f t="shared" si="6"/>
        <v>82.059743954480808</v>
      </c>
    </row>
    <row r="15" spans="1:50">
      <c r="A15" t="s">
        <v>66</v>
      </c>
      <c r="B15">
        <v>78</v>
      </c>
      <c r="C15">
        <v>71</v>
      </c>
      <c r="D15">
        <v>78</v>
      </c>
      <c r="E15">
        <v>70</v>
      </c>
      <c r="F15">
        <v>85</v>
      </c>
      <c r="G15">
        <v>90</v>
      </c>
      <c r="H15">
        <v>90</v>
      </c>
      <c r="I15">
        <v>95</v>
      </c>
      <c r="J15">
        <v>85</v>
      </c>
      <c r="K15">
        <v>82</v>
      </c>
      <c r="L15">
        <v>88</v>
      </c>
      <c r="M15">
        <v>83</v>
      </c>
      <c r="N15">
        <v>90</v>
      </c>
      <c r="O15">
        <v>83</v>
      </c>
      <c r="P15">
        <v>82</v>
      </c>
      <c r="Q15">
        <v>85</v>
      </c>
      <c r="R15">
        <v>70</v>
      </c>
      <c r="S15">
        <v>73</v>
      </c>
      <c r="T15">
        <v>7</v>
      </c>
      <c r="U15">
        <v>63</v>
      </c>
      <c r="V15">
        <v>60</v>
      </c>
      <c r="W15">
        <v>60</v>
      </c>
      <c r="X15">
        <v>62</v>
      </c>
      <c r="Y15">
        <v>87</v>
      </c>
      <c r="Z15">
        <v>77</v>
      </c>
      <c r="AA15">
        <v>75</v>
      </c>
      <c r="AB15">
        <v>95</v>
      </c>
      <c r="AC15">
        <v>92</v>
      </c>
      <c r="AD15">
        <v>93</v>
      </c>
      <c r="AE15">
        <v>78</v>
      </c>
      <c r="AF15">
        <v>68</v>
      </c>
      <c r="AG15">
        <v>77</v>
      </c>
      <c r="AH15">
        <v>73</v>
      </c>
      <c r="AI15">
        <v>72</v>
      </c>
      <c r="AJ15">
        <v>82</v>
      </c>
      <c r="AK15">
        <v>65</v>
      </c>
      <c r="AL15">
        <v>80</v>
      </c>
      <c r="AM15">
        <v>55</v>
      </c>
      <c r="AN15">
        <v>63</v>
      </c>
      <c r="AO15">
        <f t="shared" si="0"/>
        <v>75.95</v>
      </c>
      <c r="AP15">
        <f t="shared" si="1"/>
        <v>76.117647058823536</v>
      </c>
      <c r="AQ15">
        <f t="shared" si="2"/>
        <v>76.027027027027032</v>
      </c>
      <c r="AR15">
        <f t="shared" si="3"/>
        <v>82.5</v>
      </c>
      <c r="AS15">
        <f t="shared" si="4"/>
        <v>77</v>
      </c>
      <c r="AT15">
        <f t="shared" si="5"/>
        <v>78</v>
      </c>
      <c r="AU15">
        <f t="shared" si="6"/>
        <v>82.611664295874832</v>
      </c>
    </row>
    <row r="16" spans="1:50">
      <c r="A16" t="s">
        <v>66</v>
      </c>
      <c r="B16">
        <v>75</v>
      </c>
      <c r="C16">
        <v>61</v>
      </c>
      <c r="D16">
        <v>100</v>
      </c>
      <c r="E16">
        <v>100</v>
      </c>
      <c r="F16">
        <v>100</v>
      </c>
      <c r="G16">
        <v>100</v>
      </c>
      <c r="H16">
        <v>75</v>
      </c>
      <c r="I16">
        <v>85</v>
      </c>
      <c r="J16">
        <v>85</v>
      </c>
      <c r="K16">
        <v>92</v>
      </c>
      <c r="L16">
        <v>68</v>
      </c>
      <c r="M16">
        <v>88</v>
      </c>
      <c r="N16">
        <v>100</v>
      </c>
      <c r="O16">
        <v>95</v>
      </c>
      <c r="P16">
        <v>95</v>
      </c>
      <c r="Q16">
        <v>85</v>
      </c>
      <c r="R16">
        <v>63</v>
      </c>
      <c r="S16">
        <v>75</v>
      </c>
      <c r="T16">
        <v>7</v>
      </c>
      <c r="U16">
        <v>83</v>
      </c>
      <c r="V16">
        <v>50</v>
      </c>
      <c r="W16">
        <v>68</v>
      </c>
      <c r="X16">
        <v>87</v>
      </c>
      <c r="Y16">
        <v>87</v>
      </c>
      <c r="Z16">
        <v>55</v>
      </c>
      <c r="AA16">
        <v>73</v>
      </c>
      <c r="AB16">
        <v>90</v>
      </c>
      <c r="AC16">
        <v>87</v>
      </c>
      <c r="AD16">
        <v>70</v>
      </c>
      <c r="AE16">
        <v>70</v>
      </c>
      <c r="AF16">
        <v>87</v>
      </c>
      <c r="AG16">
        <v>42</v>
      </c>
      <c r="AH16">
        <v>40</v>
      </c>
      <c r="AI16">
        <v>45</v>
      </c>
      <c r="AJ16">
        <v>67</v>
      </c>
      <c r="AK16">
        <v>58</v>
      </c>
      <c r="AL16">
        <v>53</v>
      </c>
      <c r="AM16">
        <v>50</v>
      </c>
      <c r="AN16">
        <v>73</v>
      </c>
      <c r="AO16">
        <f t="shared" si="0"/>
        <v>80.7</v>
      </c>
      <c r="AP16">
        <f t="shared" si="1"/>
        <v>66.705882352941174</v>
      </c>
      <c r="AQ16">
        <f t="shared" si="2"/>
        <v>74.270270270270274</v>
      </c>
      <c r="AR16">
        <f t="shared" si="3"/>
        <v>85</v>
      </c>
      <c r="AS16">
        <f t="shared" si="4"/>
        <v>70</v>
      </c>
      <c r="AT16">
        <f t="shared" si="5"/>
        <v>75</v>
      </c>
      <c r="AU16">
        <f t="shared" si="6"/>
        <v>94.109530583214791</v>
      </c>
    </row>
    <row r="17" spans="1:47">
      <c r="A17" t="s">
        <v>66</v>
      </c>
      <c r="B17">
        <v>71</v>
      </c>
      <c r="C17">
        <v>85</v>
      </c>
      <c r="D17">
        <v>95</v>
      </c>
      <c r="E17">
        <v>80</v>
      </c>
      <c r="F17">
        <v>85</v>
      </c>
      <c r="G17">
        <v>90</v>
      </c>
      <c r="H17">
        <v>100</v>
      </c>
      <c r="I17">
        <v>75</v>
      </c>
      <c r="J17">
        <v>65</v>
      </c>
      <c r="K17">
        <v>83</v>
      </c>
      <c r="L17">
        <v>88</v>
      </c>
      <c r="M17">
        <v>95</v>
      </c>
      <c r="N17">
        <v>82</v>
      </c>
      <c r="O17">
        <v>65</v>
      </c>
      <c r="P17">
        <v>90</v>
      </c>
      <c r="Q17">
        <v>95</v>
      </c>
      <c r="R17">
        <v>82</v>
      </c>
      <c r="S17">
        <v>87</v>
      </c>
      <c r="T17">
        <v>7</v>
      </c>
      <c r="U17">
        <v>83</v>
      </c>
      <c r="V17">
        <v>52</v>
      </c>
      <c r="W17">
        <v>75</v>
      </c>
      <c r="X17">
        <v>97</v>
      </c>
      <c r="Y17">
        <v>83</v>
      </c>
      <c r="Z17">
        <v>80</v>
      </c>
      <c r="AA17">
        <v>63</v>
      </c>
      <c r="AB17">
        <v>87</v>
      </c>
      <c r="AC17">
        <v>97</v>
      </c>
      <c r="AD17">
        <v>95</v>
      </c>
      <c r="AE17">
        <v>77</v>
      </c>
      <c r="AF17">
        <v>95</v>
      </c>
      <c r="AG17">
        <v>98</v>
      </c>
      <c r="AH17">
        <v>75</v>
      </c>
      <c r="AI17">
        <v>52</v>
      </c>
      <c r="AJ17">
        <v>85</v>
      </c>
      <c r="AK17">
        <v>90</v>
      </c>
      <c r="AL17">
        <v>90</v>
      </c>
      <c r="AM17">
        <v>75</v>
      </c>
      <c r="AN17">
        <v>77</v>
      </c>
      <c r="AO17">
        <f t="shared" si="0"/>
        <v>78.7</v>
      </c>
      <c r="AP17">
        <f t="shared" si="1"/>
        <v>83.294117647058826</v>
      </c>
      <c r="AQ17">
        <f t="shared" si="2"/>
        <v>80.810810810810807</v>
      </c>
      <c r="AR17">
        <f t="shared" si="3"/>
        <v>83</v>
      </c>
      <c r="AS17">
        <f t="shared" si="4"/>
        <v>85</v>
      </c>
      <c r="AT17">
        <f t="shared" si="5"/>
        <v>83</v>
      </c>
      <c r="AU17">
        <f t="shared" si="6"/>
        <v>82.274537695590325</v>
      </c>
    </row>
    <row r="18" spans="1:47">
      <c r="C18" t="s">
        <v>67</v>
      </c>
      <c r="D18">
        <f>AVERAGE(D2:D17)</f>
        <v>93.25</v>
      </c>
      <c r="E18">
        <f t="shared" ref="E18:AN18" si="7">AVERAGE(E2:E17)</f>
        <v>92.6875</v>
      </c>
      <c r="F18">
        <f t="shared" si="7"/>
        <v>91.1875</v>
      </c>
      <c r="G18">
        <f t="shared" si="7"/>
        <v>94.125</v>
      </c>
      <c r="H18">
        <f t="shared" si="7"/>
        <v>87.9375</v>
      </c>
      <c r="I18">
        <f t="shared" si="7"/>
        <v>85.4375</v>
      </c>
      <c r="J18">
        <f t="shared" si="7"/>
        <v>82.375</v>
      </c>
      <c r="K18">
        <f t="shared" si="7"/>
        <v>79</v>
      </c>
      <c r="L18">
        <f t="shared" si="7"/>
        <v>82.125</v>
      </c>
      <c r="M18">
        <f t="shared" si="7"/>
        <v>89.875</v>
      </c>
      <c r="N18">
        <f t="shared" si="7"/>
        <v>82.5</v>
      </c>
      <c r="O18">
        <f t="shared" si="7"/>
        <v>76.4375</v>
      </c>
      <c r="P18">
        <f t="shared" si="7"/>
        <v>87.1875</v>
      </c>
      <c r="Q18">
        <f t="shared" si="7"/>
        <v>86.5</v>
      </c>
      <c r="R18">
        <f t="shared" si="7"/>
        <v>75.8125</v>
      </c>
      <c r="S18">
        <f t="shared" si="7"/>
        <v>80.125</v>
      </c>
      <c r="T18">
        <f t="shared" si="7"/>
        <v>7.9375</v>
      </c>
      <c r="U18">
        <f t="shared" si="7"/>
        <v>78</v>
      </c>
      <c r="V18">
        <f t="shared" si="7"/>
        <v>71.75</v>
      </c>
      <c r="W18">
        <f t="shared" si="7"/>
        <v>71.875</v>
      </c>
      <c r="X18">
        <f t="shared" si="7"/>
        <v>74.75</v>
      </c>
      <c r="Y18">
        <f t="shared" si="7"/>
        <v>82</v>
      </c>
      <c r="Z18">
        <f t="shared" si="7"/>
        <v>70.6875</v>
      </c>
      <c r="AA18">
        <f t="shared" si="7"/>
        <v>74.5</v>
      </c>
      <c r="AB18">
        <f t="shared" si="7"/>
        <v>83.875</v>
      </c>
      <c r="AC18">
        <f t="shared" si="7"/>
        <v>87</v>
      </c>
      <c r="AD18">
        <f t="shared" si="7"/>
        <v>85.3125</v>
      </c>
      <c r="AE18">
        <f t="shared" si="7"/>
        <v>74.5</v>
      </c>
      <c r="AF18">
        <f t="shared" si="7"/>
        <v>78.6875</v>
      </c>
      <c r="AG18">
        <f t="shared" si="7"/>
        <v>76.25</v>
      </c>
      <c r="AH18">
        <f t="shared" si="7"/>
        <v>71.25</v>
      </c>
      <c r="AI18">
        <f t="shared" si="7"/>
        <v>66.0625</v>
      </c>
      <c r="AJ18">
        <f t="shared" si="7"/>
        <v>71.8125</v>
      </c>
      <c r="AK18">
        <f t="shared" si="7"/>
        <v>74.6875</v>
      </c>
      <c r="AL18">
        <f t="shared" si="7"/>
        <v>75.5625</v>
      </c>
      <c r="AM18">
        <f t="shared" si="7"/>
        <v>67.1875</v>
      </c>
      <c r="AN18">
        <f t="shared" si="7"/>
        <v>77.875</v>
      </c>
    </row>
    <row r="19" spans="1:47" ht="60">
      <c r="C19" s="10" t="s">
        <v>68</v>
      </c>
      <c r="D19">
        <f>STDEV(D2:D18)</f>
        <v>6.3097147320619813</v>
      </c>
      <c r="E19">
        <f t="shared" ref="E19:AN19" si="8">STDEV(E2:E18)</f>
        <v>9.2986474150813994</v>
      </c>
      <c r="F19">
        <f t="shared" si="8"/>
        <v>7.7477315228394437</v>
      </c>
      <c r="G19">
        <f t="shared" si="8"/>
        <v>7.0876212511674179</v>
      </c>
      <c r="H19">
        <f t="shared" si="8"/>
        <v>9.9779052786644549</v>
      </c>
      <c r="I19">
        <f t="shared" si="8"/>
        <v>10.77014826963863</v>
      </c>
      <c r="J19">
        <f t="shared" si="8"/>
        <v>11.736028928048874</v>
      </c>
      <c r="K19">
        <f t="shared" si="8"/>
        <v>9.5916630466254382</v>
      </c>
      <c r="L19">
        <f t="shared" si="8"/>
        <v>8.7025499136747264</v>
      </c>
      <c r="M19">
        <f t="shared" si="8"/>
        <v>7.3047501668434904</v>
      </c>
      <c r="N19">
        <f t="shared" si="8"/>
        <v>14.44818327679989</v>
      </c>
      <c r="O19">
        <f t="shared" si="8"/>
        <v>16.940959056381665</v>
      </c>
      <c r="P19">
        <f t="shared" si="8"/>
        <v>8.4129271808330781</v>
      </c>
      <c r="Q19">
        <f t="shared" si="8"/>
        <v>10.636023693091325</v>
      </c>
      <c r="R19">
        <f t="shared" si="8"/>
        <v>14.483692338281699</v>
      </c>
      <c r="S19">
        <f t="shared" si="8"/>
        <v>11.362630637312822</v>
      </c>
      <c r="T19">
        <f t="shared" si="8"/>
        <v>1.0288798520721456</v>
      </c>
      <c r="U19">
        <f t="shared" si="8"/>
        <v>14.760589419125511</v>
      </c>
      <c r="V19">
        <f t="shared" si="8"/>
        <v>15.710267343364976</v>
      </c>
      <c r="W19">
        <f t="shared" si="8"/>
        <v>8.9364072758575634</v>
      </c>
      <c r="X19">
        <f t="shared" si="8"/>
        <v>16.509466981099056</v>
      </c>
      <c r="Y19">
        <f t="shared" si="8"/>
        <v>13.009611831257688</v>
      </c>
      <c r="Z19">
        <f t="shared" si="8"/>
        <v>18.322522854399718</v>
      </c>
      <c r="AA19">
        <f t="shared" si="8"/>
        <v>7.3569694847810805</v>
      </c>
      <c r="AB19">
        <f t="shared" si="8"/>
        <v>12.790988038458952</v>
      </c>
      <c r="AC19">
        <f t="shared" si="8"/>
        <v>14.022303662380159</v>
      </c>
      <c r="AD19">
        <f t="shared" si="8"/>
        <v>14.994660507994171</v>
      </c>
      <c r="AE19">
        <f t="shared" si="8"/>
        <v>13.209844813622906</v>
      </c>
      <c r="AF19">
        <f t="shared" si="8"/>
        <v>14.822781242061154</v>
      </c>
      <c r="AG19">
        <f t="shared" si="8"/>
        <v>18.659782956937093</v>
      </c>
      <c r="AH19">
        <f t="shared" si="8"/>
        <v>20.965745872732505</v>
      </c>
      <c r="AI19">
        <f t="shared" si="8"/>
        <v>14.139787613327153</v>
      </c>
      <c r="AJ19">
        <f t="shared" si="8"/>
        <v>17.066849262532319</v>
      </c>
      <c r="AK19">
        <f t="shared" si="8"/>
        <v>16.679773492167094</v>
      </c>
      <c r="AL19">
        <f t="shared" si="8"/>
        <v>16.332363385315674</v>
      </c>
      <c r="AM19">
        <f t="shared" si="8"/>
        <v>12.501093702152623</v>
      </c>
      <c r="AN19">
        <f t="shared" si="8"/>
        <v>12.066870969725333</v>
      </c>
      <c r="AP19" s="10" t="s">
        <v>69</v>
      </c>
      <c r="AQ19">
        <f>AVERAGEIF(A2:A17, "=m", AQ2:AQ17)</f>
        <v>79.642642642642656</v>
      </c>
    </row>
    <row r="20" spans="1:47">
      <c r="AP20" t="s">
        <v>70</v>
      </c>
      <c r="AQ20">
        <f>AVERAGEIF(A2:A17, "=k", AQ2:AQ17)</f>
        <v>76.019305019305008</v>
      </c>
    </row>
    <row r="22" spans="1:47" ht="75">
      <c r="C22" s="10" t="s">
        <v>71</v>
      </c>
      <c r="D22">
        <f>CORREL(B2:B17,C2:C17)</f>
        <v>0.6651548352314216</v>
      </c>
    </row>
    <row r="23" spans="1:47" ht="105">
      <c r="C23" s="10" t="s">
        <v>72</v>
      </c>
      <c r="D23">
        <f>CORREL(AO2:AO17,AP2:AP17)</f>
        <v>0.61535015589276254</v>
      </c>
    </row>
  </sheetData>
  <conditionalFormatting sqref="D2:AN17">
    <cfRule type="aboveAverage" dxfId="13" priority="12" aboveAverage="0"/>
    <cfRule type="aboveAverage" dxfId="12" priority="13"/>
    <cfRule type="cellIs" dxfId="11" priority="14" operator="greaterThan">
      <formula>"Średnia(D2:AN17)"</formula>
    </cfRule>
  </conditionalFormatting>
  <conditionalFormatting sqref="D18:AN18">
    <cfRule type="top10" dxfId="10" priority="10" bottom="1" rank="3"/>
    <cfRule type="top10" dxfId="9" priority="11" rank="3"/>
  </conditionalFormatting>
  <conditionalFormatting sqref="D19:AN19">
    <cfRule type="top10" dxfId="8" priority="8" bottom="1" rank="3"/>
    <cfRule type="top10" dxfId="7" priority="9" rank="3"/>
  </conditionalFormatting>
  <conditionalFormatting sqref="AT2:AT17">
    <cfRule type="top10" dxfId="6" priority="6" bottom="1" rank="1"/>
    <cfRule type="top10" dxfId="5" priority="7" rank="1"/>
  </conditionalFormatting>
  <conditionalFormatting sqref="AQ2:AQ17 AQ19">
    <cfRule type="top10" dxfId="4" priority="4" bottom="1" rank="1"/>
    <cfRule type="top10" dxfId="3" priority="5" rank="1"/>
  </conditionalFormatting>
  <conditionalFormatting sqref="AU2:AU17">
    <cfRule type="top10" dxfId="2" priority="1" bottom="1" rank="1"/>
    <cfRule type="top10" dxfId="1" priority="2" bottom="1" rank="1"/>
    <cfRule type="top10" dxfId="0" priority="3" rank="1"/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Symulacja</vt:lpstr>
      <vt:lpstr>Statystyka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2019-10-19T16:46:41Z</dcterms:modified>
</cp:coreProperties>
</file>