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tolab200\Desktop\"/>
    </mc:Choice>
  </mc:AlternateContent>
  <bookViews>
    <workbookView xWindow="1965" yWindow="960" windowWidth="18420" windowHeight="13725"/>
  </bookViews>
  <sheets>
    <sheet name="例題2.13開水路流れ" sheetId="1" r:id="rId1"/>
  </sheets>
  <calcPr calcId="162913" iterate="1"/>
</workbook>
</file>

<file path=xl/calcChain.xml><?xml version="1.0" encoding="utf-8"?>
<calcChain xmlns="http://schemas.openxmlformats.org/spreadsheetml/2006/main">
  <c r="CF24" i="1" l="1"/>
  <c r="C2" i="1"/>
  <c r="CC2" i="1"/>
  <c r="B26" i="1"/>
  <c r="B27" i="1" s="1"/>
  <c r="B33" i="1" s="1"/>
  <c r="B35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F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F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F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F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CF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CF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CF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CF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F10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CF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CF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CF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CF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CF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C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CF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C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CF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CF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CF21" i="1"/>
  <c r="CF23" i="1"/>
  <c r="CF25" i="1"/>
</calcChain>
</file>

<file path=xl/sharedStrings.xml><?xml version="1.0" encoding="utf-8"?>
<sst xmlns="http://schemas.openxmlformats.org/spreadsheetml/2006/main" count="15" uniqueCount="15">
  <si>
    <t>°</t>
    <phoneticPr fontId="1"/>
  </si>
  <si>
    <t>rad</t>
    <phoneticPr fontId="1"/>
  </si>
  <si>
    <t>m</t>
    <phoneticPr fontId="1"/>
  </si>
  <si>
    <t>θ=</t>
    <phoneticPr fontId="1"/>
  </si>
  <si>
    <t>sinθ=</t>
    <phoneticPr fontId="1"/>
  </si>
  <si>
    <t>μ=</t>
    <phoneticPr fontId="1"/>
  </si>
  <si>
    <t>ρ=</t>
    <phoneticPr fontId="1"/>
  </si>
  <si>
    <t>g=</t>
    <phoneticPr fontId="1"/>
  </si>
  <si>
    <t>ρgsinθ/μ=</t>
    <phoneticPr fontId="1"/>
  </si>
  <si>
    <t>Δx=</t>
    <phoneticPr fontId="1"/>
  </si>
  <si>
    <t>y[m]＼x[m]</t>
    <phoneticPr fontId="1"/>
  </si>
  <si>
    <t>流量[m3/s]</t>
    <rPh sb="0" eb="2">
      <t>リュウリョウ</t>
    </rPh>
    <phoneticPr fontId="1"/>
  </si>
  <si>
    <t>全流量[m3/s]</t>
    <rPh sb="0" eb="1">
      <t>ゼン</t>
    </rPh>
    <rPh sb="1" eb="3">
      <t>リュウリョウ</t>
    </rPh>
    <phoneticPr fontId="1"/>
  </si>
  <si>
    <t>面積[m2]</t>
    <rPh sb="0" eb="2">
      <t>メンセキ</t>
    </rPh>
    <phoneticPr fontId="1"/>
  </si>
  <si>
    <t>平均流速</t>
    <rPh sb="0" eb="2">
      <t>ヘイキン</t>
    </rPh>
    <rPh sb="2" eb="4">
      <t>リュウソク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</si>
</sst>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3" x14ac:knownFonts="1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 applyFill="1">
      <alignment vertical="center"/>
    </xf>
    <xf numFmtId="11" fontId="2" fillId="0" borderId="0" xfId="0" applyNumberFormat="1" applyFont="1">
      <alignment vertical="center"/>
    </xf>
    <xf numFmtId="177" fontId="2" fillId="2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quotePrefix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-50"/>
      <c:hPercent val="100"/>
      <c:rotY val="270"/>
      <c:depthPercent val="100"/>
      <c:rAngAx val="0"/>
      <c:perspective val="70"/>
    </c:view3D>
    <c:floor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94150124438328"/>
          <c:y val="3.3057851239669422E-2"/>
          <c:w val="0.89967921874753098"/>
          <c:h val="0.94214876033057848"/>
        </c:manualLayout>
      </c:layout>
      <c:surface3DChart>
        <c:wireframe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'例題2.13開水路流れ'!$B$2:$B$21</c:f>
              <c:numCache>
                <c:formatCode>General</c:formatCode>
                <c:ptCount val="20"/>
                <c:pt idx="0" formatCode="0.00_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E-4AAB-BB42-4426BA0C400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'例題2.13開水路流れ'!$C$2:$C$21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E-4AAB-BB42-4426BA0C400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'例題2.13開水路流れ'!$D$2:$D$21</c:f>
              <c:numCache>
                <c:formatCode>0.00_ </c:formatCode>
                <c:ptCount val="20"/>
                <c:pt idx="0">
                  <c:v>9.4257487423563251E-3</c:v>
                </c:pt>
                <c:pt idx="1">
                  <c:v>9.4257796065407903E-3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E-4AAB-BB42-4426BA0C400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'例題2.13開水路流れ'!$E$2:$E$21</c:f>
              <c:numCache>
                <c:formatCode>0.00_ </c:formatCode>
                <c:ptCount val="20"/>
                <c:pt idx="0">
                  <c:v>2.4001313016637819E-2</c:v>
                </c:pt>
                <c:pt idx="1">
                  <c:v>2.4001404093786628E-2</c:v>
                </c:pt>
                <c:pt idx="2">
                  <c:v>1.5868397393570596E-2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E-4AAB-BB42-4426BA0C400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'例題2.13開水路流れ'!$F$2:$F$21</c:f>
              <c:numCache>
                <c:formatCode>0.00_ </c:formatCode>
                <c:ptCount val="20"/>
                <c:pt idx="0">
                  <c:v>4.2434129524844204E-2</c:v>
                </c:pt>
                <c:pt idx="1">
                  <c:v>4.2434307878459379E-2</c:v>
                </c:pt>
                <c:pt idx="2">
                  <c:v>3.5196275164239371E-2</c:v>
                </c:pt>
                <c:pt idx="3">
                  <c:v>2.0938201652873599E-2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9E-4AAB-BB42-4426BA0C4002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'例題2.13開水路流れ'!$G$2:$G$21</c:f>
              <c:numCache>
                <c:formatCode>0.00_ </c:formatCode>
                <c:ptCount val="20"/>
                <c:pt idx="0">
                  <c:v>6.3829512414710937E-2</c:v>
                </c:pt>
                <c:pt idx="1">
                  <c:v>6.382980203914522E-2</c:v>
                </c:pt>
                <c:pt idx="2">
                  <c:v>5.7268479690295179E-2</c:v>
                </c:pt>
                <c:pt idx="3">
                  <c:v>4.4280670311043574E-2</c:v>
                </c:pt>
                <c:pt idx="4">
                  <c:v>2.5097021374811047E-2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9E-4AAB-BB42-4426BA0C4002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'例題2.13開水路流れ'!$H$2:$H$11</c:f>
              <c:numCache>
                <c:formatCode>0.00_ </c:formatCode>
                <c:ptCount val="10"/>
                <c:pt idx="0">
                  <c:v>8.7511107989685172E-2</c:v>
                </c:pt>
                <c:pt idx="1">
                  <c:v>8.7511529008415079E-2</c:v>
                </c:pt>
                <c:pt idx="2">
                  <c:v>8.1491696475018791E-2</c:v>
                </c:pt>
                <c:pt idx="3">
                  <c:v>6.9543355200274715E-2</c:v>
                </c:pt>
                <c:pt idx="4">
                  <c:v>5.1831595631646479E-2</c:v>
                </c:pt>
                <c:pt idx="5">
                  <c:v>2.8570247064650809E-2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E-4AAB-BB42-4426BA0C4002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'例題2.13開水路流れ'!$I$2:$I$11</c:f>
              <c:numCache>
                <c:formatCode>0.00_ </c:formatCode>
                <c:ptCount val="10"/>
                <c:pt idx="0">
                  <c:v>0.11293783922711981</c:v>
                </c:pt>
                <c:pt idx="1">
                  <c:v>0.11293840706987575</c:v>
                </c:pt>
                <c:pt idx="2">
                  <c:v>0.10736822095287622</c:v>
                </c:pt>
                <c:pt idx="3">
                  <c:v>9.6294106647024411E-2</c:v>
                </c:pt>
                <c:pt idx="4">
                  <c:v>7.9840209585342756E-2</c:v>
                </c:pt>
                <c:pt idx="5">
                  <c:v>5.8173605603005482E-2</c:v>
                </c:pt>
                <c:pt idx="6">
                  <c:v>3.1489713417257939E-2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9E-4AAB-BB42-4426BA0C4002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'例題2.13開水路流れ'!$J$2:$J$11</c:f>
              <c:numCache>
                <c:formatCode>0.00_ </c:formatCode>
                <c:ptCount val="10"/>
                <c:pt idx="0">
                  <c:v>0.13966051372978661</c:v>
                </c:pt>
                <c:pt idx="1">
                  <c:v>0.13966123828595275</c:v>
                </c:pt>
                <c:pt idx="2">
                  <c:v>0.13447377055098983</c:v>
                </c:pt>
                <c:pt idx="3">
                  <c:v>0.12414958434467233</c:v>
                </c:pt>
                <c:pt idx="4">
                  <c:v>0.10878627451044715</c:v>
                </c:pt>
                <c:pt idx="5">
                  <c:v>8.8518757569927151E-2</c:v>
                </c:pt>
                <c:pt idx="6">
                  <c:v>6.3509483187074514E-2</c:v>
                </c:pt>
                <c:pt idx="7">
                  <c:v>3.3939336483957055E-2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9E-4AAB-BB42-4426BA0C4002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'例題2.13開水路流れ'!$K$2:$K$21</c:f>
              <c:numCache>
                <c:formatCode>0.00_ </c:formatCode>
                <c:ptCount val="20"/>
                <c:pt idx="0">
                  <c:v>0.16729689090437419</c:v>
                </c:pt>
                <c:pt idx="1">
                  <c:v>0.16729777565092874</c:v>
                </c:pt>
                <c:pt idx="2">
                  <c:v>0.16244144588969023</c:v>
                </c:pt>
                <c:pt idx="3">
                  <c:v>0.1527694362227551</c:v>
                </c:pt>
                <c:pt idx="4">
                  <c:v>0.13836159534665862</c:v>
                </c:pt>
                <c:pt idx="5">
                  <c:v>0.1193304755230391</c:v>
                </c:pt>
                <c:pt idx="6">
                  <c:v>9.58146629930475E-2</c:v>
                </c:pt>
                <c:pt idx="7">
                  <c:v>6.7972108452328303E-2</c:v>
                </c:pt>
                <c:pt idx="8">
                  <c:v>3.5974084665231019E-2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9E-4AAB-BB42-4426BA0C4002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'例題2.13開水路流れ'!$L$2:$L$21</c:f>
              <c:numCache>
                <c:formatCode>0.00_ </c:formatCode>
                <c:ptCount val="20"/>
                <c:pt idx="0">
                  <c:v>0.19551631424265378</c:v>
                </c:pt>
                <c:pt idx="1">
                  <c:v>0.19551735534596917</c:v>
                </c:pt>
                <c:pt idx="2">
                  <c:v>0.19095051745401576</c:v>
                </c:pt>
                <c:pt idx="3">
                  <c:v>0.18185067520916873</c:v>
                </c:pt>
                <c:pt idx="4">
                  <c:v>0.16828554671049778</c:v>
                </c:pt>
                <c:pt idx="5">
                  <c:v>0.15035199593844187</c:v>
                </c:pt>
                <c:pt idx="6">
                  <c:v>0.12817142300344792</c:v>
                </c:pt>
                <c:pt idx="7">
                  <c:v>0.10188489570116781</c:v>
                </c:pt>
                <c:pt idx="8">
                  <c:v>7.1648473997131951E-2</c:v>
                </c:pt>
                <c:pt idx="9">
                  <c:v>3.7628946027786402E-2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9E-4AAB-BB42-4426BA0C4002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'例題2.13開水路流れ'!$M$2:$M$21</c:f>
              <c:numCache>
                <c:formatCode>0.00_ </c:formatCode>
                <c:ptCount val="20"/>
                <c:pt idx="0">
                  <c:v>0.22402975421121449</c:v>
                </c:pt>
                <c:pt idx="1">
                  <c:v>0.22403093960331358</c:v>
                </c:pt>
                <c:pt idx="2">
                  <c:v>0.21971860201542304</c:v>
                </c:pt>
                <c:pt idx="3">
                  <c:v>0.21112304468495138</c:v>
                </c:pt>
                <c:pt idx="4">
                  <c:v>0.19830355762303906</c:v>
                </c:pt>
                <c:pt idx="5">
                  <c:v>0.18134593253353234</c:v>
                </c:pt>
                <c:pt idx="6">
                  <c:v>0.16035925940652188</c:v>
                </c:pt>
                <c:pt idx="7">
                  <c:v>0.1354724075214806</c:v>
                </c:pt>
                <c:pt idx="8">
                  <c:v>0.10683049820234489</c:v>
                </c:pt>
                <c:pt idx="9">
                  <c:v>7.4591538884077116E-2</c:v>
                </c:pt>
                <c:pt idx="10">
                  <c:v>3.8923250237810479E-2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9E-4AAB-BB42-4426BA0C4002}"/>
            </c:ext>
          </c:extLst>
        </c:ser>
        <c:ser>
          <c:idx val="12"/>
          <c:order val="12"/>
          <c:val>
            <c:numRef>
              <c:f>'例題2.13開水路流れ'!$N$2:$N$21</c:f>
              <c:numCache>
                <c:formatCode>0.00_ </c:formatCode>
                <c:ptCount val="20"/>
                <c:pt idx="0">
                  <c:v>0.25258312811785155</c:v>
                </c:pt>
                <c:pt idx="1">
                  <c:v>0.2525844365492621</c:v>
                </c:pt>
                <c:pt idx="2">
                  <c:v>0.24849617328488319</c:v>
                </c:pt>
                <c:pt idx="3">
                  <c:v>0.24034544235372293</c:v>
                </c:pt>
                <c:pt idx="4">
                  <c:v>0.22818559559991275</c:v>
                </c:pt>
                <c:pt idx="5">
                  <c:v>0.2120945619554167</c:v>
                </c:pt>
                <c:pt idx="6">
                  <c:v>0.19217264762864725</c:v>
                </c:pt>
                <c:pt idx="7">
                  <c:v>0.16854005919421414</c:v>
                </c:pt>
                <c:pt idx="8">
                  <c:v>0.14133435503449335</c:v>
                </c:pt>
                <c:pt idx="9">
                  <c:v>0.11070794569362832</c:v>
                </c:pt>
                <c:pt idx="10">
                  <c:v>7.6825662544205656E-2</c:v>
                </c:pt>
                <c:pt idx="11">
                  <c:v>3.9862308768515153E-2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9E-4AAB-BB42-4426BA0C4002}"/>
            </c:ext>
          </c:extLst>
        </c:ser>
        <c:ser>
          <c:idx val="13"/>
          <c:order val="13"/>
          <c:val>
            <c:numRef>
              <c:f>'例題2.13開水路流れ'!$O$2:$O$21</c:f>
              <c:numCache>
                <c:formatCode>0.00_ </c:formatCode>
                <c:ptCount val="20"/>
                <c:pt idx="0">
                  <c:v>0.28095270607822187</c:v>
                </c:pt>
                <c:pt idx="1">
                  <c:v>0.28095410615142946</c:v>
                </c:pt>
                <c:pt idx="2">
                  <c:v>0.27706268435441761</c:v>
                </c:pt>
                <c:pt idx="3">
                  <c:v>0.26930325549029888</c:v>
                </c:pt>
                <c:pt idx="4">
                  <c:v>0.25772490870103626</c:v>
                </c:pt>
                <c:pt idx="5">
                  <c:v>0.24239991588656892</c:v>
                </c:pt>
                <c:pt idx="6">
                  <c:v>0.22342228348003207</c:v>
                </c:pt>
                <c:pt idx="7">
                  <c:v>0.20090611214427578</c:v>
                </c:pt>
                <c:pt idx="8">
                  <c:v>0.17498390630298921</c:v>
                </c:pt>
                <c:pt idx="9">
                  <c:v>0.14580492133716155</c:v>
                </c:pt>
                <c:pt idx="10">
                  <c:v>0.11353355973711529</c:v>
                </c:pt>
                <c:pt idx="11">
                  <c:v>7.8347731825787817E-2</c:v>
                </c:pt>
                <c:pt idx="12">
                  <c:v>4.0436978093869799E-2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9E-4AAB-BB42-4426BA0C4002}"/>
            </c:ext>
          </c:extLst>
        </c:ser>
        <c:ser>
          <c:idx val="14"/>
          <c:order val="14"/>
          <c:val>
            <c:numRef>
              <c:f>'例題2.13開水路流れ'!$P$2:$P$21</c:f>
              <c:numCache>
                <c:formatCode>0.00_ </c:formatCode>
                <c:ptCount val="20"/>
                <c:pt idx="0">
                  <c:v>0.3089418865361967</c:v>
                </c:pt>
                <c:pt idx="1">
                  <c:v>0.30894333572591315</c:v>
                </c:pt>
                <c:pt idx="2">
                  <c:v>0.30522380558808593</c:v>
                </c:pt>
                <c:pt idx="3">
                  <c:v>0.29780641355376414</c:v>
                </c:pt>
                <c:pt idx="4">
                  <c:v>0.28673708227110328</c:v>
                </c:pt>
                <c:pt idx="5">
                  <c:v>0.27208388057696176</c:v>
                </c:pt>
                <c:pt idx="6">
                  <c:v>0.2539361622615155</c:v>
                </c:pt>
                <c:pt idx="7">
                  <c:v>0.23240362041849488</c:v>
                </c:pt>
                <c:pt idx="8">
                  <c:v>0.20761536718628143</c:v>
                </c:pt>
                <c:pt idx="9">
                  <c:v>0.17971911643721233</c:v>
                </c:pt>
                <c:pt idx="10">
                  <c:v>0.14888049172812098</c:v>
                </c:pt>
                <c:pt idx="11">
                  <c:v>0.11528239964122772</c:v>
                </c:pt>
                <c:pt idx="12">
                  <c:v>7.9124286863440432E-2</c:v>
                </c:pt>
                <c:pt idx="13">
                  <c:v>4.0620914353385981E-2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9E-4AAB-BB42-4426BA0C4002}"/>
            </c:ext>
          </c:extLst>
        </c:ser>
        <c:ser>
          <c:idx val="15"/>
          <c:order val="15"/>
          <c:val>
            <c:numRef>
              <c:f>'例題2.13開水路流れ'!$Q$2:$Q$21</c:f>
              <c:numCache>
                <c:formatCode>0.00_ </c:formatCode>
                <c:ptCount val="20"/>
                <c:pt idx="0">
                  <c:v>0.33637887892275775</c:v>
                </c:pt>
                <c:pt idx="1">
                  <c:v>0.33638032259183026</c:v>
                </c:pt>
                <c:pt idx="2">
                  <c:v>0.33280942561317028</c:v>
                </c:pt>
                <c:pt idx="3">
                  <c:v>0.32568796875406625</c:v>
                </c:pt>
                <c:pt idx="4">
                  <c:v>0.31505937170716702</c:v>
                </c:pt>
                <c:pt idx="5">
                  <c:v>0.30098836702714959</c:v>
                </c:pt>
                <c:pt idx="6">
                  <c:v>0.28356060805119965</c:v>
                </c:pt>
                <c:pt idx="7">
                  <c:v>0.26288230804715462</c:v>
                </c:pt>
                <c:pt idx="8">
                  <c:v>0.23908001254543951</c:v>
                </c:pt>
                <c:pt idx="9">
                  <c:v>0.21230059513349833</c:v>
                </c:pt>
                <c:pt idx="10">
                  <c:v>0.18271153698646647</c:v>
                </c:pt>
                <c:pt idx="11">
                  <c:v>0.15050149437246252</c:v>
                </c:pt>
                <c:pt idx="12">
                  <c:v>0.11588105700530291</c:v>
                </c:pt>
                <c:pt idx="13">
                  <c:v>7.9083414038371713E-2</c:v>
                </c:pt>
                <c:pt idx="14">
                  <c:v>4.0364302423229151E-2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9E-4AAB-BB42-4426BA0C4002}"/>
            </c:ext>
          </c:extLst>
        </c:ser>
        <c:ser>
          <c:idx val="16"/>
          <c:order val="16"/>
          <c:val>
            <c:numRef>
              <c:f>'例題2.13開水路流れ'!$R$2:$R$21</c:f>
              <c:numCache>
                <c:formatCode>0.00_ </c:formatCode>
                <c:ptCount val="20"/>
                <c:pt idx="0">
                  <c:v>0.36311497511459445</c:v>
                </c:pt>
                <c:pt idx="1">
                  <c:v>0.36311634553741656</c:v>
                </c:pt>
                <c:pt idx="2">
                  <c:v>0.35967215418246024</c:v>
                </c:pt>
                <c:pt idx="3">
                  <c:v>0.35280303196122687</c:v>
                </c:pt>
                <c:pt idx="4">
                  <c:v>0.34255022605898922</c:v>
                </c:pt>
                <c:pt idx="5">
                  <c:v>0.32897553016037773</c:v>
                </c:pt>
                <c:pt idx="6">
                  <c:v>0.31216126423204804</c:v>
                </c:pt>
                <c:pt idx="7">
                  <c:v>0.29221039645119817</c:v>
                </c:pt>
                <c:pt idx="8">
                  <c:v>0.26924691777485132</c:v>
                </c:pt>
                <c:pt idx="9">
                  <c:v>0.24341659047538752</c:v>
                </c:pt>
                <c:pt idx="10">
                  <c:v>0.21488819490489411</c:v>
                </c:pt>
                <c:pt idx="11">
                  <c:v>0.18385538816391953</c:v>
                </c:pt>
                <c:pt idx="12">
                  <c:v>0.15053924678398992</c:v>
                </c:pt>
                <c:pt idx="13">
                  <c:v>0.11519144965309756</c:v>
                </c:pt>
                <c:pt idx="14">
                  <c:v>7.8097769517700338E-2</c:v>
                </c:pt>
                <c:pt idx="15">
                  <c:v>3.9580875157828828E-2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9E-4AAB-BB42-4426BA0C4002}"/>
            </c:ext>
          </c:extLst>
        </c:ser>
        <c:ser>
          <c:idx val="17"/>
          <c:order val="17"/>
          <c:val>
            <c:numRef>
              <c:f>'例題2.13開水路流れ'!$S$2:$S$21</c:f>
              <c:numCache>
                <c:formatCode>0.00_ </c:formatCode>
                <c:ptCount val="20"/>
                <c:pt idx="0">
                  <c:v>0.389023178332629</c:v>
                </c:pt>
                <c:pt idx="1">
                  <c:v>0.38902439374138498</c:v>
                </c:pt>
                <c:pt idx="2">
                  <c:v>0.38568612529350499</c:v>
                </c:pt>
                <c:pt idx="3">
                  <c:v>0.37902790935394981</c:v>
                </c:pt>
                <c:pt idx="4">
                  <c:v>0.36908889462699079</c:v>
                </c:pt>
                <c:pt idx="5">
                  <c:v>0.35592796124991966</c:v>
                </c:pt>
                <c:pt idx="6">
                  <c:v>0.33962397979064773</c:v>
                </c:pt>
                <c:pt idx="7">
                  <c:v>0.3202763053897707</c:v>
                </c:pt>
                <c:pt idx="8">
                  <c:v>0.2980056331542994</c:v>
                </c:pt>
                <c:pt idx="9">
                  <c:v>0.27295537506620371</c:v>
                </c:pt>
                <c:pt idx="10">
                  <c:v>0.24529376017807766</c:v>
                </c:pt>
                <c:pt idx="11">
                  <c:v>0.21521691218427791</c:v>
                </c:pt>
                <c:pt idx="12">
                  <c:v>0.18295322002344561</c:v>
                </c:pt>
                <c:pt idx="13">
                  <c:v>0.14876936918920319</c:v>
                </c:pt>
                <c:pt idx="14">
                  <c:v>0.1129783740329045</c:v>
                </c:pt>
                <c:pt idx="15">
                  <c:v>7.5949632985898186E-2</c:v>
                </c:pt>
                <c:pt idx="16">
                  <c:v>3.8119835889354969E-2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9E-4AAB-BB42-4426BA0C4002}"/>
            </c:ext>
          </c:extLst>
        </c:ser>
        <c:ser>
          <c:idx val="18"/>
          <c:order val="18"/>
          <c:val>
            <c:numRef>
              <c:f>'例題2.13開水路流れ'!$T$2:$T$21</c:f>
              <c:numCache>
                <c:formatCode>0.00_ </c:formatCode>
                <c:ptCount val="20"/>
                <c:pt idx="0">
                  <c:v>0.41399701536837996</c:v>
                </c:pt>
                <c:pt idx="1">
                  <c:v>0.41399797904134461</c:v>
                </c:pt>
                <c:pt idx="2">
                  <c:v>0.41074594130401954</c:v>
                </c:pt>
                <c:pt idx="3">
                  <c:v>0.4042593034617723</c:v>
                </c:pt>
                <c:pt idx="4">
                  <c:v>0.39457500075495955</c:v>
                </c:pt>
                <c:pt idx="5">
                  <c:v>0.38174874563933336</c:v>
                </c:pt>
                <c:pt idx="6">
                  <c:v>0.36585547069133717</c:v>
                </c:pt>
                <c:pt idx="7">
                  <c:v>0.34699006877480665</c:v>
                </c:pt>
                <c:pt idx="8">
                  <c:v>0.3252685688969168</c:v>
                </c:pt>
                <c:pt idx="9">
                  <c:v>0.30082993959790261</c:v>
                </c:pt>
                <c:pt idx="10">
                  <c:v>0.27383878834563236</c:v>
                </c:pt>
                <c:pt idx="11">
                  <c:v>0.24448934217927468</c:v>
                </c:pt>
                <c:pt idx="12">
                  <c:v>0.21301127834424685</c:v>
                </c:pt>
                <c:pt idx="13">
                  <c:v>0.17967826344788632</c:v>
                </c:pt>
                <c:pt idx="14">
                  <c:v>0.14482050432357355</c:v>
                </c:pt>
                <c:pt idx="15">
                  <c:v>0.10884322673617797</c:v>
                </c:pt>
                <c:pt idx="16">
                  <c:v>7.225354442358102E-2</c:v>
                </c:pt>
                <c:pt idx="17">
                  <c:v>3.5697329854551055E-2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9E-4AAB-BB42-4426BA0C4002}"/>
            </c:ext>
          </c:extLst>
        </c:ser>
        <c:ser>
          <c:idx val="19"/>
          <c:order val="19"/>
          <c:val>
            <c:numRef>
              <c:f>'例題2.13開水路流れ'!$U$2:$U$21</c:f>
              <c:numCache>
                <c:formatCode>0.00_ </c:formatCode>
                <c:ptCount val="20"/>
                <c:pt idx="0">
                  <c:v>0.43794940043839015</c:v>
                </c:pt>
                <c:pt idx="1">
                  <c:v>0.43794999985377214</c:v>
                </c:pt>
                <c:pt idx="2">
                  <c:v>0.43476563307626048</c:v>
                </c:pt>
                <c:pt idx="3">
                  <c:v>0.42841346289182403</c:v>
                </c:pt>
                <c:pt idx="4">
                  <c:v>0.41892797175672847</c:v>
                </c:pt>
                <c:pt idx="5">
                  <c:v>0.40636126614568291</c:v>
                </c:pt>
                <c:pt idx="6">
                  <c:v>0.39078360565423775</c:v>
                </c:pt>
                <c:pt idx="7">
                  <c:v>0.37228425067187199</c:v>
                </c:pt>
                <c:pt idx="8">
                  <c:v>0.35097276674648081</c:v>
                </c:pt>
                <c:pt idx="9">
                  <c:v>0.3269809858529219</c:v>
                </c:pt>
                <c:pt idx="10">
                  <c:v>0.30046591958404401</c:v>
                </c:pt>
                <c:pt idx="11">
                  <c:v>0.27161407393269188</c:v>
                </c:pt>
                <c:pt idx="12">
                  <c:v>0.24064788119385705</c:v>
                </c:pt>
                <c:pt idx="13">
                  <c:v>0.20783544348328012</c:v>
                </c:pt>
                <c:pt idx="14">
                  <c:v>0.17350568565502208</c:v>
                </c:pt>
                <c:pt idx="15">
                  <c:v>0.13807279450625068</c:v>
                </c:pt>
                <c:pt idx="16">
                  <c:v>0.10207743750027093</c:v>
                </c:pt>
                <c:pt idx="17">
                  <c:v>6.6259554120028444E-2</c:v>
                </c:pt>
                <c:pt idx="18">
                  <c:v>3.1690424063564683E-2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9E-4AAB-BB42-4426BA0C4002}"/>
            </c:ext>
          </c:extLst>
        </c:ser>
        <c:ser>
          <c:idx val="20"/>
          <c:order val="20"/>
          <c:val>
            <c:numRef>
              <c:f>'例題2.13開水路流れ'!$V$2:$V$21</c:f>
              <c:numCache>
                <c:formatCode>0.00_ </c:formatCode>
                <c:ptCount val="20"/>
                <c:pt idx="0">
                  <c:v>0.46081145466401596</c:v>
                </c:pt>
                <c:pt idx="1">
                  <c:v>0.46081156074737262</c:v>
                </c:pt>
                <c:pt idx="2">
                  <c:v>0.45767754295539498</c:v>
                </c:pt>
                <c:pt idx="3">
                  <c:v>0.45142519028652961</c:v>
                </c:pt>
                <c:pt idx="4">
                  <c:v>0.44208623186334761</c:v>
                </c:pt>
                <c:pt idx="5">
                  <c:v>0.42970864340808279</c:v>
                </c:pt>
                <c:pt idx="6">
                  <c:v>0.41435716864516081</c:v>
                </c:pt>
                <c:pt idx="7">
                  <c:v>0.39611413626232606</c:v>
                </c:pt>
                <c:pt idx="8">
                  <c:v>0.37508069245399611</c:v>
                </c:pt>
                <c:pt idx="9">
                  <c:v>0.35137862491044536</c:v>
                </c:pt>
                <c:pt idx="10">
                  <c:v>0.32515303996927392</c:v>
                </c:pt>
                <c:pt idx="11">
                  <c:v>0.2965762958037711</c:v>
                </c:pt>
                <c:pt idx="12">
                  <c:v>0.265853840846207</c:v>
                </c:pt>
                <c:pt idx="13">
                  <c:v>0.23323306357141707</c:v>
                </c:pt>
                <c:pt idx="14">
                  <c:v>0.19901717016666379</c:v>
                </c:pt>
                <c:pt idx="15">
                  <c:v>0.16358809043683886</c:v>
                </c:pt>
                <c:pt idx="16">
                  <c:v>0.12744725226293516</c:v>
                </c:pt>
                <c:pt idx="17">
                  <c:v>9.1296588015531574E-2</c:v>
                </c:pt>
                <c:pt idx="18">
                  <c:v>5.6225895194856677E-2</c:v>
                </c:pt>
                <c:pt idx="19">
                  <c:v>2.4235341344236508E-2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9E-4AAB-BB42-4426BA0C4002}"/>
            </c:ext>
          </c:extLst>
        </c:ser>
        <c:ser>
          <c:idx val="21"/>
          <c:order val="21"/>
          <c:val>
            <c:numRef>
              <c:f>'例題2.13開水路流れ'!$W$2:$W$21</c:f>
              <c:numCache>
                <c:formatCode>0.00_ </c:formatCode>
                <c:ptCount val="20"/>
                <c:pt idx="0">
                  <c:v>0.48253121808156552</c:v>
                </c:pt>
                <c:pt idx="1">
                  <c:v>0.48253068457949533</c:v>
                </c:pt>
                <c:pt idx="2">
                  <c:v>0.479431069229874</c:v>
                </c:pt>
                <c:pt idx="3">
                  <c:v>0.47324664872364697</c:v>
                </c:pt>
                <c:pt idx="4">
                  <c:v>0.46400609599737319</c:v>
                </c:pt>
                <c:pt idx="5">
                  <c:v>0.4517527386546657</c:v>
                </c:pt>
                <c:pt idx="6">
                  <c:v>0.43654499195138052</c:v>
                </c:pt>
                <c:pt idx="7">
                  <c:v>0.41845702491800052</c:v>
                </c:pt>
                <c:pt idx="8">
                  <c:v>0.39757974509596794</c:v>
                </c:pt>
                <c:pt idx="9">
                  <c:v>0.37402222338671609</c:v>
                </c:pt>
                <c:pt idx="10">
                  <c:v>0.34791373211815135</c:v>
                </c:pt>
                <c:pt idx="11">
                  <c:v>0.31940664723718704</c:v>
                </c:pt>
                <c:pt idx="12">
                  <c:v>0.28868058688058007</c:v>
                </c:pt>
                <c:pt idx="13">
                  <c:v>0.25594835058773546</c:v>
                </c:pt>
                <c:pt idx="14">
                  <c:v>0.22146452097224653</c:v>
                </c:pt>
                <c:pt idx="15">
                  <c:v>0.18553799545918567</c:v>
                </c:pt>
                <c:pt idx="16">
                  <c:v>0.14854995225587084</c:v>
                </c:pt>
                <c:pt idx="17">
                  <c:v>0.11097694815400086</c:v>
                </c:pt>
                <c:pt idx="18">
                  <c:v>7.3404778657992359E-2</c:v>
                </c:pt>
                <c:pt idx="19">
                  <c:v>3.643926049881302E-2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9E-4AAB-BB42-4426BA0C4002}"/>
            </c:ext>
          </c:extLst>
        </c:ser>
        <c:ser>
          <c:idx val="22"/>
          <c:order val="22"/>
          <c:val>
            <c:numRef>
              <c:f>'例題2.13開水路流れ'!$X$2:$X$21</c:f>
              <c:numCache>
                <c:formatCode>0.00_ </c:formatCode>
                <c:ptCount val="20"/>
                <c:pt idx="0">
                  <c:v>0.50307222227118498</c:v>
                </c:pt>
                <c:pt idx="1">
                  <c:v>0.50307088528861632</c:v>
                </c:pt>
                <c:pt idx="2">
                  <c:v>0.49999124274873352</c:v>
                </c:pt>
                <c:pt idx="3">
                  <c:v>0.49384594141199667</c:v>
                </c:pt>
                <c:pt idx="4">
                  <c:v>0.48466034303830996</c:v>
                </c:pt>
                <c:pt idx="5">
                  <c:v>0.47247269784585189</c:v>
                </c:pt>
                <c:pt idx="6">
                  <c:v>0.45733443041542832</c:v>
                </c:pt>
                <c:pt idx="7">
                  <c:v>0.43931056939047397</c:v>
                </c:pt>
                <c:pt idx="8">
                  <c:v>0.41848036278272893</c:v>
                </c:pt>
                <c:pt idx="9">
                  <c:v>0.39493813043150361</c:v>
                </c:pt>
                <c:pt idx="10">
                  <c:v>0.36879441190857942</c:v>
                </c:pt>
                <c:pt idx="11">
                  <c:v>0.34017746526672676</c:v>
                </c:pt>
                <c:pt idx="12">
                  <c:v>0.30923514126331886</c:v>
                </c:pt>
                <c:pt idx="13">
                  <c:v>0.27613704990862797</c:v>
                </c:pt>
                <c:pt idx="14">
                  <c:v>0.24107661819377227</c:v>
                </c:pt>
                <c:pt idx="15">
                  <c:v>0.20427174307215026</c:v>
                </c:pt>
                <c:pt idx="16">
                  <c:v>0.16596025082338051</c:v>
                </c:pt>
                <c:pt idx="17">
                  <c:v>0.12637945515713236</c:v>
                </c:pt>
                <c:pt idx="18">
                  <c:v>8.5700356442703296E-2</c:v>
                </c:pt>
                <c:pt idx="19">
                  <c:v>4.384064025089477E-2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9E-4AAB-BB42-4426BA0C4002}"/>
            </c:ext>
          </c:extLst>
        </c:ser>
        <c:ser>
          <c:idx val="23"/>
          <c:order val="23"/>
          <c:val>
            <c:numRef>
              <c:f>'例題2.13開水路流れ'!$Y$2:$Y$21</c:f>
              <c:numCache>
                <c:formatCode>0.00_ </c:formatCode>
                <c:ptCount val="20"/>
                <c:pt idx="0">
                  <c:v>0.52241192030804573</c:v>
                </c:pt>
                <c:pt idx="1">
                  <c:v>0.52240959805073828</c:v>
                </c:pt>
                <c:pt idx="2">
                  <c:v>0.51933713680971649</c:v>
                </c:pt>
                <c:pt idx="3">
                  <c:v>0.51320547455431464</c:v>
                </c:pt>
                <c:pt idx="4">
                  <c:v>0.50403649162572617</c:v>
                </c:pt>
                <c:pt idx="5">
                  <c:v>0.49186307832431808</c:v>
                </c:pt>
                <c:pt idx="6">
                  <c:v>0.47672924228987212</c:v>
                </c:pt>
                <c:pt idx="7">
                  <c:v>0.45869025986021117</c:v>
                </c:pt>
                <c:pt idx="8">
                  <c:v>0.43781287027326343</c:v>
                </c:pt>
                <c:pt idx="9">
                  <c:v>0.41417549730265402</c:v>
                </c:pt>
                <c:pt idx="10">
                  <c:v>0.38786845144299242</c:v>
                </c:pt>
                <c:pt idx="11">
                  <c:v>0.35899400040257723</c:v>
                </c:pt>
                <c:pt idx="12">
                  <c:v>0.32766606192694825</c:v>
                </c:pt>
                <c:pt idx="13">
                  <c:v>0.29400899859903251</c:v>
                </c:pt>
                <c:pt idx="14">
                  <c:v>0.25815442729569227</c:v>
                </c:pt>
                <c:pt idx="15">
                  <c:v>0.22023378201513497</c:v>
                </c:pt>
                <c:pt idx="16">
                  <c:v>0.18036197403313009</c:v>
                </c:pt>
                <c:pt idx="17">
                  <c:v>0.13860286783287382</c:v>
                </c:pt>
                <c:pt idx="18">
                  <c:v>9.4899661665957258E-2</c:v>
                </c:pt>
                <c:pt idx="19">
                  <c:v>4.8946579052413473E-2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9E-4AAB-BB42-4426BA0C4002}"/>
            </c:ext>
          </c:extLst>
        </c:ser>
        <c:ser>
          <c:idx val="24"/>
          <c:order val="24"/>
          <c:val>
            <c:numRef>
              <c:f>'例題2.13開水路流れ'!$Z$2:$Z$21</c:f>
              <c:numCache>
                <c:formatCode>0.00_ </c:formatCode>
                <c:ptCount val="20"/>
                <c:pt idx="0">
                  <c:v>0.54053999496096128</c:v>
                </c:pt>
                <c:pt idx="1">
                  <c:v>0.54053648772852447</c:v>
                </c:pt>
                <c:pt idx="2">
                  <c:v>0.53746013752719568</c:v>
                </c:pt>
                <c:pt idx="3">
                  <c:v>0.53132014385663207</c:v>
                </c:pt>
                <c:pt idx="4">
                  <c:v>0.52213484102755303</c:v>
                </c:pt>
                <c:pt idx="5">
                  <c:v>0.50993165503315552</c:v>
                </c:pt>
                <c:pt idx="6">
                  <c:v>0.49474702812445082</c:v>
                </c:pt>
                <c:pt idx="7">
                  <c:v>0.47662629285277869</c:v>
                </c:pt>
                <c:pt idx="8">
                  <c:v>0.45562346045491597</c:v>
                </c:pt>
                <c:pt idx="9">
                  <c:v>0.43180085841262106</c:v>
                </c:pt>
                <c:pt idx="10">
                  <c:v>0.40522849901193259</c:v>
                </c:pt>
                <c:pt idx="11">
                  <c:v>0.37598296739613857</c:v>
                </c:pt>
                <c:pt idx="12">
                  <c:v>0.34414545317256084</c:v>
                </c:pt>
                <c:pt idx="13">
                  <c:v>0.30979826060700666</c:v>
                </c:pt>
                <c:pt idx="14">
                  <c:v>0.27301863091937928</c:v>
                </c:pt>
                <c:pt idx="15">
                  <c:v>0.23386787084907798</c:v>
                </c:pt>
                <c:pt idx="16">
                  <c:v>0.19237249508310075</c:v>
                </c:pt>
                <c:pt idx="17">
                  <c:v>0.14849253125320264</c:v>
                </c:pt>
                <c:pt idx="18">
                  <c:v>0.10207167596257506</c:v>
                </c:pt>
                <c:pt idx="19">
                  <c:v>5.2769551415316085E-2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9E-4AAB-BB42-4426BA0C4002}"/>
            </c:ext>
          </c:extLst>
        </c:ser>
        <c:ser>
          <c:idx val="25"/>
          <c:order val="25"/>
          <c:val>
            <c:numRef>
              <c:f>'例題2.13開水路流れ'!$AA$2:$AA$21</c:f>
              <c:numCache>
                <c:formatCode>0.00_ </c:formatCode>
                <c:ptCount val="20"/>
                <c:pt idx="0">
                  <c:v>0.55745658401528975</c:v>
                </c:pt>
                <c:pt idx="1">
                  <c:v>0.55745167449276867</c:v>
                </c:pt>
                <c:pt idx="2">
                  <c:v>0.55436212099977478</c:v>
                </c:pt>
                <c:pt idx="3">
                  <c:v>0.54819540699973912</c:v>
                </c:pt>
                <c:pt idx="4">
                  <c:v>0.53896636660194441</c:v>
                </c:pt>
                <c:pt idx="5">
                  <c:v>0.52669703948457536</c:v>
                </c:pt>
                <c:pt idx="6">
                  <c:v>0.51141643080505916</c:v>
                </c:pt>
                <c:pt idx="7">
                  <c:v>0.49316014294165345</c:v>
                </c:pt>
                <c:pt idx="8">
                  <c:v>0.47196982310964219</c:v>
                </c:pt>
                <c:pt idx="9">
                  <c:v>0.44789233489061897</c:v>
                </c:pt>
                <c:pt idx="10">
                  <c:v>0.42097850453639973</c:v>
                </c:pt>
                <c:pt idx="11">
                  <c:v>0.39128120238281072</c:v>
                </c:pt>
                <c:pt idx="12">
                  <c:v>0.35885237806687231</c:v>
                </c:pt>
                <c:pt idx="13">
                  <c:v>0.3237384524703889</c:v>
                </c:pt>
                <c:pt idx="14">
                  <c:v>0.28597315857413275</c:v>
                </c:pt>
                <c:pt idx="15">
                  <c:v>0.24556652809855753</c:v>
                </c:pt>
                <c:pt idx="16">
                  <c:v>0.20248836750735685</c:v>
                </c:pt>
                <c:pt idx="17">
                  <c:v>0.15664470375667058</c:v>
                </c:pt>
                <c:pt idx="18">
                  <c:v>0.1078474665533553</c:v>
                </c:pt>
                <c:pt idx="19">
                  <c:v>5.5783373287693658E-2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9E-4AAB-BB42-4426BA0C4002}"/>
            </c:ext>
          </c:extLst>
        </c:ser>
        <c:ser>
          <c:idx val="26"/>
          <c:order val="26"/>
          <c:val>
            <c:numRef>
              <c:f>'例題2.13開水路流れ'!$AB$2:$AB$21</c:f>
              <c:numCache>
                <c:formatCode>0.00_ </c:formatCode>
                <c:ptCount val="20"/>
                <c:pt idx="0">
                  <c:v>0.57317047211559746</c:v>
                </c:pt>
                <c:pt idx="1">
                  <c:v>0.57316392601313115</c:v>
                </c:pt>
                <c:pt idx="2">
                  <c:v>0.57005359415674905</c:v>
                </c:pt>
                <c:pt idx="3">
                  <c:v>0.56384531501093027</c:v>
                </c:pt>
                <c:pt idx="4">
                  <c:v>0.5545505699442731</c:v>
                </c:pt>
                <c:pt idx="5">
                  <c:v>0.54218625450263658</c:v>
                </c:pt>
                <c:pt idx="6">
                  <c:v>0.52677430671263714</c:v>
                </c:pt>
                <c:pt idx="7">
                  <c:v>0.50834115237048427</c:v>
                </c:pt>
                <c:pt idx="8">
                  <c:v>0.48691690373458607</c:v>
                </c:pt>
                <c:pt idx="9">
                  <c:v>0.46253421404224104</c:v>
                </c:pt>
                <c:pt idx="10">
                  <c:v>0.435226641101086</c:v>
                </c:pt>
                <c:pt idx="11">
                  <c:v>0.40502630325158029</c:v>
                </c:pt>
                <c:pt idx="12">
                  <c:v>0.37196051516183837</c:v>
                </c:pt>
                <c:pt idx="13">
                  <c:v>0.33604696924333355</c:v>
                </c:pt>
                <c:pt idx="14">
                  <c:v>0.29728689812372244</c:v>
                </c:pt>
                <c:pt idx="15">
                  <c:v>0.25565557576893805</c:v>
                </c:pt>
                <c:pt idx="16">
                  <c:v>0.21108964673191638</c:v>
                </c:pt>
                <c:pt idx="17">
                  <c:v>0.16347144603926234</c:v>
                </c:pt>
                <c:pt idx="18">
                  <c:v>0.1126122417742681</c:v>
                </c:pt>
                <c:pt idx="19">
                  <c:v>5.8239765288643858E-2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9E-4AAB-BB42-4426BA0C4002}"/>
            </c:ext>
          </c:extLst>
        </c:ser>
        <c:ser>
          <c:idx val="27"/>
          <c:order val="27"/>
          <c:val>
            <c:numRef>
              <c:f>'例題2.13開水路流れ'!$AC$2:$AC$21</c:f>
              <c:numCache>
                <c:formatCode>0.00_ </c:formatCode>
                <c:ptCount val="20"/>
                <c:pt idx="0">
                  <c:v>0.58769730156285971</c:v>
                </c:pt>
                <c:pt idx="1">
                  <c:v>0.58768886865272774</c:v>
                </c:pt>
                <c:pt idx="2">
                  <c:v>0.58455185814605259</c:v>
                </c:pt>
                <c:pt idx="3">
                  <c:v>0.57829057500325187</c:v>
                </c:pt>
                <c:pt idx="4">
                  <c:v>0.568913378596133</c:v>
                </c:pt>
                <c:pt idx="5">
                  <c:v>0.55643239359242613</c:v>
                </c:pt>
                <c:pt idx="6">
                  <c:v>0.54086304659875684</c:v>
                </c:pt>
                <c:pt idx="7">
                  <c:v>0.52222338847108007</c:v>
                </c:pt>
                <c:pt idx="8">
                  <c:v>0.50053314155145279</c:v>
                </c:pt>
                <c:pt idx="9">
                  <c:v>0.47581238380896418</c:v>
                </c:pt>
                <c:pt idx="10">
                  <c:v>0.44807974631395053</c:v>
                </c:pt>
                <c:pt idx="11">
                  <c:v>0.41734995618857762</c:v>
                </c:pt>
                <c:pt idx="12">
                  <c:v>0.3836305071069499</c:v>
                </c:pt>
                <c:pt idx="13">
                  <c:v>0.34691719468605509</c:v>
                </c:pt>
                <c:pt idx="14">
                  <c:v>0.30718824295764802</c:v>
                </c:pt>
                <c:pt idx="15">
                  <c:v>0.26439683051247853</c:v>
                </c:pt>
                <c:pt idx="16">
                  <c:v>0.21846211056017034</c:v>
                </c:pt>
                <c:pt idx="17">
                  <c:v>0.16925947304208619</c:v>
                </c:pt>
                <c:pt idx="18">
                  <c:v>0.11661198282235</c:v>
                </c:pt>
                <c:pt idx="19">
                  <c:v>6.0286584479278142E-2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9E-4AAB-BB42-4426BA0C4002}"/>
            </c:ext>
          </c:extLst>
        </c:ser>
        <c:ser>
          <c:idx val="28"/>
          <c:order val="28"/>
          <c:val>
            <c:numRef>
              <c:f>'例題2.13開水路流れ'!$AD$2:$AD$21</c:f>
              <c:numCache>
                <c:formatCode>0.00_ </c:formatCode>
                <c:ptCount val="20"/>
                <c:pt idx="0">
                  <c:v>0.60105785110990051</c:v>
                </c:pt>
                <c:pt idx="1">
                  <c:v>0.60104726670811093</c:v>
                </c:pt>
                <c:pt idx="2">
                  <c:v>0.59787924793054192</c:v>
                </c:pt>
                <c:pt idx="3">
                  <c:v>0.59155670747063371</c:v>
                </c:pt>
                <c:pt idx="4">
                  <c:v>0.58208517340972155</c:v>
                </c:pt>
                <c:pt idx="5">
                  <c:v>0.56947246384536665</c:v>
                </c:pt>
                <c:pt idx="6">
                  <c:v>0.55372817186535195</c:v>
                </c:pt>
                <c:pt idx="7">
                  <c:v>0.53486292551499148</c:v>
                </c:pt>
                <c:pt idx="8">
                  <c:v>0.51288737149266006</c:v>
                </c:pt>
                <c:pt idx="9">
                  <c:v>0.48781081238147661</c:v>
                </c:pt>
                <c:pt idx="10">
                  <c:v>0.45963940576741469</c:v>
                </c:pt>
                <c:pt idx="11">
                  <c:v>0.42837381202331981</c:v>
                </c:pt>
                <c:pt idx="12">
                  <c:v>0.39400616211204931</c:v>
                </c:pt>
                <c:pt idx="13">
                  <c:v>0.35651622072918676</c:v>
                </c:pt>
                <c:pt idx="14">
                  <c:v>0.31586666818458686</c:v>
                </c:pt>
                <c:pt idx="15">
                  <c:v>0.27199755737102294</c:v>
                </c:pt>
                <c:pt idx="16">
                  <c:v>0.22482027659429796</c:v>
                </c:pt>
                <c:pt idx="17">
                  <c:v>0.17421182003769414</c:v>
                </c:pt>
                <c:pt idx="18">
                  <c:v>0.12001083123820325</c:v>
                </c:pt>
                <c:pt idx="19">
                  <c:v>6.2017556385288108E-2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9E-4AAB-BB42-4426BA0C4002}"/>
            </c:ext>
          </c:extLst>
        </c:ser>
        <c:ser>
          <c:idx val="29"/>
          <c:order val="29"/>
          <c:val>
            <c:numRef>
              <c:f>'例題2.13開水路流れ'!$AE$2:$AE$21</c:f>
              <c:numCache>
                <c:formatCode>0.00_ </c:formatCode>
                <c:ptCount val="20"/>
                <c:pt idx="0">
                  <c:v>0.61327642377382896</c:v>
                </c:pt>
                <c:pt idx="1">
                  <c:v>0.61326341070897228</c:v>
                </c:pt>
                <c:pt idx="2">
                  <c:v>0.61006149166063217</c:v>
                </c:pt>
                <c:pt idx="3">
                  <c:v>0.60367234665809733</c:v>
                </c:pt>
                <c:pt idx="4">
                  <c:v>0.59409899895930351</c:v>
                </c:pt>
                <c:pt idx="5">
                  <c:v>0.58134547537926606</c:v>
                </c:pt>
                <c:pt idx="6">
                  <c:v>0.56541627484728296</c:v>
                </c:pt>
                <c:pt idx="7">
                  <c:v>0.54631561719176114</c:v>
                </c:pt>
                <c:pt idx="8">
                  <c:v>0.52404643338326506</c:v>
                </c:pt>
                <c:pt idx="9">
                  <c:v>0.49860904741022416</c:v>
                </c:pt>
                <c:pt idx="10">
                  <c:v>0.46999949017773079</c:v>
                </c:pt>
                <c:pt idx="11">
                  <c:v>0.43820738070677523</c:v>
                </c:pt>
                <c:pt idx="12">
                  <c:v>0.4032133158797484</c:v>
                </c:pt>
                <c:pt idx="13">
                  <c:v>0.36498573792634437</c:v>
                </c:pt>
                <c:pt idx="14">
                  <c:v>0.32347731539398772</c:v>
                </c:pt>
                <c:pt idx="15">
                  <c:v>0.27862100023607139</c:v>
                </c:pt>
                <c:pt idx="16">
                  <c:v>0.23032613175441669</c:v>
                </c:pt>
                <c:pt idx="17">
                  <c:v>0.17847525019814284</c:v>
                </c:pt>
                <c:pt idx="18">
                  <c:v>0.12292260891404697</c:v>
                </c:pt>
                <c:pt idx="19">
                  <c:v>6.3495583821358823E-2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9E-4AAB-BB42-4426BA0C4002}"/>
            </c:ext>
          </c:extLst>
        </c:ser>
        <c:ser>
          <c:idx val="30"/>
          <c:order val="30"/>
          <c:val>
            <c:numRef>
              <c:f>'例題2.13開水路流れ'!$AF$2:$AF$21</c:f>
              <c:numCache>
                <c:formatCode>0.00_ </c:formatCode>
                <c:ptCount val="20"/>
                <c:pt idx="0">
                  <c:v>0.62437937408996713</c:v>
                </c:pt>
                <c:pt idx="1">
                  <c:v>0.62436364519513421</c:v>
                </c:pt>
                <c:pt idx="2">
                  <c:v>0.62112622088352298</c:v>
                </c:pt>
                <c:pt idx="3">
                  <c:v>0.61466771592431091</c:v>
                </c:pt>
                <c:pt idx="4">
                  <c:v>0.60498898894408659</c:v>
                </c:pt>
                <c:pt idx="5">
                  <c:v>0.59209080639642298</c:v>
                </c:pt>
                <c:pt idx="6">
                  <c:v>0.57597332260254464</c:v>
                </c:pt>
                <c:pt idx="7">
                  <c:v>0.55663535602004877</c:v>
                </c:pt>
                <c:pt idx="8">
                  <c:v>0.53407343576000821</c:v>
                </c:pt>
                <c:pt idx="9">
                  <c:v>0.50828058762757711</c:v>
                </c:pt>
                <c:pt idx="10">
                  <c:v>0.47924482745205443</c:v>
                </c:pt>
                <c:pt idx="11">
                  <c:v>0.44694733440618062</c:v>
                </c:pt>
                <c:pt idx="12">
                  <c:v>0.41136029347906689</c:v>
                </c:pt>
                <c:pt idx="13">
                  <c:v>0.37244443157412632</c:v>
                </c:pt>
                <c:pt idx="14">
                  <c:v>0.33014633498626433</c:v>
                </c:pt>
                <c:pt idx="15">
                  <c:v>0.28439573596579404</c:v>
                </c:pt>
                <c:pt idx="16">
                  <c:v>0.23510309510596736</c:v>
                </c:pt>
                <c:pt idx="17">
                  <c:v>0.18215796935651857</c:v>
                </c:pt>
                <c:pt idx="18">
                  <c:v>0.12542879428525244</c:v>
                </c:pt>
                <c:pt idx="19">
                  <c:v>6.4764730174312404E-2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9E-4AAB-BB42-4426BA0C4002}"/>
            </c:ext>
          </c:extLst>
        </c:ser>
        <c:ser>
          <c:idx val="31"/>
          <c:order val="31"/>
          <c:val>
            <c:numRef>
              <c:f>'例題2.13開水路流れ'!$AG$2:$AG$21</c:f>
              <c:numCache>
                <c:formatCode>0.00_ </c:formatCode>
                <c:ptCount val="20"/>
                <c:pt idx="0">
                  <c:v>0.63439379397155327</c:v>
                </c:pt>
                <c:pt idx="1">
                  <c:v>0.63437505512555392</c:v>
                </c:pt>
                <c:pt idx="2">
                  <c:v>0.63110164991066575</c:v>
                </c:pt>
                <c:pt idx="3">
                  <c:v>0.62457329422555119</c:v>
                </c:pt>
                <c:pt idx="4">
                  <c:v>0.6147890179515948</c:v>
                </c:pt>
                <c:pt idx="5">
                  <c:v>0.60174684572971504</c:v>
                </c:pt>
                <c:pt idx="6">
                  <c:v>0.58544330822602808</c:v>
                </c:pt>
                <c:pt idx="7">
                  <c:v>0.56587277176269246</c:v>
                </c:pt>
                <c:pt idx="8">
                  <c:v>0.54302657173937552</c:v>
                </c:pt>
                <c:pt idx="9">
                  <c:v>0.51689193499195818</c:v>
                </c:pt>
                <c:pt idx="10">
                  <c:v>0.48745067979362944</c:v>
                </c:pt>
                <c:pt idx="11">
                  <c:v>0.45467769209593178</c:v>
                </c:pt>
                <c:pt idx="12">
                  <c:v>0.41853919625586966</c:v>
                </c:pt>
                <c:pt idx="13">
                  <c:v>0.37899087202624515</c:v>
                </c:pt>
                <c:pt idx="14">
                  <c:v>0.33597592090657769</c:v>
                </c:pt>
                <c:pt idx="15">
                  <c:v>0.28942325556164616</c:v>
                </c:pt>
                <c:pt idx="16">
                  <c:v>0.23924607100847381</c:v>
                </c:pt>
                <c:pt idx="17">
                  <c:v>0.18534113861717103</c:v>
                </c:pt>
                <c:pt idx="18">
                  <c:v>0.12758920912368082</c:v>
                </c:pt>
                <c:pt idx="19">
                  <c:v>6.5856867548623313E-2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9E-4AAB-BB42-4426BA0C4002}"/>
            </c:ext>
          </c:extLst>
        </c:ser>
        <c:ser>
          <c:idx val="32"/>
          <c:order val="32"/>
          <c:val>
            <c:numRef>
              <c:f>'例題2.13開水路流れ'!$AH$2:$AH$21</c:f>
              <c:numCache>
                <c:formatCode>0.00_ </c:formatCode>
                <c:ptCount val="20"/>
                <c:pt idx="0">
                  <c:v>0.64334636588106398</c:v>
                </c:pt>
                <c:pt idx="1">
                  <c:v>0.64332431961293135</c:v>
                </c:pt>
                <c:pt idx="2">
                  <c:v>0.64001543126450788</c:v>
                </c:pt>
                <c:pt idx="3">
                  <c:v>0.63341867660810225</c:v>
                </c:pt>
                <c:pt idx="4">
                  <c:v>0.62353157509383494</c:v>
                </c:pt>
                <c:pt idx="5">
                  <c:v>0.61034989586794375</c:v>
                </c:pt>
                <c:pt idx="6">
                  <c:v>0.59386721228527939</c:v>
                </c:pt>
                <c:pt idx="7">
                  <c:v>0.5740742993773692</c:v>
                </c:pt>
                <c:pt idx="8">
                  <c:v>0.55095836894196271</c:v>
                </c:pt>
                <c:pt idx="9">
                  <c:v>0.52450213944215762</c:v>
                </c:pt>
                <c:pt idx="10">
                  <c:v>0.49468274403253443</c:v>
                </c:pt>
                <c:pt idx="11">
                  <c:v>0.46147049145767594</c:v>
                </c:pt>
                <c:pt idx="12">
                  <c:v>0.42482751327357038</c:v>
                </c:pt>
                <c:pt idx="13">
                  <c:v>0.38470635868958225</c:v>
                </c:pt>
                <c:pt idx="14">
                  <c:v>0.34104863618425596</c:v>
                </c:pt>
                <c:pt idx="15">
                  <c:v>0.2937838472179447</c:v>
                </c:pt>
                <c:pt idx="16">
                  <c:v>0.24282860535457626</c:v>
                </c:pt>
                <c:pt idx="17">
                  <c:v>0.18808647026906028</c:v>
                </c:pt>
                <c:pt idx="18">
                  <c:v>0.12944862886467018</c:v>
                </c:pt>
                <c:pt idx="19">
                  <c:v>6.6795599306600076E-2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9E-4AAB-BB42-4426BA0C4002}"/>
            </c:ext>
          </c:extLst>
        </c:ser>
        <c:ser>
          <c:idx val="33"/>
          <c:order val="33"/>
          <c:val>
            <c:numRef>
              <c:f>'例題2.13開水路流れ'!$AI$2:$AI$21</c:f>
              <c:numCache>
                <c:formatCode>0.00_ </c:formatCode>
                <c:ptCount val="20"/>
                <c:pt idx="0">
                  <c:v>0.65126238329380892</c:v>
                </c:pt>
                <c:pt idx="1">
                  <c:v>0.65123673294972606</c:v>
                </c:pt>
                <c:pt idx="2">
                  <c:v>0.64789368495978605</c:v>
                </c:pt>
                <c:pt idx="3">
                  <c:v>0.64123162166876901</c:v>
                </c:pt>
                <c:pt idx="4">
                  <c:v>0.63124684429267974</c:v>
                </c:pt>
                <c:pt idx="5">
                  <c:v>0.61793330842031513</c:v>
                </c:pt>
                <c:pt idx="6">
                  <c:v>0.60128222720961633</c:v>
                </c:pt>
                <c:pt idx="7">
                  <c:v>0.58128154193026893</c:v>
                </c:pt>
                <c:pt idx="8">
                  <c:v>0.55791526144930714</c:v>
                </c:pt>
                <c:pt idx="9">
                  <c:v>0.53116267628995828</c:v>
                </c:pt>
                <c:pt idx="10">
                  <c:v>0.5009974599019712</c:v>
                </c:pt>
                <c:pt idx="11">
                  <c:v>0.46738668076564349</c:v>
                </c:pt>
                <c:pt idx="12">
                  <c:v>0.43028976484720205</c:v>
                </c:pt>
                <c:pt idx="13">
                  <c:v>0.38965746921864575</c:v>
                </c:pt>
                <c:pt idx="14">
                  <c:v>0.34543095373854515</c:v>
                </c:pt>
                <c:pt idx="15">
                  <c:v>0.29754106591266494</c:v>
                </c:pt>
                <c:pt idx="16">
                  <c:v>0.24590797868077338</c:v>
                </c:pt>
                <c:pt idx="17">
                  <c:v>0.1904413324489368</c:v>
                </c:pt>
                <c:pt idx="18">
                  <c:v>0.13104101877729604</c:v>
                </c:pt>
                <c:pt idx="19">
                  <c:v>6.759869179313388E-2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9E-4AAB-BB42-4426BA0C4002}"/>
            </c:ext>
          </c:extLst>
        </c:ser>
        <c:ser>
          <c:idx val="34"/>
          <c:order val="34"/>
          <c:val>
            <c:numRef>
              <c:f>'例題2.13開水路流れ'!$AJ$2:$AJ$21</c:f>
              <c:numCache>
                <c:formatCode>0.00_ </c:formatCode>
                <c:ptCount val="20"/>
                <c:pt idx="0">
                  <c:v>0.65816493187282532</c:v>
                </c:pt>
                <c:pt idx="1">
                  <c:v>0.65813538632736768</c:v>
                </c:pt>
                <c:pt idx="2">
                  <c:v>0.65476019276259556</c:v>
                </c:pt>
                <c:pt idx="3">
                  <c:v>0.64803727237287467</c:v>
                </c:pt>
                <c:pt idx="4">
                  <c:v>0.63796196985860554</c:v>
                </c:pt>
                <c:pt idx="5">
                  <c:v>0.62452681923190445</c:v>
                </c:pt>
                <c:pt idx="6">
                  <c:v>0.60772119594491347</c:v>
                </c:pt>
                <c:pt idx="7">
                  <c:v>0.58753085881725431</c:v>
                </c:pt>
                <c:pt idx="8">
                  <c:v>0.56393738821061457</c:v>
                </c:pt>
                <c:pt idx="9">
                  <c:v>0.53691753155649991</c:v>
                </c:pt>
                <c:pt idx="10">
                  <c:v>0.50644247422759203</c:v>
                </c:pt>
                <c:pt idx="11">
                  <c:v>0.47247706334640438</c:v>
                </c:pt>
                <c:pt idx="12">
                  <c:v>0.43497902472055627</c:v>
                </c:pt>
                <c:pt idx="13">
                  <c:v>0.39389822844796751</c:v>
                </c:pt>
                <c:pt idx="14">
                  <c:v>0.34917607569342102</c:v>
                </c:pt>
                <c:pt idx="15">
                  <c:v>0.30074509514471714</c:v>
                </c:pt>
                <c:pt idx="16">
                  <c:v>0.2485288483799665</c:v>
                </c:pt>
                <c:pt idx="17">
                  <c:v>0.19244224278494534</c:v>
                </c:pt>
                <c:pt idx="18">
                  <c:v>0.13239233203997933</c:v>
                </c:pt>
                <c:pt idx="19">
                  <c:v>6.827964256024141E-2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9E-4AAB-BB42-4426BA0C4002}"/>
            </c:ext>
          </c:extLst>
        </c:ser>
        <c:ser>
          <c:idx val="35"/>
          <c:order val="35"/>
          <c:val>
            <c:numRef>
              <c:f>'例題2.13開水路流れ'!$AK$2:$AK$21</c:f>
              <c:numCache>
                <c:formatCode>0.00_ </c:formatCode>
                <c:ptCount val="20"/>
                <c:pt idx="0">
                  <c:v>0.66407422041720476</c:v>
                </c:pt>
                <c:pt idx="1">
                  <c:v>0.66404049929151554</c:v>
                </c:pt>
                <c:pt idx="2">
                  <c:v>0.66063574441822437</c:v>
                </c:pt>
                <c:pt idx="3">
                  <c:v>0.6538575330056261</c:v>
                </c:pt>
                <c:pt idx="4">
                  <c:v>0.64370048352826326</c:v>
                </c:pt>
                <c:pt idx="5">
                  <c:v>0.63015605004902542</c:v>
                </c:pt>
                <c:pt idx="6">
                  <c:v>0.61321221970497775</c:v>
                </c:pt>
                <c:pt idx="7">
                  <c:v>0.59285311948427311</c:v>
                </c:pt>
                <c:pt idx="8">
                  <c:v>0.56905854191584593</c:v>
                </c:pt>
                <c:pt idx="9">
                  <c:v>0.54180340403587024</c:v>
                </c:pt>
                <c:pt idx="10">
                  <c:v>0.51105716026222947</c:v>
                </c:pt>
                <c:pt idx="11">
                  <c:v>0.47678319775572986</c:v>
                </c:pt>
                <c:pt idx="12">
                  <c:v>0.4389382523748363</c:v>
                </c:pt>
                <c:pt idx="13">
                  <c:v>0.39747189389533089</c:v>
                </c:pt>
                <c:pt idx="14">
                  <c:v>0.3523261395525652</c:v>
                </c:pt>
                <c:pt idx="15">
                  <c:v>0.30343526308509072</c:v>
                </c:pt>
                <c:pt idx="16">
                  <c:v>0.25072586930800617</c:v>
                </c:pt>
                <c:pt idx="17">
                  <c:v>0.19411729819527032</c:v>
                </c:pt>
                <c:pt idx="18">
                  <c:v>0.13352240410838337</c:v>
                </c:pt>
                <c:pt idx="19">
                  <c:v>6.8848723498460829E-2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9E-4AAB-BB42-4426BA0C4002}"/>
            </c:ext>
          </c:extLst>
        </c:ser>
        <c:ser>
          <c:idx val="36"/>
          <c:order val="36"/>
          <c:val>
            <c:numRef>
              <c:f>'例題2.13開水路流れ'!$AL$2:$AL$21</c:f>
              <c:numCache>
                <c:formatCode>0.00_ </c:formatCode>
                <c:ptCount val="20"/>
                <c:pt idx="0">
                  <c:v>0.66900704828145385</c:v>
                </c:pt>
                <c:pt idx="1">
                  <c:v>0.66896888761015527</c:v>
                </c:pt>
                <c:pt idx="2">
                  <c:v>0.66553762081094037</c:v>
                </c:pt>
                <c:pt idx="3">
                  <c:v>0.65871058377686276</c:v>
                </c:pt>
                <c:pt idx="4">
                  <c:v>0.64848186926750706</c:v>
                </c:pt>
                <c:pt idx="5">
                  <c:v>0.63484214608711398</c:v>
                </c:pt>
                <c:pt idx="6">
                  <c:v>0.61777839570707083</c:v>
                </c:pt>
                <c:pt idx="7">
                  <c:v>0.59727357419096916</c:v>
                </c:pt>
                <c:pt idx="8">
                  <c:v>0.57330621097918288</c:v>
                </c:pt>
                <c:pt idx="9">
                  <c:v>0.54584996063865832</c:v>
                </c:pt>
                <c:pt idx="10">
                  <c:v>0.51487312917719519</c:v>
                </c:pt>
                <c:pt idx="11">
                  <c:v>0.48033820291112217</c:v>
                </c:pt>
                <c:pt idx="12">
                  <c:v>0.4422014148776453</c:v>
                </c:pt>
                <c:pt idx="13">
                  <c:v>0.40041239077108093</c:v>
                </c:pt>
                <c:pt idx="14">
                  <c:v>0.35491392228103802</c:v>
                </c:pt>
                <c:pt idx="15">
                  <c:v>0.30564191895025317</c:v>
                </c:pt>
                <c:pt idx="16">
                  <c:v>0.25252558827060623</c:v>
                </c:pt>
                <c:pt idx="17">
                  <c:v>0.19548788562270519</c:v>
                </c:pt>
                <c:pt idx="18">
                  <c:v>0.13444625927466955</c:v>
                </c:pt>
                <c:pt idx="19">
                  <c:v>6.9313690799570976E-2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9E-4AAB-BB42-4426BA0C4002}"/>
            </c:ext>
          </c:extLst>
        </c:ser>
        <c:ser>
          <c:idx val="37"/>
          <c:order val="37"/>
          <c:val>
            <c:numRef>
              <c:f>'例題2.13開水路流れ'!$AM$2:$AM$21</c:f>
              <c:numCache>
                <c:formatCode>0.00_ </c:formatCode>
                <c:ptCount val="20"/>
                <c:pt idx="0">
                  <c:v>0.67297639524902619</c:v>
                </c:pt>
                <c:pt idx="1">
                  <c:v>0.67293355351595385</c:v>
                </c:pt>
                <c:pt idx="2">
                  <c:v>0.66947919867968497</c:v>
                </c:pt>
                <c:pt idx="3">
                  <c:v>0.66261051507385005</c:v>
                </c:pt>
                <c:pt idx="4">
                  <c:v>0.65232124399003744</c:v>
                </c:pt>
                <c:pt idx="5">
                  <c:v>0.63860152278193316</c:v>
                </c:pt>
                <c:pt idx="6">
                  <c:v>0.62143765267969731</c:v>
                </c:pt>
                <c:pt idx="7">
                  <c:v>0.60081180423738678</c:v>
                </c:pt>
                <c:pt idx="8">
                  <c:v>0.57670167306546694</c:v>
                </c:pt>
                <c:pt idx="9">
                  <c:v>0.54908010275981201</c:v>
                </c:pt>
                <c:pt idx="10">
                  <c:v>0.51791469670575518</c:v>
                </c:pt>
                <c:pt idx="11">
                  <c:v>0.48316744554880531</c:v>
                </c:pt>
                <c:pt idx="12">
                  <c:v>0.44479440222518618</c:v>
                </c:pt>
                <c:pt idx="13">
                  <c:v>0.40274544092877695</c:v>
                </c:pt>
                <c:pt idx="14">
                  <c:v>0.3569641393701285</c:v>
                </c:pt>
                <c:pt idx="15">
                  <c:v>0.30738782401870812</c:v>
                </c:pt>
                <c:pt idx="16">
                  <c:v>0.25394781444480286</c:v>
                </c:pt>
                <c:pt idx="17">
                  <c:v>0.19656989426143426</c:v>
                </c:pt>
                <c:pt idx="18">
                  <c:v>0.1351750219177115</c:v>
                </c:pt>
                <c:pt idx="19">
                  <c:v>6.9680275140975217E-2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9E-4AAB-BB42-4426BA0C4002}"/>
            </c:ext>
          </c:extLst>
        </c:ser>
        <c:ser>
          <c:idx val="38"/>
          <c:order val="38"/>
          <c:val>
            <c:numRef>
              <c:f>'例題2.13開水路流れ'!$AN$2:$AN$21</c:f>
              <c:numCache>
                <c:formatCode>0.00_ </c:formatCode>
                <c:ptCount val="20"/>
                <c:pt idx="0">
                  <c:v>0.67599112040065223</c:v>
                </c:pt>
                <c:pt idx="1">
                  <c:v>0.6759433848416424</c:v>
                </c:pt>
                <c:pt idx="2">
                  <c:v>0.67246966242437012</c:v>
                </c:pt>
                <c:pt idx="3">
                  <c:v>0.66556706500618679</c:v>
                </c:pt>
                <c:pt idx="4">
                  <c:v>0.65522913517140791</c:v>
                </c:pt>
                <c:pt idx="5">
                  <c:v>0.64144569951946151</c:v>
                </c:pt>
                <c:pt idx="6">
                  <c:v>0.62420265867190117</c:v>
                </c:pt>
                <c:pt idx="7">
                  <c:v>0.60348172353591012</c:v>
                </c:pt>
                <c:pt idx="8">
                  <c:v>0.5792601110513329</c:v>
                </c:pt>
                <c:pt idx="9">
                  <c:v>0.5515102166393383</c:v>
                </c:pt>
                <c:pt idx="10">
                  <c:v>0.52019928477163424</c:v>
                </c:pt>
                <c:pt idx="11">
                  <c:v>0.48528910327073516</c:v>
                </c:pt>
                <c:pt idx="12">
                  <c:v>0.44673575075649541</c:v>
                </c:pt>
                <c:pt idx="13">
                  <c:v>0.40448942951653377</c:v>
                </c:pt>
                <c:pt idx="14">
                  <c:v>0.35849441727423093</c:v>
                </c:pt>
                <c:pt idx="15">
                  <c:v>0.30868917002354923</c:v>
                </c:pt>
                <c:pt idx="16">
                  <c:v>0.25500660347897031</c:v>
                </c:pt>
                <c:pt idx="17">
                  <c:v>0.19737457215998189</c:v>
                </c:pt>
                <c:pt idx="18">
                  <c:v>0.1357165525930584</c:v>
                </c:pt>
                <c:pt idx="19">
                  <c:v>6.9952521227799297E-2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E9E-4AAB-BB42-4426BA0C4002}"/>
            </c:ext>
          </c:extLst>
        </c:ser>
        <c:ser>
          <c:idx val="39"/>
          <c:order val="39"/>
          <c:val>
            <c:numRef>
              <c:f>'例題2.13開水路流れ'!$AO$2:$AO$21</c:f>
              <c:numCache>
                <c:formatCode>0.00_ </c:formatCode>
                <c:ptCount val="20"/>
                <c:pt idx="0">
                  <c:v>0.67805575799449913</c:v>
                </c:pt>
                <c:pt idx="1">
                  <c:v>0.67800295104430297</c:v>
                </c:pt>
                <c:pt idx="2">
                  <c:v>0.67451381031362934</c:v>
                </c:pt>
                <c:pt idx="3">
                  <c:v>0.6675854462703682</c:v>
                </c:pt>
                <c:pt idx="4">
                  <c:v>0.6572113396498328</c:v>
                </c:pt>
                <c:pt idx="5">
                  <c:v>0.6433812027000444</c:v>
                </c:pt>
                <c:pt idx="6">
                  <c:v>0.62608078178143012</c:v>
                </c:pt>
                <c:pt idx="7">
                  <c:v>0.60529161118440733</c:v>
                </c:pt>
                <c:pt idx="8">
                  <c:v>0.58099073167531134</c:v>
                </c:pt>
                <c:pt idx="9">
                  <c:v>0.55315039109429298</c:v>
                </c:pt>
                <c:pt idx="10">
                  <c:v>0.52173774818013363</c:v>
                </c:pt>
                <c:pt idx="11">
                  <c:v>0.48671460444199555</c:v>
                </c:pt>
                <c:pt idx="12">
                  <c:v>0.44803719195856717</c:v>
                </c:pt>
                <c:pt idx="13">
                  <c:v>0.40565604694760027</c:v>
                </c:pt>
                <c:pt idx="14">
                  <c:v>0.35951599919323274</c:v>
                </c:pt>
                <c:pt idx="15">
                  <c:v>0.30955630528792566</c:v>
                </c:pt>
                <c:pt idx="16">
                  <c:v>0.25571094856831089</c:v>
                </c:pt>
                <c:pt idx="17">
                  <c:v>0.19790912028132662</c:v>
                </c:pt>
                <c:pt idx="18">
                  <c:v>0.13607588503484405</c:v>
                </c:pt>
                <c:pt idx="19">
                  <c:v>7.0133019696725807E-2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E9E-4AAB-BB42-4426BA0C4002}"/>
            </c:ext>
          </c:extLst>
        </c:ser>
        <c:ser>
          <c:idx val="40"/>
          <c:order val="40"/>
          <c:val>
            <c:numRef>
              <c:f>'例題2.13開水路流れ'!$AP$2:$AP$21</c:f>
              <c:numCache>
                <c:formatCode>0.00_ </c:formatCode>
                <c:ptCount val="20"/>
                <c:pt idx="0">
                  <c:v>0.67917040047448218</c:v>
                </c:pt>
                <c:pt idx="1">
                  <c:v>0.67911238621535819</c:v>
                </c:pt>
                <c:pt idx="2">
                  <c:v>0.67561194474057096</c:v>
                </c:pt>
                <c:pt idx="3">
                  <c:v>0.66866625116057032</c:v>
                </c:pt>
                <c:pt idx="4">
                  <c:v>0.65826885138114666</c:v>
                </c:pt>
                <c:pt idx="5">
                  <c:v>0.6444095248213062</c:v>
                </c:pt>
                <c:pt idx="6">
                  <c:v>0.62707408969879463</c:v>
                </c:pt>
                <c:pt idx="7">
                  <c:v>0.60624416088127531</c:v>
                </c:pt>
                <c:pt idx="8">
                  <c:v>0.58189687394083467</c:v>
                </c:pt>
                <c:pt idx="9">
                  <c:v>0.55400459281092806</c:v>
                </c:pt>
                <c:pt idx="10">
                  <c:v>0.5225346221886088</c:v>
                </c:pt>
                <c:pt idx="11">
                  <c:v>0.48744894929878224</c:v>
                </c:pt>
                <c:pt idx="12">
                  <c:v>0.4487040424634624</c:v>
                </c:pt>
                <c:pt idx="13">
                  <c:v>0.40625073559870695</c:v>
                </c:pt>
                <c:pt idx="14">
                  <c:v>0.36003422770861582</c:v>
                </c:pt>
                <c:pt idx="15">
                  <c:v>0.30999422405883381</c:v>
                </c:pt>
                <c:pt idx="16">
                  <c:v>0.25606524049481494</c:v>
                </c:pt>
                <c:pt idx="17">
                  <c:v>0.1981770840864516</c:v>
                </c:pt>
                <c:pt idx="18">
                  <c:v>0.13625551212195117</c:v>
                </c:pt>
                <c:pt idx="19">
                  <c:v>7.0223058188623261E-2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9E-4AAB-BB42-4426BA0C4002}"/>
            </c:ext>
          </c:extLst>
        </c:ser>
        <c:ser>
          <c:idx val="41"/>
          <c:order val="41"/>
          <c:val>
            <c:numRef>
              <c:f>'例題2.13開水路流れ'!$AQ$2:$AQ$21</c:f>
              <c:numCache>
                <c:formatCode>0.00_ </c:formatCode>
                <c:ptCount val="20"/>
                <c:pt idx="0">
                  <c:v>0.67933066121626429</c:v>
                </c:pt>
                <c:pt idx="1">
                  <c:v>0.67926735166884256</c:v>
                </c:pt>
                <c:pt idx="2">
                  <c:v>0.67575983884394042</c:v>
                </c:pt>
                <c:pt idx="3">
                  <c:v>0.6688054265573774</c:v>
                </c:pt>
                <c:pt idx="4">
                  <c:v>0.65839784938332302</c:v>
                </c:pt>
                <c:pt idx="5">
                  <c:v>0.64452713026814146</c:v>
                </c:pt>
                <c:pt idx="6">
                  <c:v>0.62717937848499417</c:v>
                </c:pt>
                <c:pt idx="7">
                  <c:v>0.60633653790254882</c:v>
                </c:pt>
                <c:pt idx="8">
                  <c:v>0.58197609922058446</c:v>
                </c:pt>
                <c:pt idx="9">
                  <c:v>0.55407079367224288</c:v>
                </c:pt>
                <c:pt idx="10">
                  <c:v>0.52258828957799119</c:v>
                </c:pt>
                <c:pt idx="11">
                  <c:v>0.48749091681345369</c:v>
                </c:pt>
                <c:pt idx="12">
                  <c:v>0.44873544734056403</c:v>
                </c:pt>
                <c:pt idx="13">
                  <c:v>0.40627296193127316</c:v>
                </c:pt>
                <c:pt idx="14">
                  <c:v>0.36004883345974337</c:v>
                </c:pt>
                <c:pt idx="15">
                  <c:v>0.3100028549899877</c:v>
                </c:pt>
                <c:pt idx="16">
                  <c:v>0.25606953576416147</c:v>
                </c:pt>
                <c:pt idx="17">
                  <c:v>0.19817857978089279</c:v>
                </c:pt>
                <c:pt idx="18">
                  <c:v>0.13625555007038129</c:v>
                </c:pt>
                <c:pt idx="19">
                  <c:v>7.0222707761417619E-2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E9E-4AAB-BB42-4426BA0C4002}"/>
            </c:ext>
          </c:extLst>
        </c:ser>
        <c:ser>
          <c:idx val="42"/>
          <c:order val="42"/>
          <c:val>
            <c:numRef>
              <c:f>'例題2.13開水路流れ'!$AR$2:$AR$21</c:f>
              <c:numCache>
                <c:formatCode>0.00_ </c:formatCode>
                <c:ptCount val="20"/>
                <c:pt idx="0">
                  <c:v>0.67852771234115239</c:v>
                </c:pt>
                <c:pt idx="1">
                  <c:v>0.67845907342469636</c:v>
                </c:pt>
                <c:pt idx="2">
                  <c:v>0.6749487746648527</c:v>
                </c:pt>
                <c:pt idx="3">
                  <c:v>0.66799431381465213</c:v>
                </c:pt>
                <c:pt idx="4">
                  <c:v>0.65758974049893471</c:v>
                </c:pt>
                <c:pt idx="5">
                  <c:v>0.64372550220109381</c:v>
                </c:pt>
                <c:pt idx="6">
                  <c:v>0.62638822492592994</c:v>
                </c:pt>
                <c:pt idx="7">
                  <c:v>0.60556043829412587</c:v>
                </c:pt>
                <c:pt idx="8">
                  <c:v>0.58122025857789705</c:v>
                </c:pt>
                <c:pt idx="9">
                  <c:v>0.55334104724638133</c:v>
                </c:pt>
                <c:pt idx="10">
                  <c:v>0.52189106685931463</c:v>
                </c:pt>
                <c:pt idx="11">
                  <c:v>0.48683316040546176</c:v>
                </c:pt>
                <c:pt idx="12">
                  <c:v>0.44812448404418148</c:v>
                </c:pt>
                <c:pt idx="13">
                  <c:v>0.40571632611005837</c:v>
                </c:pt>
                <c:pt idx="14">
                  <c:v>0.3595540464465492</c:v>
                </c:pt>
                <c:pt idx="15">
                  <c:v>0.3095771687985126</c:v>
                </c:pt>
                <c:pt idx="16">
                  <c:v>0.2557196542876542</c:v>
                </c:pt>
                <c:pt idx="17">
                  <c:v>0.19791037532043293</c:v>
                </c:pt>
                <c:pt idx="18">
                  <c:v>0.13607379653571228</c:v>
                </c:pt>
                <c:pt idx="19">
                  <c:v>7.013085325996006E-2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9E-4AAB-BB42-4426BA0C4002}"/>
            </c:ext>
          </c:extLst>
        </c:ser>
        <c:ser>
          <c:idx val="43"/>
          <c:order val="43"/>
          <c:val>
            <c:numRef>
              <c:f>'例題2.13開水路流れ'!$AS$2:$AS$21</c:f>
              <c:numCache>
                <c:formatCode>0.00_ </c:formatCode>
                <c:ptCount val="20"/>
                <c:pt idx="0">
                  <c:v>0.67674839575898638</c:v>
                </c:pt>
                <c:pt idx="1">
                  <c:v>0.6766744527390679</c:v>
                </c:pt>
                <c:pt idx="2">
                  <c:v>0.67316565094437797</c:v>
                </c:pt>
                <c:pt idx="3">
                  <c:v>0.66621975157518265</c:v>
                </c:pt>
                <c:pt idx="4">
                  <c:v>0.65583125492344996</c:v>
                </c:pt>
                <c:pt idx="5">
                  <c:v>0.64199122843120637</c:v>
                </c:pt>
                <c:pt idx="6">
                  <c:v>0.62468706035740951</c:v>
                </c:pt>
                <c:pt idx="7">
                  <c:v>0.60390214829790723</c:v>
                </c:pt>
                <c:pt idx="8">
                  <c:v>0.5796155356283359</c:v>
                </c:pt>
                <c:pt idx="9">
                  <c:v>0.55180151330170246</c:v>
                </c:pt>
                <c:pt idx="10">
                  <c:v>0.52042920930604863</c:v>
                </c:pt>
                <c:pt idx="11">
                  <c:v>0.48546219330569529</c:v>
                </c:pt>
                <c:pt idx="12">
                  <c:v>0.44685812918564694</c:v>
                </c:pt>
                <c:pt idx="13">
                  <c:v>0.40456851277282768</c:v>
                </c:pt>
                <c:pt idx="14">
                  <c:v>0.35853853501607191</c:v>
                </c:pt>
                <c:pt idx="15">
                  <c:v>0.30870711120902861</c:v>
                </c:pt>
                <c:pt idx="16">
                  <c:v>0.25500711314869673</c:v>
                </c:pt>
                <c:pt idx="17">
                  <c:v>0.19736583228987972</c:v>
                </c:pt>
                <c:pt idx="18">
                  <c:v>0.13570568738716121</c:v>
                </c:pt>
                <c:pt idx="19">
                  <c:v>6.9945170255076489E-2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E9E-4AAB-BB42-4426BA0C4002}"/>
            </c:ext>
          </c:extLst>
        </c:ser>
        <c:ser>
          <c:idx val="44"/>
          <c:order val="44"/>
          <c:val>
            <c:numRef>
              <c:f>'例題2.13開水路流れ'!$AT$2:$AT$21</c:f>
              <c:numCache>
                <c:formatCode>0.00_ </c:formatCode>
                <c:ptCount val="20"/>
                <c:pt idx="0">
                  <c:v>0.67397540845616966</c:v>
                </c:pt>
                <c:pt idx="1">
                  <c:v>0.67389625069375036</c:v>
                </c:pt>
                <c:pt idx="2">
                  <c:v>0.67039316161844098</c:v>
                </c:pt>
                <c:pt idx="3">
                  <c:v>0.66346424265315507</c:v>
                </c:pt>
                <c:pt idx="4">
                  <c:v>0.65310459573355761</c:v>
                </c:pt>
                <c:pt idx="5">
                  <c:v>0.63930612759116368</c:v>
                </c:pt>
                <c:pt idx="6">
                  <c:v>0.62205726727801991</c:v>
                </c:pt>
                <c:pt idx="7">
                  <c:v>0.60134260520963545</c:v>
                </c:pt>
                <c:pt idx="8">
                  <c:v>0.57714246582742679</c:v>
                </c:pt>
                <c:pt idx="9">
                  <c:v>0.54943243066781144</c:v>
                </c:pt>
                <c:pt idx="10">
                  <c:v>0.51818283426503353</c:v>
                </c:pt>
                <c:pt idx="11">
                  <c:v>0.48335826185417285</c:v>
                </c:pt>
                <c:pt idx="12">
                  <c:v>0.44491708498541693</c:v>
                </c:pt>
                <c:pt idx="13">
                  <c:v>0.40281107826595852</c:v>
                </c:pt>
                <c:pt idx="14">
                  <c:v>0.35698516641231226</c:v>
                </c:pt>
                <c:pt idx="15">
                  <c:v>0.3073773540215875</c:v>
                </c:pt>
                <c:pt idx="16">
                  <c:v>0.25391888894033443</c:v>
                </c:pt>
                <c:pt idx="17">
                  <c:v>0.19653470171719198</c:v>
                </c:pt>
                <c:pt idx="18">
                  <c:v>0.13514414679196854</c:v>
                </c:pt>
                <c:pt idx="19">
                  <c:v>6.9662045623434574E-2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9E-4AAB-BB42-4426BA0C4002}"/>
            </c:ext>
          </c:extLst>
        </c:ser>
        <c:ser>
          <c:idx val="45"/>
          <c:order val="45"/>
          <c:val>
            <c:numRef>
              <c:f>'例題2.13開水路流れ'!$AU$2:$AU$21</c:f>
              <c:numCache>
                <c:formatCode>0.00_ </c:formatCode>
                <c:ptCount val="20"/>
                <c:pt idx="0">
                  <c:v>0.67018756584905503</c:v>
                </c:pt>
                <c:pt idx="1">
                  <c:v>0.67010335066663507</c:v>
                </c:pt>
                <c:pt idx="2">
                  <c:v>0.66661004897885123</c:v>
                </c:pt>
                <c:pt idx="3">
                  <c:v>0.65970618921320978</c:v>
                </c:pt>
                <c:pt idx="4">
                  <c:v>0.64938764695572759</c:v>
                </c:pt>
                <c:pt idx="5">
                  <c:v>0.6356474204020125</c:v>
                </c:pt>
                <c:pt idx="6">
                  <c:v>0.6184753036174736</c:v>
                </c:pt>
                <c:pt idx="7">
                  <c:v>0.59785746423804287</c:v>
                </c:pt>
                <c:pt idx="8">
                  <c:v>0.57377593588962339</c:v>
                </c:pt>
                <c:pt idx="9">
                  <c:v>0.546208040517278</c:v>
                </c:pt>
                <c:pt idx="10">
                  <c:v>0.51512576227053042</c:v>
                </c:pt>
                <c:pt idx="11">
                  <c:v>0.48049510273970586</c:v>
                </c:pt>
                <c:pt idx="12">
                  <c:v>0.44227545706937399</c:v>
                </c:pt>
                <c:pt idx="13">
                  <c:v>0.40041906122459692</c:v>
                </c:pt>
                <c:pt idx="14">
                  <c:v>0.35487057120698506</c:v>
                </c:pt>
                <c:pt idx="15">
                  <c:v>0.30556684317862159</c:v>
                </c:pt>
                <c:pt idx="16">
                  <c:v>0.25243698619021737</c:v>
                </c:pt>
                <c:pt idx="17">
                  <c:v>0.195402752839964</c:v>
                </c:pt>
                <c:pt idx="18">
                  <c:v>0.13437931427444808</c:v>
                </c:pt>
                <c:pt idx="19">
                  <c:v>6.9276432805874824E-2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9E-4AAB-BB42-4426BA0C4002}"/>
            </c:ext>
          </c:extLst>
        </c:ser>
        <c:ser>
          <c:idx val="46"/>
          <c:order val="46"/>
          <c:val>
            <c:numRef>
              <c:f>'例題2.13開水路流れ'!$AV$2:$AV$21</c:f>
              <c:numCache>
                <c:formatCode>0.00_ </c:formatCode>
                <c:ptCount val="20"/>
                <c:pt idx="0">
                  <c:v>0.6653601496908933</c:v>
                </c:pt>
                <c:pt idx="1">
                  <c:v>0.66527110517913812</c:v>
                </c:pt>
                <c:pt idx="2">
                  <c:v>0.66179143827730658</c:v>
                </c:pt>
                <c:pt idx="3">
                  <c:v>0.65492020352761304</c:v>
                </c:pt>
                <c:pt idx="4">
                  <c:v>0.64465424808198724</c:v>
                </c:pt>
                <c:pt idx="5">
                  <c:v>0.63098795452410517</c:v>
                </c:pt>
                <c:pt idx="6">
                  <c:v>0.61391286345353868</c:v>
                </c:pt>
                <c:pt idx="7">
                  <c:v>0.59341717988205478</c:v>
                </c:pt>
                <c:pt idx="8">
                  <c:v>0.56948517063730086</c:v>
                </c:pt>
                <c:pt idx="9">
                  <c:v>0.54209646482733165</c:v>
                </c:pt>
                <c:pt idx="10">
                  <c:v>0.51122527653327077</c:v>
                </c:pt>
                <c:pt idx="11">
                  <c:v>0.47683957875839011</c:v>
                </c:pt>
                <c:pt idx="12">
                  <c:v>0.43890027053563807</c:v>
                </c:pt>
                <c:pt idx="13">
                  <c:v>0.39736039472866092</c:v>
                </c:pt>
                <c:pt idx="14">
                  <c:v>0.35216448126265221</c:v>
                </c:pt>
                <c:pt idx="15">
                  <c:v>0.30324810667580826</c:v>
                </c:pt>
                <c:pt idx="16">
                  <c:v>0.2505377715734296</c:v>
                </c:pt>
                <c:pt idx="17">
                  <c:v>0.19395119666077174</c:v>
                </c:pt>
                <c:pt idx="18">
                  <c:v>0.13339811872149002</c:v>
                </c:pt>
                <c:pt idx="19">
                  <c:v>6.8781625161913384E-2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9E-4AAB-BB42-4426BA0C4002}"/>
            </c:ext>
          </c:extLst>
        </c:ser>
        <c:ser>
          <c:idx val="47"/>
          <c:order val="47"/>
          <c:val>
            <c:numRef>
              <c:f>'例題2.13開水路流れ'!$AW$2:$AW$21</c:f>
              <c:numCache>
                <c:formatCode>0.00_ </c:formatCode>
                <c:ptCount val="20"/>
                <c:pt idx="0">
                  <c:v>0.65946534943697011</c:v>
                </c:pt>
                <c:pt idx="1">
                  <c:v>0.65937177603925123</c:v>
                </c:pt>
                <c:pt idx="2">
                  <c:v>0.6559092631548139</c:v>
                </c:pt>
                <c:pt idx="3">
                  <c:v>0.64907750454485058</c:v>
                </c:pt>
                <c:pt idx="4">
                  <c:v>0.6388745463703337</c:v>
                </c:pt>
                <c:pt idx="5">
                  <c:v>0.62529649546637955</c:v>
                </c:pt>
                <c:pt idx="6">
                  <c:v>0.60833708749490389</c:v>
                </c:pt>
                <c:pt idx="7">
                  <c:v>0.58798711524848979</c:v>
                </c:pt>
                <c:pt idx="8">
                  <c:v>0.56423371951016099</c:v>
                </c:pt>
                <c:pt idx="9">
                  <c:v>0.53705954912930298</c:v>
                </c:pt>
                <c:pt idx="10">
                  <c:v>0.50644180424767149</c:v>
                </c:pt>
                <c:pt idx="11">
                  <c:v>0.47235118790864339</c:v>
                </c:pt>
                <c:pt idx="12">
                  <c:v>0.43475080754316975</c:v>
                </c:pt>
                <c:pt idx="13">
                  <c:v>0.39359508952331446</c:v>
                </c:pt>
                <c:pt idx="14">
                  <c:v>0.34882879646148279</c:v>
                </c:pt>
                <c:pt idx="15">
                  <c:v>0.30038626549074099</c:v>
                </c:pt>
                <c:pt idx="16">
                  <c:v>0.24819101053734735</c:v>
                </c:pt>
                <c:pt idx="17">
                  <c:v>0.19215584296506449</c:v>
                </c:pt>
                <c:pt idx="18">
                  <c:v>0.13218365031467763</c:v>
                </c:pt>
                <c:pt idx="19">
                  <c:v>6.8168920086402962E-2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E9E-4AAB-BB42-4426BA0C4002}"/>
            </c:ext>
          </c:extLst>
        </c:ser>
        <c:ser>
          <c:idx val="48"/>
          <c:order val="48"/>
          <c:val>
            <c:numRef>
              <c:f>'例題2.13開水路流れ'!$AX$2:$AX$21</c:f>
              <c:numCache>
                <c:formatCode>0.00_ </c:formatCode>
                <c:ptCount val="20"/>
                <c:pt idx="0">
                  <c:v>0.65247280797330098</c:v>
                </c:pt>
                <c:pt idx="1">
                  <c:v>0.65237507870583489</c:v>
                </c:pt>
                <c:pt idx="2">
                  <c:v>0.64893279353069755</c:v>
                </c:pt>
                <c:pt idx="3">
                  <c:v>0.64214641323339838</c:v>
                </c:pt>
                <c:pt idx="4">
                  <c:v>0.63201544169540558</c:v>
                </c:pt>
                <c:pt idx="5">
                  <c:v>0.61853810033548096</c:v>
                </c:pt>
                <c:pt idx="6">
                  <c:v>0.60171084193625157</c:v>
                </c:pt>
                <c:pt idx="7">
                  <c:v>0.58152769896020262</c:v>
                </c:pt>
                <c:pt idx="8">
                  <c:v>0.55797946185067582</c:v>
                </c:pt>
                <c:pt idx="9">
                  <c:v>0.53105268556613405</c:v>
                </c:pt>
                <c:pt idx="10">
                  <c:v>0.50072852901428311</c:v>
                </c:pt>
                <c:pt idx="11">
                  <c:v>0.4669814438447738</c:v>
                </c:pt>
                <c:pt idx="12">
                  <c:v>0.42977774821857029</c:v>
                </c:pt>
                <c:pt idx="13">
                  <c:v>0.38907414956863984</c:v>
                </c:pt>
                <c:pt idx="14">
                  <c:v>0.34481631884674413</c:v>
                </c:pt>
                <c:pt idx="15">
                  <c:v>0.29693766555188994</c:v>
                </c:pt>
                <c:pt idx="16">
                  <c:v>0.24535851131539393</c:v>
                </c:pt>
                <c:pt idx="17">
                  <c:v>0.189985896079715</c:v>
                </c:pt>
                <c:pt idx="18">
                  <c:v>0.13071425301504422</c:v>
                </c:pt>
                <c:pt idx="19">
                  <c:v>6.7427130161163265E-2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E9E-4AAB-BB42-4426BA0C4002}"/>
            </c:ext>
          </c:extLst>
        </c:ser>
        <c:ser>
          <c:idx val="49"/>
          <c:order val="49"/>
          <c:val>
            <c:numRef>
              <c:f>'例題2.13開水路流れ'!$AY$2:$AY$21</c:f>
              <c:numCache>
                <c:formatCode>0.00_ </c:formatCode>
                <c:ptCount val="20"/>
                <c:pt idx="0">
                  <c:v>0.64435028397295813</c:v>
                </c:pt>
                <c:pt idx="1">
                  <c:v>0.64424884316443098</c:v>
                </c:pt>
                <c:pt idx="2">
                  <c:v>0.64082927926067124</c:v>
                </c:pt>
                <c:pt idx="3">
                  <c:v>0.63409296196526976</c:v>
                </c:pt>
                <c:pt idx="4">
                  <c:v>0.62404114196949301</c:v>
                </c:pt>
                <c:pt idx="5">
                  <c:v>0.61067459574224481</c:v>
                </c:pt>
                <c:pt idx="6">
                  <c:v>0.59399309039630532</c:v>
                </c:pt>
                <c:pt idx="7">
                  <c:v>0.57399465714158737</c:v>
                </c:pt>
                <c:pt idx="8">
                  <c:v>0.55067465955619366</c:v>
                </c:pt>
                <c:pt idx="9">
                  <c:v>0.52402464284550188</c:v>
                </c:pt>
                <c:pt idx="10">
                  <c:v>0.49403095410607945</c:v>
                </c:pt>
                <c:pt idx="11">
                  <c:v>0.46067313389209152</c:v>
                </c:pt>
                <c:pt idx="12">
                  <c:v>0.42392209955700266</c:v>
                </c:pt>
                <c:pt idx="13">
                  <c:v>0.38373817507695263</c:v>
                </c:pt>
                <c:pt idx="14">
                  <c:v>0.340069074280543</c:v>
                </c:pt>
                <c:pt idx="15">
                  <c:v>0.29284801607845512</c:v>
                </c:pt>
                <c:pt idx="16">
                  <c:v>0.24199223635115089</c:v>
                </c:pt>
                <c:pt idx="17">
                  <c:v>0.18740224424249244</c:v>
                </c:pt>
                <c:pt idx="18">
                  <c:v>0.12896221559803833</c:v>
                </c:pt>
                <c:pt idx="19">
                  <c:v>6.6541871150817666E-2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E9E-4AAB-BB42-4426BA0C4002}"/>
            </c:ext>
          </c:extLst>
        </c:ser>
        <c:ser>
          <c:idx val="50"/>
          <c:order val="50"/>
          <c:val>
            <c:numRef>
              <c:f>'例題2.13開水路流れ'!$AZ$2:$AZ$21</c:f>
              <c:numCache>
                <c:formatCode>0.00_ </c:formatCode>
                <c:ptCount val="20"/>
                <c:pt idx="0">
                  <c:v>0.63506444356750802</c:v>
                </c:pt>
                <c:pt idx="1">
                  <c:v>0.63495980403374663</c:v>
                </c:pt>
                <c:pt idx="2">
                  <c:v>0.63156472366811733</c:v>
                </c:pt>
                <c:pt idx="3">
                  <c:v>0.6248816347571039</c:v>
                </c:pt>
                <c:pt idx="4">
                  <c:v>0.61491384991584641</c:v>
                </c:pt>
                <c:pt idx="5">
                  <c:v>0.60166518566880256</c:v>
                </c:pt>
                <c:pt idx="6">
                  <c:v>0.58513939041252094</c:v>
                </c:pt>
                <c:pt idx="7">
                  <c:v>0.56533935751472286</c:v>
                </c:pt>
                <c:pt idx="8">
                  <c:v>0.54226609830292793</c:v>
                </c:pt>
                <c:pt idx="9">
                  <c:v>0.5159174451286771</c:v>
                </c:pt>
                <c:pt idx="10">
                  <c:v>0.48628645343295362</c:v>
                </c:pt>
                <c:pt idx="11">
                  <c:v>0.4533594770368583</c:v>
                </c:pt>
                <c:pt idx="12">
                  <c:v>0.41711390789362301</c:v>
                </c:pt>
                <c:pt idx="13">
                  <c:v>0.37751560766327164</c:v>
                </c:pt>
                <c:pt idx="14">
                  <c:v>0.33451612293873556</c:v>
                </c:pt>
                <c:pt idx="15">
                  <c:v>0.28804987751582889</c:v>
                </c:pt>
                <c:pt idx="16">
                  <c:v>0.23803167609395565</c:v>
                </c:pt>
                <c:pt idx="17">
                  <c:v>0.1843550188157434</c:v>
                </c:pt>
                <c:pt idx="18">
                  <c:v>0.1268918659600001</c:v>
                </c:pt>
                <c:pt idx="19">
                  <c:v>6.5494511824736826E-2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E9E-4AAB-BB42-4426BA0C4002}"/>
            </c:ext>
          </c:extLst>
        </c:ser>
        <c:ser>
          <c:idx val="51"/>
          <c:order val="51"/>
          <c:val>
            <c:numRef>
              <c:f>'例題2.13開水路流れ'!$BA$2:$BA$21</c:f>
              <c:numCache>
                <c:formatCode>0.00_ </c:formatCode>
                <c:ptCount val="20"/>
                <c:pt idx="0">
                  <c:v>0.62458179315901197</c:v>
                </c:pt>
                <c:pt idx="1">
                  <c:v>0.62447453176471379</c:v>
                </c:pt>
                <c:pt idx="2">
                  <c:v>0.62110480058355755</c:v>
                </c:pt>
                <c:pt idx="3">
                  <c:v>0.61447625555065721</c:v>
                </c:pt>
                <c:pt idx="4">
                  <c:v>0.60459460373840446</c:v>
                </c:pt>
                <c:pt idx="5">
                  <c:v>0.59146721898865373</c:v>
                </c:pt>
                <c:pt idx="6">
                  <c:v>0.57510255288662138</c:v>
                </c:pt>
                <c:pt idx="7">
                  <c:v>0.55550931361428335</c:v>
                </c:pt>
                <c:pt idx="8">
                  <c:v>0.53269537453355176</c:v>
                </c:pt>
                <c:pt idx="9">
                  <c:v>0.50666636339812221</c:v>
                </c:pt>
                <c:pt idx="10">
                  <c:v>0.47742387346604809</c:v>
                </c:pt>
                <c:pt idx="11">
                  <c:v>0.44496323293611673</c:v>
                </c:pt>
                <c:pt idx="12">
                  <c:v>0.40927077556549063</c:v>
                </c:pt>
                <c:pt idx="13">
                  <c:v>0.37032058409262603</c:v>
                </c:pt>
                <c:pt idx="14">
                  <c:v>0.32807074602259134</c:v>
                </c:pt>
                <c:pt idx="15">
                  <c:v>0.28245929041611939</c:v>
                </c:pt>
                <c:pt idx="16">
                  <c:v>0.23340018560411532</c:v>
                </c:pt>
                <c:pt idx="17">
                  <c:v>0.18078007379724048</c:v>
                </c:pt>
                <c:pt idx="18">
                  <c:v>0.12445674842495064</c:v>
                </c:pt>
                <c:pt idx="19">
                  <c:v>6.4260591026720881E-2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9E-4AAB-BB42-4426BA0C4002}"/>
            </c:ext>
          </c:extLst>
        </c:ser>
        <c:ser>
          <c:idx val="52"/>
          <c:order val="52"/>
          <c:val>
            <c:numRef>
              <c:f>'例題2.13開水路流れ'!$BB$2:$BB$21</c:f>
              <c:numCache>
                <c:formatCode>0.00_ </c:formatCode>
                <c:ptCount val="20"/>
                <c:pt idx="0">
                  <c:v>0.61286976267599069</c:v>
                </c:pt>
                <c:pt idx="1">
                  <c:v>0.6127605142759186</c:v>
                </c:pt>
                <c:pt idx="2">
                  <c:v>0.60941592635725639</c:v>
                </c:pt>
                <c:pt idx="3">
                  <c:v>0.60284104033229646</c:v>
                </c:pt>
                <c:pt idx="4">
                  <c:v>0.59304429427231709</c:v>
                </c:pt>
                <c:pt idx="5">
                  <c:v>0.5800371487255126</c:v>
                </c:pt>
                <c:pt idx="6">
                  <c:v>0.56383350893458484</c:v>
                </c:pt>
                <c:pt idx="7">
                  <c:v>0.54444890857754502</c:v>
                </c:pt>
                <c:pt idx="8">
                  <c:v>0.52189940425363412</c:v>
                </c:pt>
                <c:pt idx="9">
                  <c:v>0.49620011100918138</c:v>
                </c:pt>
                <c:pt idx="10">
                  <c:v>0.46736328774673952</c:v>
                </c:pt>
                <c:pt idx="11">
                  <c:v>0.43539585985104734</c:v>
                </c:pt>
                <c:pt idx="12">
                  <c:v>0.40029625116072953</c:v>
                </c:pt>
                <c:pt idx="13">
                  <c:v>0.36205040196747651</c:v>
                </c:pt>
                <c:pt idx="14">
                  <c:v>0.32062689910510278</c:v>
                </c:pt>
                <c:pt idx="15">
                  <c:v>0.27597127969812196</c:v>
                </c:pt>
                <c:pt idx="16">
                  <c:v>0.22799984905857459</c:v>
                </c:pt>
                <c:pt idx="17">
                  <c:v>0.17659383114965346</c:v>
                </c:pt>
                <c:pt idx="18">
                  <c:v>0.12159534246177375</c:v>
                </c:pt>
                <c:pt idx="19">
                  <c:v>6.2807359009829589E-2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E9E-4AAB-BB42-4426BA0C4002}"/>
            </c:ext>
          </c:extLst>
        </c:ser>
        <c:ser>
          <c:idx val="53"/>
          <c:order val="53"/>
          <c:val>
            <c:numRef>
              <c:f>'例題2.13開水路流れ'!$BC$2:$BC$21</c:f>
              <c:numCache>
                <c:formatCode>0.00_ </c:formatCode>
                <c:ptCount val="20"/>
                <c:pt idx="0">
                  <c:v>0.59989794405740482</c:v>
                </c:pt>
                <c:pt idx="1">
                  <c:v>0.59978739385279911</c:v>
                </c:pt>
                <c:pt idx="2">
                  <c:v>0.59646649400564422</c:v>
                </c:pt>
                <c:pt idx="3">
                  <c:v>0.58994182513373461</c:v>
                </c:pt>
                <c:pt idx="4">
                  <c:v>0.58022487859265715</c:v>
                </c:pt>
                <c:pt idx="5">
                  <c:v>0.56733171472625321</c:v>
                </c:pt>
                <c:pt idx="6">
                  <c:v>0.55128243207303529</c:v>
                </c:pt>
                <c:pt idx="7">
                  <c:v>0.53210040787159307</c:v>
                </c:pt>
                <c:pt idx="8">
                  <c:v>0.50981124949691703</c:v>
                </c:pt>
                <c:pt idx="9">
                  <c:v>0.48444136905498902</c:v>
                </c:pt>
                <c:pt idx="10">
                  <c:v>0.45601605761928732</c:v>
                </c:pt>
                <c:pt idx="11">
                  <c:v>0.42455689105583128</c:v>
                </c:pt>
                <c:pt idx="12">
                  <c:v>0.39007824908093558</c:v>
                </c:pt>
                <c:pt idx="13">
                  <c:v>0.35258268445027086</c:v>
                </c:pt>
                <c:pt idx="14">
                  <c:v>0.31205486867692278</c:v>
                </c:pt>
                <c:pt idx="15">
                  <c:v>0.2684539252614605</c:v>
                </c:pt>
                <c:pt idx="16">
                  <c:v>0.22170425226973489</c:v>
                </c:pt>
                <c:pt idx="17">
                  <c:v>0.17168560025256255</c:v>
                </c:pt>
                <c:pt idx="18">
                  <c:v>0.11822437433815203</c:v>
                </c:pt>
                <c:pt idx="19">
                  <c:v>6.1089807349267548E-2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E9E-4AAB-BB42-4426BA0C4002}"/>
            </c:ext>
          </c:extLst>
        </c:ser>
        <c:ser>
          <c:idx val="54"/>
          <c:order val="54"/>
          <c:val>
            <c:numRef>
              <c:f>'例題2.13開水路流れ'!$BD$2:$BD$21</c:f>
              <c:numCache>
                <c:formatCode>0.00_ </c:formatCode>
                <c:ptCount val="20"/>
                <c:pt idx="0">
                  <c:v>0.58563948302771174</c:v>
                </c:pt>
                <c:pt idx="1">
                  <c:v>0.58552835741887099</c:v>
                </c:pt>
                <c:pt idx="2">
                  <c:v>0.58222826988367105</c:v>
                </c:pt>
                <c:pt idx="3">
                  <c:v>0.57574747522470127</c:v>
                </c:pt>
                <c:pt idx="4">
                  <c:v>0.56610080376248451</c:v>
                </c:pt>
                <c:pt idx="5">
                  <c:v>0.55330937651992496</c:v>
                </c:pt>
                <c:pt idx="6">
                  <c:v>0.53740016203484842</c:v>
                </c:pt>
                <c:pt idx="7">
                  <c:v>0.51840533520167964</c:v>
                </c:pt>
                <c:pt idx="8">
                  <c:v>0.4963613748919562</c:v>
                </c:pt>
                <c:pt idx="9">
                  <c:v>0.47130780286884266</c:v>
                </c:pt>
                <c:pt idx="10">
                  <c:v>0.44328541693208712</c:v>
                </c:pt>
                <c:pt idx="11">
                  <c:v>0.41233380064202352</c:v>
                </c:pt>
                <c:pt idx="12">
                  <c:v>0.37848779525315812</c:v>
                </c:pt>
                <c:pt idx="13">
                  <c:v>0.34177249675691912</c:v>
                </c:pt>
                <c:pt idx="14">
                  <c:v>0.30219620969609284</c:v>
                </c:pt>
                <c:pt idx="15">
                  <c:v>0.25974071184783565</c:v>
                </c:pt>
                <c:pt idx="16">
                  <c:v>0.21434831949963695</c:v>
                </c:pt>
                <c:pt idx="17">
                  <c:v>0.16590592780975585</c:v>
                </c:pt>
                <c:pt idx="18">
                  <c:v>0.1142279970641675</c:v>
                </c:pt>
                <c:pt idx="19">
                  <c:v>5.9043936286279138E-2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E9E-4AAB-BB42-4426BA0C4002}"/>
            </c:ext>
          </c:extLst>
        </c:ser>
        <c:ser>
          <c:idx val="55"/>
          <c:order val="55"/>
          <c:val>
            <c:numRef>
              <c:f>'例題2.13開水路流れ'!$BE$2:$BE$21</c:f>
              <c:numCache>
                <c:formatCode>0.00_ </c:formatCode>
                <c:ptCount val="20"/>
                <c:pt idx="0">
                  <c:v>0.57007261335731407</c:v>
                </c:pt>
                <c:pt idx="1">
                  <c:v>0.56996166941915816</c:v>
                </c:pt>
                <c:pt idx="2">
                  <c:v>0.56667794395842752</c:v>
                </c:pt>
                <c:pt idx="3">
                  <c:v>0.56023147070709922</c:v>
                </c:pt>
                <c:pt idx="4">
                  <c:v>0.55064064346137431</c:v>
                </c:pt>
                <c:pt idx="5">
                  <c:v>0.53793201187023865</c:v>
                </c:pt>
                <c:pt idx="6">
                  <c:v>0.52213996649569627</c:v>
                </c:pt>
                <c:pt idx="7">
                  <c:v>0.50330628053341075</c:v>
                </c:pt>
                <c:pt idx="8">
                  <c:v>0.48147945265790559</c:v>
                </c:pt>
                <c:pt idx="9">
                  <c:v>0.45671375915705836</c:v>
                </c:pt>
                <c:pt idx="10">
                  <c:v>0.42906786577937139</c:v>
                </c:pt>
                <c:pt idx="11">
                  <c:v>0.39860275821280688</c:v>
                </c:pt>
                <c:pt idx="12">
                  <c:v>0.36537860688277313</c:v>
                </c:pt>
                <c:pt idx="13">
                  <c:v>0.32944996355995959</c:v>
                </c:pt>
                <c:pt idx="14">
                  <c:v>0.29085837314401253</c:v>
                </c:pt>
                <c:pt idx="15">
                  <c:v>0.24962108475366937</c:v>
                </c:pt>
                <c:pt idx="16">
                  <c:v>0.20571419063209756</c:v>
                </c:pt>
                <c:pt idx="17">
                  <c:v>0.15904866406104462</c:v>
                </c:pt>
                <c:pt idx="18">
                  <c:v>0.10943958384117222</c:v>
                </c:pt>
                <c:pt idx="19">
                  <c:v>5.6574615552757737E-2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E9E-4AAB-BB42-4426BA0C4002}"/>
            </c:ext>
          </c:extLst>
        </c:ser>
        <c:ser>
          <c:idx val="56"/>
          <c:order val="56"/>
          <c:val>
            <c:numRef>
              <c:f>'例題2.13開水路流れ'!$BF$2:$BF$21</c:f>
              <c:numCache>
                <c:formatCode>0.00_ </c:formatCode>
                <c:ptCount val="20"/>
                <c:pt idx="0">
                  <c:v>0.55318231223580605</c:v>
                </c:pt>
                <c:pt idx="1">
                  <c:v>0.55307232598843437</c:v>
                </c:pt>
                <c:pt idx="2">
                  <c:v>0.54979881323064705</c:v>
                </c:pt>
                <c:pt idx="3">
                  <c:v>0.543373650305225</c:v>
                </c:pt>
                <c:pt idx="4">
                  <c:v>0.53381893413941039</c:v>
                </c:pt>
                <c:pt idx="5">
                  <c:v>0.52116687732808342</c:v>
                </c:pt>
                <c:pt idx="6">
                  <c:v>0.50545965516735181</c:v>
                </c:pt>
                <c:pt idx="7">
                  <c:v>0.48674918715326909</c:v>
                </c:pt>
                <c:pt idx="8">
                  <c:v>0.46509681850841544</c:v>
                </c:pt>
                <c:pt idx="9">
                  <c:v>0.44057283700662286</c:v>
                </c:pt>
                <c:pt idx="10">
                  <c:v>0.41325570679429269</c:v>
                </c:pt>
                <c:pt idx="11">
                  <c:v>0.38323080646821484</c:v>
                </c:pt>
                <c:pt idx="12">
                  <c:v>0.35058829220001764</c:v>
                </c:pt>
                <c:pt idx="13">
                  <c:v>0.31541941405502483</c:v>
                </c:pt>
                <c:pt idx="14">
                  <c:v>0.27781010591140565</c:v>
                </c:pt>
                <c:pt idx="15">
                  <c:v>0.23782981986759658</c:v>
                </c:pt>
                <c:pt idx="16">
                  <c:v>0.19551227454783218</c:v>
                </c:pt>
                <c:pt idx="17">
                  <c:v>0.15082321183839492</c:v>
                </c:pt>
                <c:pt idx="18">
                  <c:v>0.10360979964517522</c:v>
                </c:pt>
                <c:pt idx="19">
                  <c:v>5.3531969500415763E-2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E9E-4AAB-BB42-4426BA0C4002}"/>
            </c:ext>
          </c:extLst>
        </c:ser>
        <c:ser>
          <c:idx val="57"/>
          <c:order val="57"/>
          <c:val>
            <c:numRef>
              <c:f>'例題2.13開水路流れ'!$BG$2:$BG$21</c:f>
              <c:numCache>
                <c:formatCode>0.00_ </c:formatCode>
                <c:ptCount val="20"/>
                <c:pt idx="0">
                  <c:v>0.53496204407842829</c:v>
                </c:pt>
                <c:pt idx="1">
                  <c:v>0.53485379776780784</c:v>
                </c:pt>
                <c:pt idx="2">
                  <c:v>0.53158256503336965</c:v>
                </c:pt>
                <c:pt idx="3">
                  <c:v>0.525162079212249</c:v>
                </c:pt>
                <c:pt idx="4">
                  <c:v>0.51561817651432662</c:v>
                </c:pt>
                <c:pt idx="5">
                  <c:v>0.50298879947730579</c:v>
                </c:pt>
                <c:pt idx="6">
                  <c:v>0.48732402463577085</c:v>
                </c:pt>
                <c:pt idx="7">
                  <c:v>0.46868611965274254</c:v>
                </c:pt>
                <c:pt idx="8">
                  <c:v>0.44714962991637508</c:v>
                </c:pt>
                <c:pt idx="9">
                  <c:v>0.42280148026094033</c:v>
                </c:pt>
                <c:pt idx="10">
                  <c:v>0.39574104566530888</c:v>
                </c:pt>
                <c:pt idx="11">
                  <c:v>0.36608007859536218</c:v>
                </c:pt>
                <c:pt idx="12">
                  <c:v>0.33394224513286508</c:v>
                </c:pt>
                <c:pt idx="13">
                  <c:v>0.29946174395568748</c:v>
                </c:pt>
                <c:pt idx="14">
                  <c:v>0.26277990770485726</c:v>
                </c:pt>
                <c:pt idx="15">
                  <c:v>0.22403749692423228</c:v>
                </c:pt>
                <c:pt idx="16">
                  <c:v>0.18335797128033013</c:v>
                </c:pt>
                <c:pt idx="17">
                  <c:v>0.1408123394941517</c:v>
                </c:pt>
                <c:pt idx="18">
                  <c:v>9.6348468972884946E-2</c:v>
                </c:pt>
                <c:pt idx="19">
                  <c:v>4.9660990893588747E-2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E9E-4AAB-BB42-4426BA0C4002}"/>
            </c:ext>
          </c:extLst>
        </c:ser>
        <c:ser>
          <c:idx val="58"/>
          <c:order val="58"/>
          <c:val>
            <c:numRef>
              <c:f>'例題2.13開水路流れ'!$BH$2:$BH$21</c:f>
              <c:numCache>
                <c:formatCode>0.00_ </c:formatCode>
                <c:ptCount val="20"/>
                <c:pt idx="0">
                  <c:v>0.51541554954000324</c:v>
                </c:pt>
                <c:pt idx="1">
                  <c:v>0.51530981818338184</c:v>
                </c:pt>
                <c:pt idx="2">
                  <c:v>0.51203111443562521</c:v>
                </c:pt>
                <c:pt idx="3">
                  <c:v>0.50559499017275922</c:v>
                </c:pt>
                <c:pt idx="4">
                  <c:v>0.49603094456417551</c:v>
                </c:pt>
                <c:pt idx="5">
                  <c:v>0.48338253122336983</c:v>
                </c:pt>
                <c:pt idx="6">
                  <c:v>0.46770756249762357</c:v>
                </c:pt>
                <c:pt idx="7">
                  <c:v>0.44907844369043637</c:v>
                </c:pt>
                <c:pt idx="8">
                  <c:v>0.4275826807453198</c:v>
                </c:pt>
                <c:pt idx="9">
                  <c:v>0.40332361488796942</c:v>
                </c:pt>
                <c:pt idx="10">
                  <c:v>0.3764214446046048</c:v>
                </c:pt>
                <c:pt idx="11">
                  <c:v>0.34701459236739296</c:v>
                </c:pt>
                <c:pt idx="12">
                  <c:v>0.31526144218892516</c:v>
                </c:pt>
                <c:pt idx="13">
                  <c:v>0.28134236454957329</c:v>
                </c:pt>
                <c:pt idx="14">
                  <c:v>0.24546162246567821</c:v>
                </c:pt>
                <c:pt idx="15">
                  <c:v>0.20784784497212028</c:v>
                </c:pt>
                <c:pt idx="16">
                  <c:v>0.16874922729254044</c:v>
                </c:pt>
                <c:pt idx="17">
                  <c:v>0.12841260628965018</c:v>
                </c:pt>
                <c:pt idx="18">
                  <c:v>8.7016566209478008E-2</c:v>
                </c:pt>
                <c:pt idx="19">
                  <c:v>4.4481756794028611E-2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E9E-4AAB-BB42-4426BA0C4002}"/>
            </c:ext>
          </c:extLst>
        </c:ser>
        <c:ser>
          <c:idx val="59"/>
          <c:order val="59"/>
          <c:val>
            <c:numRef>
              <c:f>'例題2.13開水路流れ'!$BI$2:$BI$21</c:f>
              <c:numCache>
                <c:formatCode>0.00_ </c:formatCode>
                <c:ptCount val="20"/>
                <c:pt idx="0">
                  <c:v>0.49455862866485756</c:v>
                </c:pt>
                <c:pt idx="1">
                  <c:v>0.49445616614961141</c:v>
                </c:pt>
                <c:pt idx="2">
                  <c:v>0.49115844001350939</c:v>
                </c:pt>
                <c:pt idx="3">
                  <c:v>0.48468273235561365</c:v>
                </c:pt>
                <c:pt idx="4">
                  <c:v>0.47506202135629083</c:v>
                </c:pt>
                <c:pt idx="5">
                  <c:v>0.46234517120631913</c:v>
                </c:pt>
                <c:pt idx="6">
                  <c:v>0.44659728151428446</c:v>
                </c:pt>
                <c:pt idx="7">
                  <c:v>0.42790025659382047</c:v>
                </c:pt>
                <c:pt idx="8">
                  <c:v>0.40635368242520831</c:v>
                </c:pt>
                <c:pt idx="9">
                  <c:v>0.38207613567836907</c:v>
                </c:pt>
                <c:pt idx="10">
                  <c:v>0.35520710150225054</c:v>
                </c:pt>
                <c:pt idx="11">
                  <c:v>0.32590975554483737</c:v>
                </c:pt>
                <c:pt idx="12">
                  <c:v>0.29437498837899922</c:v>
                </c:pt>
                <c:pt idx="13">
                  <c:v>0.26082724455704143</c:v>
                </c:pt>
                <c:pt idx="14">
                  <c:v>0.22553304905351088</c:v>
                </c:pt>
                <c:pt idx="15">
                  <c:v>0.18881350326336105</c:v>
                </c:pt>
                <c:pt idx="16">
                  <c:v>0.15106226917532392</c:v>
                </c:pt>
                <c:pt idx="17">
                  <c:v>0.11276872387347443</c:v>
                </c:pt>
                <c:pt idx="18">
                  <c:v>7.4531703201183602E-2</c:v>
                </c:pt>
                <c:pt idx="19">
                  <c:v>3.6968724335706679E-2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E9E-4AAB-BB42-4426BA0C4002}"/>
            </c:ext>
          </c:extLst>
        </c:ser>
        <c:ser>
          <c:idx val="60"/>
          <c:order val="60"/>
          <c:val>
            <c:numRef>
              <c:f>'例題2.13開水路流れ'!$BJ$2:$BJ$21</c:f>
              <c:numCache>
                <c:formatCode>0.00_ </c:formatCode>
                <c:ptCount val="20"/>
                <c:pt idx="0">
                  <c:v>0.47242086405294381</c:v>
                </c:pt>
                <c:pt idx="1">
                  <c:v>0.47232238910455715</c:v>
                </c:pt>
                <c:pt idx="2">
                  <c:v>0.46899235735654254</c:v>
                </c:pt>
                <c:pt idx="3">
                  <c:v>0.46244965351814993</c:v>
                </c:pt>
                <c:pt idx="4">
                  <c:v>0.45273046436100128</c:v>
                </c:pt>
                <c:pt idx="5">
                  <c:v>0.43988851433719456</c:v>
                </c:pt>
                <c:pt idx="6">
                  <c:v>0.42399550105846351</c:v>
                </c:pt>
                <c:pt idx="7">
                  <c:v>0.40514181340864985</c:v>
                </c:pt>
                <c:pt idx="8">
                  <c:v>0.38343765510962036</c:v>
                </c:pt>
                <c:pt idx="9">
                  <c:v>0.35901475323495535</c:v>
                </c:pt>
                <c:pt idx="10">
                  <c:v>0.33202891818254932</c:v>
                </c:pt>
                <c:pt idx="11">
                  <c:v>0.30266386455948968</c:v>
                </c:pt>
                <c:pt idx="12">
                  <c:v>0.27113695174850128</c:v>
                </c:pt>
                <c:pt idx="13">
                  <c:v>0.23770796532481733</c:v>
                </c:pt>
                <c:pt idx="14">
                  <c:v>0.20269298182246417</c:v>
                </c:pt>
                <c:pt idx="15">
                  <c:v>0.16648736725947569</c:v>
                </c:pt>
                <c:pt idx="16">
                  <c:v>0.1296068594177715</c:v>
                </c:pt>
                <c:pt idx="17">
                  <c:v>9.2769375752701083E-2</c:v>
                </c:pt>
                <c:pt idx="18">
                  <c:v>5.7084499057847203E-2</c:v>
                </c:pt>
                <c:pt idx="19">
                  <c:v>2.4582320015180723E-2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E9E-4AAB-BB42-4426BA0C4002}"/>
            </c:ext>
          </c:extLst>
        </c:ser>
        <c:ser>
          <c:idx val="61"/>
          <c:order val="61"/>
          <c:val>
            <c:numRef>
              <c:f>'例題2.13開水路流れ'!$BK$2:$BK$21</c:f>
              <c:numCache>
                <c:formatCode>0.00_ </c:formatCode>
                <c:ptCount val="20"/>
                <c:pt idx="0">
                  <c:v>0.44904723348790077</c:v>
                </c:pt>
                <c:pt idx="1">
                  <c:v>0.4489534158409082</c:v>
                </c:pt>
                <c:pt idx="2">
                  <c:v>0.44557617215886591</c:v>
                </c:pt>
                <c:pt idx="3">
                  <c:v>0.43893584094964666</c:v>
                </c:pt>
                <c:pt idx="4">
                  <c:v>0.42907149806659284</c:v>
                </c:pt>
                <c:pt idx="5">
                  <c:v>0.41604118752753627</c:v>
                </c:pt>
                <c:pt idx="6">
                  <c:v>0.39992236172759144</c:v>
                </c:pt>
                <c:pt idx="7">
                  <c:v>0.38081262718566156</c:v>
                </c:pt>
                <c:pt idx="8">
                  <c:v>0.35883093699280144</c:v>
                </c:pt>
                <c:pt idx="9">
                  <c:v>0.33411943414886969</c:v>
                </c:pt>
                <c:pt idx="10">
                  <c:v>0.30684624607582711</c:v>
                </c:pt>
                <c:pt idx="11">
                  <c:v>0.27720968722452743</c:v>
                </c:pt>
                <c:pt idx="12">
                  <c:v>0.24544459582016506</c:v>
                </c:pt>
                <c:pt idx="13">
                  <c:v>0.211832015542087</c:v>
                </c:pt>
                <c:pt idx="14">
                  <c:v>0.17671434709027742</c:v>
                </c:pt>
                <c:pt idx="15">
                  <c:v>0.14051989518022917</c:v>
                </c:pt>
                <c:pt idx="16">
                  <c:v>0.10380439670918017</c:v>
                </c:pt>
                <c:pt idx="17">
                  <c:v>6.7324504279654959E-2</c:v>
                </c:pt>
                <c:pt idx="18">
                  <c:v>3.2171265001167793E-2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E9E-4AAB-BB42-4426BA0C4002}"/>
            </c:ext>
          </c:extLst>
        </c:ser>
        <c:ser>
          <c:idx val="62"/>
          <c:order val="62"/>
          <c:val>
            <c:numRef>
              <c:f>'例題2.13開水路流れ'!$BL$2:$BL$21</c:f>
              <c:numCache>
                <c:formatCode>0.00_ </c:formatCode>
                <c:ptCount val="20"/>
                <c:pt idx="0">
                  <c:v>0.42449957269915939</c:v>
                </c:pt>
                <c:pt idx="1">
                  <c:v>0.42441101981266127</c:v>
                </c:pt>
                <c:pt idx="2">
                  <c:v>0.42097016600414905</c:v>
                </c:pt>
                <c:pt idx="3">
                  <c:v>0.41419865801533662</c:v>
                </c:pt>
                <c:pt idx="4">
                  <c:v>0.40413814300308104</c:v>
                </c:pt>
                <c:pt idx="5">
                  <c:v>0.39085043526516317</c:v>
                </c:pt>
                <c:pt idx="6">
                  <c:v>0.37441786657706877</c:v>
                </c:pt>
                <c:pt idx="7">
                  <c:v>0.35494392013564302</c:v>
                </c:pt>
                <c:pt idx="8">
                  <c:v>0.33255428957967414</c:v>
                </c:pt>
                <c:pt idx="9">
                  <c:v>0.30739855880478484</c:v>
                </c:pt>
                <c:pt idx="10">
                  <c:v>0.27965277600350569</c:v>
                </c:pt>
                <c:pt idx="11">
                  <c:v>0.24952331365640024</c:v>
                </c:pt>
                <c:pt idx="12">
                  <c:v>0.21725259194273819</c:v>
                </c:pt>
                <c:pt idx="13">
                  <c:v>0.18312753622537767</c:v>
                </c:pt>
                <c:pt idx="14">
                  <c:v>0.14749208897987595</c:v>
                </c:pt>
                <c:pt idx="15">
                  <c:v>0.11076571617196761</c:v>
                </c:pt>
                <c:pt idx="16">
                  <c:v>7.347039943498454E-2</c:v>
                </c:pt>
                <c:pt idx="17">
                  <c:v>3.6267740095452125E-2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E9E-4AAB-BB42-4426BA0C4002}"/>
            </c:ext>
          </c:extLst>
        </c:ser>
        <c:ser>
          <c:idx val="63"/>
          <c:order val="63"/>
          <c:val>
            <c:numRef>
              <c:f>'例題2.13開水路流れ'!$BM$2:$BM$21</c:f>
              <c:numCache>
                <c:formatCode>0.00_ </c:formatCode>
                <c:ptCount val="20"/>
                <c:pt idx="0">
                  <c:v>0.39885786774162857</c:v>
                </c:pt>
                <c:pt idx="1">
                  <c:v>0.39877511239734187</c:v>
                </c:pt>
                <c:pt idx="2">
                  <c:v>0.39525288793754609</c:v>
                </c:pt>
                <c:pt idx="3">
                  <c:v>0.38831403589650959</c:v>
                </c:pt>
                <c:pt idx="4">
                  <c:v>0.37800251833859089</c:v>
                </c:pt>
                <c:pt idx="5">
                  <c:v>0.36438345705897823</c:v>
                </c:pt>
                <c:pt idx="6">
                  <c:v>0.3475432956928286</c:v>
                </c:pt>
                <c:pt idx="7">
                  <c:v>0.32759018224830272</c:v>
                </c:pt>
                <c:pt idx="8">
                  <c:v>0.30465470100731407</c:v>
                </c:pt>
                <c:pt idx="9">
                  <c:v>0.27889111750352902</c:v>
                </c:pt>
                <c:pt idx="10">
                  <c:v>0.25047934247423886</c:v>
                </c:pt>
                <c:pt idx="11">
                  <c:v>0.21962787374790965</c:v>
                </c:pt>
                <c:pt idx="12">
                  <c:v>0.18657803734958903</c:v>
                </c:pt>
                <c:pt idx="13">
                  <c:v>0.15160990158960835</c:v>
                </c:pt>
                <c:pt idx="14">
                  <c:v>0.11505020972935409</c:v>
                </c:pt>
                <c:pt idx="15">
                  <c:v>7.7282353696853767E-2</c:v>
                </c:pt>
                <c:pt idx="16">
                  <c:v>3.8757202449751831E-2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E9E-4AAB-BB42-4426BA0C4002}"/>
            </c:ext>
          </c:extLst>
        </c:ser>
        <c:ser>
          <c:idx val="64"/>
          <c:order val="64"/>
          <c:val>
            <c:numRef>
              <c:f>'例題2.13開水路流れ'!$BN$2:$BN$21</c:f>
              <c:numCache>
                <c:formatCode>0.00_ </c:formatCode>
                <c:ptCount val="20"/>
                <c:pt idx="0">
                  <c:v>0.37222138165310692</c:v>
                </c:pt>
                <c:pt idx="1">
                  <c:v>0.37214487075844227</c:v>
                </c:pt>
                <c:pt idx="2">
                  <c:v>0.36852225199831268</c:v>
                </c:pt>
                <c:pt idx="3">
                  <c:v>0.36137751181941624</c:v>
                </c:pt>
                <c:pt idx="4">
                  <c:v>0.35075679597356602</c:v>
                </c:pt>
                <c:pt idx="5">
                  <c:v>0.33672825631375247</c:v>
                </c:pt>
                <c:pt idx="6">
                  <c:v>0.31938192893259942</c:v>
                </c:pt>
                <c:pt idx="7">
                  <c:v>0.29882973835714766</c:v>
                </c:pt>
                <c:pt idx="8">
                  <c:v>0.27520574082988392</c:v>
                </c:pt>
                <c:pt idx="9">
                  <c:v>0.24866673089450847</c:v>
                </c:pt>
                <c:pt idx="10">
                  <c:v>0.2193933386970473</c:v>
                </c:pt>
                <c:pt idx="11">
                  <c:v>0.18759173486108638</c:v>
                </c:pt>
                <c:pt idx="12">
                  <c:v>0.15349601778303931</c:v>
                </c:pt>
                <c:pt idx="13">
                  <c:v>0.11737124080900763</c:v>
                </c:pt>
                <c:pt idx="14">
                  <c:v>7.9516745064589875E-2</c:v>
                </c:pt>
                <c:pt idx="15">
                  <c:v>4.0268788857153168E-2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E9E-4AAB-BB42-4426BA0C4002}"/>
            </c:ext>
          </c:extLst>
        </c:ser>
        <c:ser>
          <c:idx val="65"/>
          <c:order val="65"/>
          <c:val>
            <c:numRef>
              <c:f>'例題2.13開水路流れ'!$BO$2:$BO$21</c:f>
              <c:numCache>
                <c:formatCode>0.00_ </c:formatCode>
                <c:ptCount val="20"/>
                <c:pt idx="0">
                  <c:v>0.34470964963970774</c:v>
                </c:pt>
                <c:pt idx="1">
                  <c:v>0.34463973453140795</c:v>
                </c:pt>
                <c:pt idx="2">
                  <c:v>0.34089647233670273</c:v>
                </c:pt>
                <c:pt idx="3">
                  <c:v>0.33350504121137448</c:v>
                </c:pt>
                <c:pt idx="4">
                  <c:v>0.32251382978065135</c:v>
                </c:pt>
                <c:pt idx="5">
                  <c:v>0.30799402406872423</c:v>
                </c:pt>
                <c:pt idx="6">
                  <c:v>0.29003910886144069</c:v>
                </c:pt>
                <c:pt idx="7">
                  <c:v>0.26876438271593905</c:v>
                </c:pt>
                <c:pt idx="8">
                  <c:v>0.24430659081622133</c:v>
                </c:pt>
                <c:pt idx="9">
                  <c:v>0.21682376834831288</c:v>
                </c:pt>
                <c:pt idx="10">
                  <c:v>0.1864953570108196</c:v>
                </c:pt>
                <c:pt idx="11">
                  <c:v>0.15352260082989652</c:v>
                </c:pt>
                <c:pt idx="12">
                  <c:v>0.11812912503221709</c:v>
                </c:pt>
                <c:pt idx="13">
                  <c:v>8.0561413463305642E-2</c:v>
                </c:pt>
                <c:pt idx="14">
                  <c:v>4.1088553798766136E-2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E9E-4AAB-BB42-4426BA0C4002}"/>
            </c:ext>
          </c:extLst>
        </c:ser>
        <c:ser>
          <c:idx val="66"/>
          <c:order val="66"/>
          <c:val>
            <c:numRef>
              <c:f>'例題2.13開水路流れ'!$BP$2:$BP$21</c:f>
              <c:numCache>
                <c:formatCode>0.00_ </c:formatCode>
                <c:ptCount val="20"/>
                <c:pt idx="0">
                  <c:v>0.31646340913751658</c:v>
                </c:pt>
                <c:pt idx="1">
                  <c:v>0.31640033764410691</c:v>
                </c:pt>
                <c:pt idx="2">
                  <c:v>0.31251490051085729</c:v>
                </c:pt>
                <c:pt idx="3">
                  <c:v>0.30483364690964199</c:v>
                </c:pt>
                <c:pt idx="4">
                  <c:v>0.29340752571840722</c:v>
                </c:pt>
                <c:pt idx="5">
                  <c:v>0.27831113603074398</c:v>
                </c:pt>
                <c:pt idx="6">
                  <c:v>0.2596417545754397</c:v>
                </c:pt>
                <c:pt idx="7">
                  <c:v>0.23751825969365412</c:v>
                </c:pt>
                <c:pt idx="8">
                  <c:v>0.21208006371263019</c:v>
                </c:pt>
                <c:pt idx="9">
                  <c:v>0.18348613333561806</c:v>
                </c:pt>
                <c:pt idx="10">
                  <c:v>0.15191412221952161</c:v>
                </c:pt>
                <c:pt idx="11">
                  <c:v>0.11755955716179056</c:v>
                </c:pt>
                <c:pt idx="12">
                  <c:v>8.0634896409898946E-2</c:v>
                </c:pt>
                <c:pt idx="13">
                  <c:v>4.1368091635093404E-2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E9E-4AAB-BB42-4426BA0C4002}"/>
            </c:ext>
          </c:extLst>
        </c:ser>
        <c:ser>
          <c:idx val="67"/>
          <c:order val="67"/>
          <c:val>
            <c:numRef>
              <c:f>'例題2.13開水路流れ'!$BQ$2:$BQ$21</c:f>
              <c:numCache>
                <c:formatCode>0.00_ </c:formatCode>
                <c:ptCount val="20"/>
                <c:pt idx="0">
                  <c:v>0.28764556478977621</c:v>
                </c:pt>
                <c:pt idx="1">
                  <c:v>0.28758947526522383</c:v>
                </c:pt>
                <c:pt idx="2">
                  <c:v>0.28353886220285529</c:v>
                </c:pt>
                <c:pt idx="3">
                  <c:v>0.27552200007712446</c:v>
                </c:pt>
                <c:pt idx="4">
                  <c:v>0.26359305043635639</c:v>
                </c:pt>
                <c:pt idx="5">
                  <c:v>0.24783087666848258</c:v>
                </c:pt>
                <c:pt idx="6">
                  <c:v>0.2283374800082916</c:v>
                </c:pt>
                <c:pt idx="7">
                  <c:v>0.20523622315564205</c:v>
                </c:pt>
                <c:pt idx="8">
                  <c:v>0.17866998535646761</c:v>
                </c:pt>
                <c:pt idx="9">
                  <c:v>0.14879933870370526</c:v>
                </c:pt>
                <c:pt idx="10">
                  <c:v>0.1158007586545962</c:v>
                </c:pt>
                <c:pt idx="11">
                  <c:v>7.9864785576695324E-2</c:v>
                </c:pt>
                <c:pt idx="12">
                  <c:v>4.1193934663440818E-2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E9E-4AAB-BB42-4426BA0C4002}"/>
            </c:ext>
          </c:extLst>
        </c:ser>
        <c:ser>
          <c:idx val="68"/>
          <c:order val="68"/>
          <c:val>
            <c:numRef>
              <c:f>'例題2.13開水路流れ'!$BR$2:$BR$21</c:f>
              <c:numCache>
                <c:formatCode>0.00_ </c:formatCode>
                <c:ptCount val="20"/>
                <c:pt idx="0">
                  <c:v>0.25844232467807304</c:v>
                </c:pt>
                <c:pt idx="1">
                  <c:v>0.2583932421668641</c:v>
                </c:pt>
                <c:pt idx="2">
                  <c:v>0.2541526229682366</c:v>
                </c:pt>
                <c:pt idx="3">
                  <c:v>0.24575105335651859</c:v>
                </c:pt>
                <c:pt idx="4">
                  <c:v>0.2332469945836996</c:v>
                </c:pt>
                <c:pt idx="5">
                  <c:v>0.21672501567062247</c:v>
                </c:pt>
                <c:pt idx="6">
                  <c:v>0.19629347393257732</c:v>
                </c:pt>
                <c:pt idx="7">
                  <c:v>0.17208189704484281</c:v>
                </c:pt>
                <c:pt idx="8">
                  <c:v>0.14423827405211195</c:v>
                </c:pt>
                <c:pt idx="9">
                  <c:v>0.11292637784453452</c:v>
                </c:pt>
                <c:pt idx="10">
                  <c:v>7.8323140311417364E-2</c:v>
                </c:pt>
                <c:pt idx="11">
                  <c:v>4.0615995638820429E-2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E9E-4AAB-BB42-4426BA0C4002}"/>
            </c:ext>
          </c:extLst>
        </c:ser>
        <c:ser>
          <c:idx val="69"/>
          <c:order val="69"/>
          <c:val>
            <c:numRef>
              <c:f>'例題2.13開水路流れ'!$BS$2:$BS$21</c:f>
              <c:numCache>
                <c:formatCode>0.00_ </c:formatCode>
                <c:ptCount val="20"/>
                <c:pt idx="0">
                  <c:v>0.22906468695414237</c:v>
                </c:pt>
                <c:pt idx="1">
                  <c:v>0.22902252159184189</c:v>
                </c:pt>
                <c:pt idx="2">
                  <c:v>0.22456464730965825</c:v>
                </c:pt>
                <c:pt idx="3">
                  <c:v>0.21572486779578121</c:v>
                </c:pt>
                <c:pt idx="4">
                  <c:v>0.20256761210010099</c:v>
                </c:pt>
                <c:pt idx="5">
                  <c:v>0.18518535065999289</c:v>
                </c:pt>
                <c:pt idx="6">
                  <c:v>0.16369526894671579</c:v>
                </c:pt>
                <c:pt idx="7">
                  <c:v>0.13823560335922422</c:v>
                </c:pt>
                <c:pt idx="8">
                  <c:v>0.1089619487605159</c:v>
                </c:pt>
                <c:pt idx="9">
                  <c:v>7.6043709333870377E-2</c:v>
                </c:pt>
                <c:pt idx="10">
                  <c:v>3.9660726578114189E-2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E9E-4AAB-BB42-4426BA0C4002}"/>
            </c:ext>
          </c:extLst>
        </c:ser>
        <c:ser>
          <c:idx val="70"/>
          <c:order val="70"/>
          <c:val>
            <c:numRef>
              <c:f>'例題2.13開水路流れ'!$BT$2:$BT$21</c:f>
              <c:numCache>
                <c:formatCode>0.00_ </c:formatCode>
                <c:ptCount val="20"/>
                <c:pt idx="0">
                  <c:v>0.19975051345448139</c:v>
                </c:pt>
                <c:pt idx="1">
                  <c:v>0.19971506115009294</c:v>
                </c:pt>
                <c:pt idx="2">
                  <c:v>0.1950093578849843</c:v>
                </c:pt>
                <c:pt idx="3">
                  <c:v>0.18567179345865786</c:v>
                </c:pt>
                <c:pt idx="4">
                  <c:v>0.1717752488431635</c:v>
                </c:pt>
                <c:pt idx="5">
                  <c:v>0.15342329773017427</c:v>
                </c:pt>
                <c:pt idx="6">
                  <c:v>0.1307454711722256</c:v>
                </c:pt>
                <c:pt idx="7">
                  <c:v>0.10389224080110548</c:v>
                </c:pt>
                <c:pt idx="8">
                  <c:v>7.303017445117882E-2</c:v>
                </c:pt>
                <c:pt idx="9">
                  <c:v>3.8337485113054556E-2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E9E-4AAB-BB42-4426BA0C4002}"/>
            </c:ext>
          </c:extLst>
        </c:ser>
        <c:ser>
          <c:idx val="71"/>
          <c:order val="71"/>
          <c:val>
            <c:numRef>
              <c:f>'例題2.13開水路流れ'!$BU$2:$BU$21</c:f>
              <c:numCache>
                <c:formatCode>0.00_ </c:formatCode>
                <c:ptCount val="20"/>
                <c:pt idx="0">
                  <c:v>0.17076751385495079</c:v>
                </c:pt>
                <c:pt idx="1">
                  <c:v>0.17073845924416051</c:v>
                </c:pt>
                <c:pt idx="2">
                  <c:v>0.16574966124713886</c:v>
                </c:pt>
                <c:pt idx="3">
                  <c:v>0.15584618156099864</c:v>
                </c:pt>
                <c:pt idx="4">
                  <c:v>0.14111305109343947</c:v>
                </c:pt>
                <c:pt idx="5">
                  <c:v>0.12166955697669721</c:v>
                </c:pt>
                <c:pt idx="6">
                  <c:v>9.7662445299239412E-2</c:v>
                </c:pt>
                <c:pt idx="7">
                  <c:v>6.9259100799441406E-2</c:v>
                </c:pt>
                <c:pt idx="8">
                  <c:v>3.6641332979447314E-2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E9E-4AAB-BB42-4426BA0C4002}"/>
            </c:ext>
          </c:extLst>
        </c:ser>
        <c:ser>
          <c:idx val="72"/>
          <c:order val="72"/>
          <c:val>
            <c:numRef>
              <c:f>'例題2.13開水路流れ'!$BV$2:$BV$21</c:f>
              <c:numCache>
                <c:formatCode>0.00_ </c:formatCode>
                <c:ptCount val="20"/>
                <c:pt idx="0">
                  <c:v>0.14241760782930407</c:v>
                </c:pt>
                <c:pt idx="1">
                  <c:v>0.14239452943276951</c:v>
                </c:pt>
                <c:pt idx="2">
                  <c:v>0.13708059744261483</c:v>
                </c:pt>
                <c:pt idx="3">
                  <c:v>0.12653082253226039</c:v>
                </c:pt>
                <c:pt idx="4">
                  <c:v>0.1108479976207172</c:v>
                </c:pt>
                <c:pt idx="5">
                  <c:v>9.0173794853207048E-2</c:v>
                </c:pt>
                <c:pt idx="6">
                  <c:v>6.4678847821369401E-2</c:v>
                </c:pt>
                <c:pt idx="7">
                  <c:v>3.4553501321994959E-2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E9E-4AAB-BB42-4426BA0C4002}"/>
            </c:ext>
          </c:extLst>
        </c:ser>
        <c:ser>
          <c:idx val="73"/>
          <c:order val="73"/>
          <c:val>
            <c:numRef>
              <c:f>'例題2.13開水路流れ'!$BW$2:$BW$21</c:f>
              <c:numCache>
                <c:formatCode>0.00_ </c:formatCode>
                <c:ptCount val="20"/>
                <c:pt idx="0">
                  <c:v>0.11504338650247709</c:v>
                </c:pt>
                <c:pt idx="1">
                  <c:v>0.11502576397213915</c:v>
                </c:pt>
                <c:pt idx="2">
                  <c:v>0.10933461446576465</c:v>
                </c:pt>
                <c:pt idx="3">
                  <c:v>9.8040308644605167E-2</c:v>
                </c:pt>
                <c:pt idx="4">
                  <c:v>8.1272203173171034E-2</c:v>
                </c:pt>
                <c:pt idx="5">
                  <c:v>5.9204146876060251E-2</c:v>
                </c:pt>
                <c:pt idx="6">
                  <c:v>3.2039762841149663E-2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E9E-4AAB-BB42-4426BA0C4002}"/>
            </c:ext>
          </c:extLst>
        </c:ser>
        <c:ser>
          <c:idx val="74"/>
          <c:order val="74"/>
          <c:val>
            <c:numRef>
              <c:f>'例題2.13開水路流れ'!$BX$2:$BX$21</c:f>
              <c:numCache>
                <c:formatCode>0.00_ </c:formatCode>
                <c:ptCount val="20"/>
                <c:pt idx="0">
                  <c:v>8.9037868409681059E-2</c:v>
                </c:pt>
                <c:pt idx="1">
                  <c:v>8.9025091699712233E-2</c:v>
                </c:pt>
                <c:pt idx="2">
                  <c:v>8.2889194252759119E-2</c:v>
                </c:pt>
                <c:pt idx="3">
                  <c:v>7.0725472427069253E-2</c:v>
                </c:pt>
                <c:pt idx="4">
                  <c:v>5.2704238894244491E-2</c:v>
                </c:pt>
                <c:pt idx="5">
                  <c:v>2.9046110609368438E-2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E9E-4AAB-BB42-4426BA0C4002}"/>
            </c:ext>
          </c:extLst>
        </c:ser>
        <c:ser>
          <c:idx val="75"/>
          <c:order val="75"/>
          <c:val>
            <c:numRef>
              <c:f>'例題2.13開水路流れ'!$BY$2:$BY$21</c:f>
              <c:numCache>
                <c:formatCode>0.00_ </c:formatCode>
                <c:ptCount val="20"/>
                <c:pt idx="0">
                  <c:v>6.4859687439716124E-2</c:v>
                </c:pt>
                <c:pt idx="1">
                  <c:v>6.4851067697930295E-2</c:v>
                </c:pt>
                <c:pt idx="2">
                  <c:v>5.8177889486474947E-2</c:v>
                </c:pt>
                <c:pt idx="3">
                  <c:v>4.4978834820561003E-2</c:v>
                </c:pt>
                <c:pt idx="4">
                  <c:v>2.5489782595493629E-2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E9E-4AAB-BB42-4426BA0C4002}"/>
            </c:ext>
          </c:extLst>
        </c:ser>
        <c:ser>
          <c:idx val="76"/>
          <c:order val="76"/>
          <c:val>
            <c:numRef>
              <c:f>'例題2.13開水路流れ'!$BZ$2:$BZ$21</c:f>
              <c:numCache>
                <c:formatCode>0.00_ </c:formatCode>
                <c:ptCount val="20"/>
                <c:pt idx="0">
                  <c:v>4.3057870558535577E-2</c:v>
                </c:pt>
                <c:pt idx="1">
                  <c:v>4.3052652499378501E-2</c:v>
                </c:pt>
                <c:pt idx="2">
                  <c:v>3.570621014677177E-2</c:v>
                </c:pt>
                <c:pt idx="3">
                  <c:v>2.1240275408625449E-2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E9E-4AAB-BB42-4426BA0C4002}"/>
            </c:ext>
          </c:extLst>
        </c:ser>
        <c:ser>
          <c:idx val="77"/>
          <c:order val="77"/>
          <c:val>
            <c:numRef>
              <c:f>'例題2.13開水路流れ'!$CA$2:$CA$21</c:f>
              <c:numCache>
                <c:formatCode>0.00_ </c:formatCode>
                <c:ptCount val="20"/>
                <c:pt idx="0">
                  <c:v>2.4315102156138062E-2</c:v>
                </c:pt>
                <c:pt idx="1">
                  <c:v>2.431247764804768E-2</c:v>
                </c:pt>
                <c:pt idx="2">
                  <c:v>1.6073686115497116E-2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E9E-4AAB-BB42-4426BA0C4002}"/>
            </c:ext>
          </c:extLst>
        </c:ser>
        <c:ser>
          <c:idx val="78"/>
          <c:order val="78"/>
          <c:val>
            <c:numRef>
              <c:f>'例題2.13開水路流れ'!$CB$2:$CB$21</c:f>
              <c:numCache>
                <c:formatCode>0.00_ </c:formatCode>
                <c:ptCount val="20"/>
                <c:pt idx="0">
                  <c:v>9.5306813342431237E-3</c:v>
                </c:pt>
                <c:pt idx="1">
                  <c:v>9.5298039123649543E-3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E9E-4AAB-BB42-4426BA0C4002}"/>
            </c:ext>
          </c:extLst>
        </c:ser>
        <c:ser>
          <c:idx val="79"/>
          <c:order val="79"/>
          <c:val>
            <c:numRef>
              <c:f>'例題2.13開水路流れ'!$CC$2:$CC$21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E9E-4AAB-BB42-4426BA0C4002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2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3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4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</c:bandFmts>
        <c:axId val="1160563520"/>
        <c:axId val="1"/>
        <c:axId val="2"/>
      </c:surface3DChart>
      <c:catAx>
        <c:axId val="116056352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1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60563520"/>
        <c:crosses val="autoZero"/>
        <c:crossBetween val="between"/>
        <c:majorUnit val="0.2"/>
        <c:minorUnit val="0.1"/>
      </c:valAx>
      <c:serAx>
        <c:axId val="2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222637</xdr:colOff>
      <xdr:row>26</xdr:row>
      <xdr:rowOff>23854</xdr:rowOff>
    </xdr:from>
    <xdr:to>
      <xdr:col>30</xdr:col>
      <xdr:colOff>294198</xdr:colOff>
      <xdr:row>41</xdr:row>
      <xdr:rowOff>39757</xdr:rowOff>
    </xdr:to>
    <xdr:graphicFrame macro="">
      <xdr:nvGraphicFramePr>
        <xdr:cNvPr id="1090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35"/>
  <sheetViews>
    <sheetView tabSelected="1" zoomScaleNormal="100" workbookViewId="0">
      <selection activeCell="E16" sqref="E16"/>
    </sheetView>
  </sheetViews>
  <sheetFormatPr defaultColWidth="9.33203125" defaultRowHeight="12" x14ac:dyDescent="0.15"/>
  <cols>
    <col min="1" max="1" width="10.5" style="1" customWidth="1"/>
    <col min="2" max="2" width="9.83203125" style="1" customWidth="1"/>
    <col min="3" max="8" width="7.1640625" style="1" customWidth="1"/>
    <col min="9" max="9" width="10.33203125" style="1" customWidth="1"/>
    <col min="10" max="34" width="7.1640625" style="1" customWidth="1"/>
    <col min="35" max="83" width="9.33203125" style="1"/>
    <col min="84" max="84" width="15.5" style="1" bestFit="1" customWidth="1"/>
    <col min="85" max="16384" width="9.33203125" style="1"/>
  </cols>
  <sheetData>
    <row r="1" spans="1:84" x14ac:dyDescent="0.15">
      <c r="A1" s="1" t="s">
        <v>10</v>
      </c>
      <c r="B1" s="1">
        <v>0</v>
      </c>
      <c r="C1" s="3">
        <v>5.0000000000000001E-3</v>
      </c>
      <c r="D1" s="1">
        <v>0.01</v>
      </c>
      <c r="E1" s="3">
        <v>1.4999999999999999E-2</v>
      </c>
      <c r="F1" s="1">
        <v>0.02</v>
      </c>
      <c r="G1" s="3">
        <v>2.5000000000000001E-2</v>
      </c>
      <c r="H1" s="1">
        <v>0.03</v>
      </c>
      <c r="I1" s="3">
        <v>3.5000000000000003E-2</v>
      </c>
      <c r="J1" s="1">
        <v>0.04</v>
      </c>
      <c r="K1" s="3">
        <v>4.4999999999999998E-2</v>
      </c>
      <c r="L1" s="1">
        <v>0.05</v>
      </c>
      <c r="M1" s="3">
        <v>5.5E-2</v>
      </c>
      <c r="N1" s="1">
        <v>0.06</v>
      </c>
      <c r="O1" s="3">
        <v>6.5000000000000002E-2</v>
      </c>
      <c r="P1" s="1">
        <v>7.0000000000000007E-2</v>
      </c>
      <c r="Q1" s="3">
        <v>7.4999999999999997E-2</v>
      </c>
      <c r="R1" s="1">
        <v>0.08</v>
      </c>
      <c r="S1" s="3">
        <v>8.5000000000000006E-2</v>
      </c>
      <c r="T1" s="1">
        <v>0.09</v>
      </c>
      <c r="U1" s="3">
        <v>9.5000000000000001E-2</v>
      </c>
      <c r="V1" s="1">
        <v>0.1</v>
      </c>
      <c r="W1" s="3">
        <v>0.105</v>
      </c>
      <c r="X1" s="1">
        <v>0.11</v>
      </c>
      <c r="Y1" s="3">
        <v>0.115</v>
      </c>
      <c r="Z1" s="1">
        <v>0.12</v>
      </c>
      <c r="AA1" s="3">
        <v>0.125</v>
      </c>
      <c r="AB1" s="1">
        <v>0.13</v>
      </c>
      <c r="AC1" s="3">
        <v>0.13500000000000001</v>
      </c>
      <c r="AD1" s="1">
        <v>0.14000000000000001</v>
      </c>
      <c r="AE1" s="3">
        <v>0.14499999999999999</v>
      </c>
      <c r="AF1" s="1">
        <v>0.15</v>
      </c>
      <c r="AG1" s="3">
        <v>0.155</v>
      </c>
      <c r="AH1" s="1">
        <v>0.16</v>
      </c>
      <c r="AI1" s="1">
        <v>0.16500000000000001</v>
      </c>
      <c r="AJ1" s="3">
        <v>0.17</v>
      </c>
      <c r="AK1" s="1">
        <v>0.17499999999999999</v>
      </c>
      <c r="AL1" s="1">
        <v>0.18</v>
      </c>
      <c r="AM1" s="3">
        <v>0.185</v>
      </c>
      <c r="AN1" s="1">
        <v>0.19</v>
      </c>
      <c r="AO1" s="1">
        <v>0.19500000000000001</v>
      </c>
      <c r="AP1" s="3">
        <v>0.2</v>
      </c>
      <c r="AQ1" s="1">
        <v>0.20499999999999999</v>
      </c>
      <c r="AR1" s="1">
        <v>0.21</v>
      </c>
      <c r="AS1" s="3">
        <v>0.215</v>
      </c>
      <c r="AT1" s="1">
        <v>0.22</v>
      </c>
      <c r="AU1" s="1">
        <v>0.22500000000000001</v>
      </c>
      <c r="AV1" s="3">
        <v>0.23</v>
      </c>
      <c r="AW1" s="1">
        <v>0.23499999999999999</v>
      </c>
      <c r="AX1" s="1">
        <v>0.24</v>
      </c>
      <c r="AY1" s="3">
        <v>0.245</v>
      </c>
      <c r="AZ1" s="1">
        <v>0.25</v>
      </c>
      <c r="BA1" s="1">
        <v>0.255</v>
      </c>
      <c r="BB1" s="3">
        <v>0.26</v>
      </c>
      <c r="BC1" s="1">
        <v>0.26500000000000001</v>
      </c>
      <c r="BD1" s="1">
        <v>0.27</v>
      </c>
      <c r="BE1" s="3">
        <v>0.27500000000000002</v>
      </c>
      <c r="BF1" s="1">
        <v>0.28000000000000003</v>
      </c>
      <c r="BG1" s="1">
        <v>0.28499999999999998</v>
      </c>
      <c r="BH1" s="3">
        <v>0.28999999999999998</v>
      </c>
      <c r="BI1" s="1">
        <v>0.29499999999999998</v>
      </c>
      <c r="BJ1" s="1">
        <v>0.3</v>
      </c>
      <c r="BK1" s="3">
        <v>0.30499999999999999</v>
      </c>
      <c r="BL1" s="1">
        <v>0.31</v>
      </c>
      <c r="BM1" s="1">
        <v>0.315</v>
      </c>
      <c r="BN1" s="3">
        <v>0.32</v>
      </c>
      <c r="BO1" s="1">
        <v>0.32500000000000001</v>
      </c>
      <c r="BP1" s="1">
        <v>0.33</v>
      </c>
      <c r="BQ1" s="3">
        <v>0.33500000000000002</v>
      </c>
      <c r="BR1" s="1">
        <v>0.34</v>
      </c>
      <c r="BS1" s="1">
        <v>0.34499999999999997</v>
      </c>
      <c r="BT1" s="3">
        <v>0.35</v>
      </c>
      <c r="BU1" s="1">
        <v>0.35499999999999998</v>
      </c>
      <c r="BV1" s="1">
        <v>0.36</v>
      </c>
      <c r="BW1" s="3">
        <v>0.36499999999999999</v>
      </c>
      <c r="BX1" s="1">
        <v>0.37</v>
      </c>
      <c r="BY1" s="1">
        <v>0.375</v>
      </c>
      <c r="BZ1" s="3">
        <v>0.38</v>
      </c>
      <c r="CA1" s="1">
        <v>0.38500000000000001</v>
      </c>
      <c r="CB1" s="1">
        <v>0.39</v>
      </c>
      <c r="CC1" s="3">
        <v>0.39500000000000002</v>
      </c>
      <c r="CD1" s="1">
        <v>0.4</v>
      </c>
      <c r="CF1" s="1" t="s">
        <v>11</v>
      </c>
    </row>
    <row r="2" spans="1:84" x14ac:dyDescent="0.15">
      <c r="A2" s="1">
        <v>0</v>
      </c>
      <c r="B2" s="6">
        <v>0</v>
      </c>
      <c r="C2" s="7">
        <f>C3</f>
        <v>0</v>
      </c>
      <c r="D2" s="7">
        <f t="shared" ref="D2:BO2" ca="1" si="0">D3</f>
        <v>9.4257487423563251E-3</v>
      </c>
      <c r="E2" s="7">
        <f t="shared" ca="1" si="0"/>
        <v>2.4001313016637819E-2</v>
      </c>
      <c r="F2" s="7">
        <f t="shared" ca="1" si="0"/>
        <v>4.2434129524844204E-2</v>
      </c>
      <c r="G2" s="7">
        <f t="shared" ca="1" si="0"/>
        <v>6.3829512414710937E-2</v>
      </c>
      <c r="H2" s="7">
        <f t="shared" ca="1" si="0"/>
        <v>8.7511107989685172E-2</v>
      </c>
      <c r="I2" s="7">
        <f t="shared" ca="1" si="0"/>
        <v>0.11293783922711981</v>
      </c>
      <c r="J2" s="7">
        <f t="shared" ca="1" si="0"/>
        <v>0.13966051372978661</v>
      </c>
      <c r="K2" s="7">
        <f t="shared" ca="1" si="0"/>
        <v>0.16729689090437419</v>
      </c>
      <c r="L2" s="7">
        <f t="shared" ca="1" si="0"/>
        <v>0.19551631424265378</v>
      </c>
      <c r="M2" s="7">
        <f t="shared" ca="1" si="0"/>
        <v>0.22402975421121449</v>
      </c>
      <c r="N2" s="7">
        <f t="shared" ca="1" si="0"/>
        <v>0.25258312811785155</v>
      </c>
      <c r="O2" s="7">
        <f t="shared" ca="1" si="0"/>
        <v>0.28095270607822187</v>
      </c>
      <c r="P2" s="7">
        <f t="shared" ca="1" si="0"/>
        <v>0.3089418865361967</v>
      </c>
      <c r="Q2" s="7">
        <f t="shared" ca="1" si="0"/>
        <v>0.33637887892275775</v>
      </c>
      <c r="R2" s="7">
        <f t="shared" ca="1" si="0"/>
        <v>0.36311497511459445</v>
      </c>
      <c r="S2" s="7">
        <f t="shared" ca="1" si="0"/>
        <v>0.389023178332629</v>
      </c>
      <c r="T2" s="7">
        <f t="shared" ca="1" si="0"/>
        <v>0.41399701536837996</v>
      </c>
      <c r="U2" s="7">
        <f t="shared" ca="1" si="0"/>
        <v>0.43794940043839015</v>
      </c>
      <c r="V2" s="7">
        <f t="shared" ca="1" si="0"/>
        <v>0.46081145466401596</v>
      </c>
      <c r="W2" s="7">
        <f t="shared" ca="1" si="0"/>
        <v>0.48253121808156552</v>
      </c>
      <c r="X2" s="7">
        <f t="shared" ca="1" si="0"/>
        <v>0.50307222227118498</v>
      </c>
      <c r="Y2" s="7">
        <f t="shared" ca="1" si="0"/>
        <v>0.52241192030804573</v>
      </c>
      <c r="Z2" s="7">
        <f t="shared" ca="1" si="0"/>
        <v>0.54053999496096128</v>
      </c>
      <c r="AA2" s="7">
        <f t="shared" ca="1" si="0"/>
        <v>0.55745658401528975</v>
      </c>
      <c r="AB2" s="7">
        <f t="shared" ca="1" si="0"/>
        <v>0.57317047211559746</v>
      </c>
      <c r="AC2" s="7">
        <f t="shared" ca="1" si="0"/>
        <v>0.58769730156285971</v>
      </c>
      <c r="AD2" s="7">
        <f t="shared" ca="1" si="0"/>
        <v>0.60105785110990051</v>
      </c>
      <c r="AE2" s="7">
        <f t="shared" ca="1" si="0"/>
        <v>0.61327642377382896</v>
      </c>
      <c r="AF2" s="7">
        <f t="shared" ca="1" si="0"/>
        <v>0.62437937408996713</v>
      </c>
      <c r="AG2" s="7">
        <f t="shared" ca="1" si="0"/>
        <v>0.63439379397155327</v>
      </c>
      <c r="AH2" s="7">
        <f t="shared" ca="1" si="0"/>
        <v>0.64334636588106398</v>
      </c>
      <c r="AI2" s="7">
        <f t="shared" ca="1" si="0"/>
        <v>0.65126238329380892</v>
      </c>
      <c r="AJ2" s="7">
        <f t="shared" ca="1" si="0"/>
        <v>0.65816493187282532</v>
      </c>
      <c r="AK2" s="7">
        <f t="shared" ca="1" si="0"/>
        <v>0.66407422041720476</v>
      </c>
      <c r="AL2" s="7">
        <f t="shared" ca="1" si="0"/>
        <v>0.66900704828145385</v>
      </c>
      <c r="AM2" s="7">
        <f t="shared" ca="1" si="0"/>
        <v>0.67297639524902619</v>
      </c>
      <c r="AN2" s="7">
        <f t="shared" ca="1" si="0"/>
        <v>0.67599112040065223</v>
      </c>
      <c r="AO2" s="7">
        <f t="shared" ca="1" si="0"/>
        <v>0.67805575799449913</v>
      </c>
      <c r="AP2" s="7">
        <f t="shared" ca="1" si="0"/>
        <v>0.67917040047448218</v>
      </c>
      <c r="AQ2" s="7">
        <f t="shared" ca="1" si="0"/>
        <v>0.67933066121626429</v>
      </c>
      <c r="AR2" s="7">
        <f t="shared" ca="1" si="0"/>
        <v>0.67852771234115239</v>
      </c>
      <c r="AS2" s="7">
        <f t="shared" ca="1" si="0"/>
        <v>0.67674839575898638</v>
      </c>
      <c r="AT2" s="7">
        <f t="shared" ca="1" si="0"/>
        <v>0.67397540845616966</v>
      </c>
      <c r="AU2" s="7">
        <f t="shared" ca="1" si="0"/>
        <v>0.67018756584905503</v>
      </c>
      <c r="AV2" s="7">
        <f t="shared" ca="1" si="0"/>
        <v>0.6653601496908933</v>
      </c>
      <c r="AW2" s="7">
        <f t="shared" ca="1" si="0"/>
        <v>0.65946534943697011</v>
      </c>
      <c r="AX2" s="7">
        <f t="shared" ca="1" si="0"/>
        <v>0.65247280797330098</v>
      </c>
      <c r="AY2" s="7">
        <f t="shared" ca="1" si="0"/>
        <v>0.64435028397295813</v>
      </c>
      <c r="AZ2" s="7">
        <f t="shared" ca="1" si="0"/>
        <v>0.63506444356750802</v>
      </c>
      <c r="BA2" s="7">
        <f t="shared" ca="1" si="0"/>
        <v>0.62458179315901197</v>
      </c>
      <c r="BB2" s="7">
        <f t="shared" ca="1" si="0"/>
        <v>0.61286976267599069</v>
      </c>
      <c r="BC2" s="7">
        <f t="shared" ca="1" si="0"/>
        <v>0.59989794405740482</v>
      </c>
      <c r="BD2" s="7">
        <f t="shared" ca="1" si="0"/>
        <v>0.58563948302771174</v>
      </c>
      <c r="BE2" s="7">
        <f t="shared" ca="1" si="0"/>
        <v>0.57007261335731407</v>
      </c>
      <c r="BF2" s="7">
        <f t="shared" ca="1" si="0"/>
        <v>0.55318231223580605</v>
      </c>
      <c r="BG2" s="7">
        <f t="shared" ca="1" si="0"/>
        <v>0.53496204407842829</v>
      </c>
      <c r="BH2" s="7">
        <f t="shared" ca="1" si="0"/>
        <v>0.51541554954000324</v>
      </c>
      <c r="BI2" s="7">
        <f t="shared" ca="1" si="0"/>
        <v>0.49455862866485756</v>
      </c>
      <c r="BJ2" s="7">
        <f t="shared" ca="1" si="0"/>
        <v>0.47242086405294381</v>
      </c>
      <c r="BK2" s="7">
        <f t="shared" ca="1" si="0"/>
        <v>0.44904723348790077</v>
      </c>
      <c r="BL2" s="7">
        <f t="shared" ca="1" si="0"/>
        <v>0.42449957269915939</v>
      </c>
      <c r="BM2" s="7">
        <f t="shared" ca="1" si="0"/>
        <v>0.39885786774162857</v>
      </c>
      <c r="BN2" s="7">
        <f t="shared" ca="1" si="0"/>
        <v>0.37222138165310692</v>
      </c>
      <c r="BO2" s="7">
        <f t="shared" ca="1" si="0"/>
        <v>0.34470964963970774</v>
      </c>
      <c r="BP2" s="7">
        <f t="shared" ref="BP2:CC2" ca="1" si="1">BP3</f>
        <v>0.31646340913751658</v>
      </c>
      <c r="BQ2" s="7">
        <f t="shared" ca="1" si="1"/>
        <v>0.28764556478977621</v>
      </c>
      <c r="BR2" s="7">
        <f t="shared" ca="1" si="1"/>
        <v>0.25844232467807304</v>
      </c>
      <c r="BS2" s="7">
        <f t="shared" ca="1" si="1"/>
        <v>0.22906468695414237</v>
      </c>
      <c r="BT2" s="7">
        <f t="shared" ca="1" si="1"/>
        <v>0.19975051345448139</v>
      </c>
      <c r="BU2" s="7">
        <f t="shared" ca="1" si="1"/>
        <v>0.17076751385495079</v>
      </c>
      <c r="BV2" s="7">
        <f t="shared" ca="1" si="1"/>
        <v>0.14241760782930407</v>
      </c>
      <c r="BW2" s="7">
        <f t="shared" ca="1" si="1"/>
        <v>0.11504338650247709</v>
      </c>
      <c r="BX2" s="7">
        <f t="shared" ca="1" si="1"/>
        <v>8.9037868409681059E-2</v>
      </c>
      <c r="BY2" s="7">
        <f t="shared" ca="1" si="1"/>
        <v>6.4859687439716124E-2</v>
      </c>
      <c r="BZ2" s="7">
        <f t="shared" ca="1" si="1"/>
        <v>4.3057870558535577E-2</v>
      </c>
      <c r="CA2" s="7">
        <f t="shared" ca="1" si="1"/>
        <v>2.4315102156138062E-2</v>
      </c>
      <c r="CB2" s="7">
        <f t="shared" ca="1" si="1"/>
        <v>9.5306813342431237E-3</v>
      </c>
      <c r="CC2" s="7">
        <f t="shared" si="1"/>
        <v>0</v>
      </c>
      <c r="CD2" s="6">
        <v>0</v>
      </c>
      <c r="CF2" s="1">
        <f ca="1">SUM(D2:CB2)*0.005*0.0025</f>
        <v>4.0851559028919315E-4</v>
      </c>
    </row>
    <row r="3" spans="1:84" x14ac:dyDescent="0.15">
      <c r="A3" s="3">
        <v>5.0000000000000001E-3</v>
      </c>
      <c r="B3" s="2"/>
      <c r="C3" s="6">
        <v>0</v>
      </c>
      <c r="D3" s="4">
        <f t="shared" ref="D3:AI3" ca="1" si="2">(C3+D2+E3+D4)/4+$B$35</f>
        <v>9.4257796065407903E-3</v>
      </c>
      <c r="E3" s="4">
        <f t="shared" ca="1" si="2"/>
        <v>2.4001404093786628E-2</v>
      </c>
      <c r="F3" s="4">
        <f t="shared" ca="1" si="2"/>
        <v>4.2434307878459379E-2</v>
      </c>
      <c r="G3" s="4">
        <f t="shared" ca="1" si="2"/>
        <v>6.382980203914522E-2</v>
      </c>
      <c r="H3" s="4">
        <f t="shared" ca="1" si="2"/>
        <v>8.7511529008415079E-2</v>
      </c>
      <c r="I3" s="4">
        <f t="shared" ca="1" si="2"/>
        <v>0.11293840706987575</v>
      </c>
      <c r="J3" s="4">
        <f t="shared" ca="1" si="2"/>
        <v>0.13966123828595275</v>
      </c>
      <c r="K3" s="4">
        <f t="shared" ca="1" si="2"/>
        <v>0.16729777565092874</v>
      </c>
      <c r="L3" s="4">
        <f t="shared" ca="1" si="2"/>
        <v>0.19551735534596917</v>
      </c>
      <c r="M3" s="4">
        <f t="shared" ca="1" si="2"/>
        <v>0.22403093960331358</v>
      </c>
      <c r="N3" s="4">
        <f t="shared" ca="1" si="2"/>
        <v>0.2525844365492621</v>
      </c>
      <c r="O3" s="4">
        <f t="shared" ca="1" si="2"/>
        <v>0.28095410615142946</v>
      </c>
      <c r="P3" s="4">
        <f t="shared" ca="1" si="2"/>
        <v>0.30894333572591315</v>
      </c>
      <c r="Q3" s="4">
        <f t="shared" ca="1" si="2"/>
        <v>0.33638032259183026</v>
      </c>
      <c r="R3" s="4">
        <f t="shared" ca="1" si="2"/>
        <v>0.36311634553741656</v>
      </c>
      <c r="S3" s="4">
        <f t="shared" ca="1" si="2"/>
        <v>0.38902439374138498</v>
      </c>
      <c r="T3" s="4">
        <f t="shared" ca="1" si="2"/>
        <v>0.41399797904134461</v>
      </c>
      <c r="U3" s="4">
        <f t="shared" ca="1" si="2"/>
        <v>0.43794999985377214</v>
      </c>
      <c r="V3" s="4">
        <f t="shared" ca="1" si="2"/>
        <v>0.46081156074737262</v>
      </c>
      <c r="W3" s="4">
        <f t="shared" ca="1" si="2"/>
        <v>0.48253068457949533</v>
      </c>
      <c r="X3" s="4">
        <f t="shared" ca="1" si="2"/>
        <v>0.50307088528861632</v>
      </c>
      <c r="Y3" s="4">
        <f t="shared" ca="1" si="2"/>
        <v>0.52240959805073828</v>
      </c>
      <c r="Z3" s="4">
        <f t="shared" ca="1" si="2"/>
        <v>0.54053648772852447</v>
      </c>
      <c r="AA3" s="4">
        <f t="shared" ca="1" si="2"/>
        <v>0.55745167449276867</v>
      </c>
      <c r="AB3" s="4">
        <f t="shared" ca="1" si="2"/>
        <v>0.57316392601313115</v>
      </c>
      <c r="AC3" s="4">
        <f t="shared" ca="1" si="2"/>
        <v>0.58768886865272774</v>
      </c>
      <c r="AD3" s="4">
        <f t="shared" ca="1" si="2"/>
        <v>0.60104726670811093</v>
      </c>
      <c r="AE3" s="4">
        <f t="shared" ca="1" si="2"/>
        <v>0.61326341070897228</v>
      </c>
      <c r="AF3" s="4">
        <f t="shared" ca="1" si="2"/>
        <v>0.62436364519513421</v>
      </c>
      <c r="AG3" s="4">
        <f t="shared" ca="1" si="2"/>
        <v>0.63437505512555392</v>
      </c>
      <c r="AH3" s="4">
        <f t="shared" ca="1" si="2"/>
        <v>0.64332431961293135</v>
      </c>
      <c r="AI3" s="4">
        <f t="shared" ca="1" si="2"/>
        <v>0.65123673294972606</v>
      </c>
      <c r="AJ3" s="4">
        <f t="shared" ref="AJ3:BO3" ca="1" si="3">(AI3+AJ2+AK3+AJ4)/4+$B$35</f>
        <v>0.65813538632736768</v>
      </c>
      <c r="AK3" s="4">
        <f t="shared" ca="1" si="3"/>
        <v>0.66404049929151554</v>
      </c>
      <c r="AL3" s="4">
        <f t="shared" ca="1" si="3"/>
        <v>0.66896888761015527</v>
      </c>
      <c r="AM3" s="4">
        <f t="shared" ca="1" si="3"/>
        <v>0.67293355351595385</v>
      </c>
      <c r="AN3" s="4">
        <f t="shared" ca="1" si="3"/>
        <v>0.6759433848416424</v>
      </c>
      <c r="AO3" s="4">
        <f t="shared" ca="1" si="3"/>
        <v>0.67800295104430297</v>
      </c>
      <c r="AP3" s="4">
        <f t="shared" ca="1" si="3"/>
        <v>0.67911238621535819</v>
      </c>
      <c r="AQ3" s="4">
        <f t="shared" ca="1" si="3"/>
        <v>0.67926735166884256</v>
      </c>
      <c r="AR3" s="4">
        <f t="shared" ca="1" si="3"/>
        <v>0.67845907342469636</v>
      </c>
      <c r="AS3" s="4">
        <f t="shared" ca="1" si="3"/>
        <v>0.6766744527390679</v>
      </c>
      <c r="AT3" s="4">
        <f t="shared" ca="1" si="3"/>
        <v>0.67389625069375036</v>
      </c>
      <c r="AU3" s="4">
        <f t="shared" ca="1" si="3"/>
        <v>0.67010335066663507</v>
      </c>
      <c r="AV3" s="4">
        <f t="shared" ca="1" si="3"/>
        <v>0.66527110517913812</v>
      </c>
      <c r="AW3" s="4">
        <f t="shared" ca="1" si="3"/>
        <v>0.65937177603925123</v>
      </c>
      <c r="AX3" s="4">
        <f t="shared" ca="1" si="3"/>
        <v>0.65237507870583489</v>
      </c>
      <c r="AY3" s="4">
        <f t="shared" ca="1" si="3"/>
        <v>0.64424884316443098</v>
      </c>
      <c r="AZ3" s="4">
        <f t="shared" ca="1" si="3"/>
        <v>0.63495980403374663</v>
      </c>
      <c r="BA3" s="4">
        <f t="shared" ca="1" si="3"/>
        <v>0.62447453176471379</v>
      </c>
      <c r="BB3" s="4">
        <f t="shared" ca="1" si="3"/>
        <v>0.6127605142759186</v>
      </c>
      <c r="BC3" s="4">
        <f t="shared" ca="1" si="3"/>
        <v>0.59978739385279911</v>
      </c>
      <c r="BD3" s="4">
        <f t="shared" ca="1" si="3"/>
        <v>0.58552835741887099</v>
      </c>
      <c r="BE3" s="4">
        <f t="shared" ca="1" si="3"/>
        <v>0.56996166941915816</v>
      </c>
      <c r="BF3" s="4">
        <f t="shared" ca="1" si="3"/>
        <v>0.55307232598843437</v>
      </c>
      <c r="BG3" s="4">
        <f t="shared" ca="1" si="3"/>
        <v>0.53485379776780784</v>
      </c>
      <c r="BH3" s="4">
        <f t="shared" ca="1" si="3"/>
        <v>0.51530981818338184</v>
      </c>
      <c r="BI3" s="4">
        <f t="shared" ca="1" si="3"/>
        <v>0.49445616614961141</v>
      </c>
      <c r="BJ3" s="4">
        <f t="shared" ca="1" si="3"/>
        <v>0.47232238910455715</v>
      </c>
      <c r="BK3" s="4">
        <f t="shared" ca="1" si="3"/>
        <v>0.4489534158409082</v>
      </c>
      <c r="BL3" s="4">
        <f t="shared" ca="1" si="3"/>
        <v>0.42441101981266127</v>
      </c>
      <c r="BM3" s="4">
        <f t="shared" ca="1" si="3"/>
        <v>0.39877511239734187</v>
      </c>
      <c r="BN3" s="4">
        <f t="shared" ca="1" si="3"/>
        <v>0.37214487075844227</v>
      </c>
      <c r="BO3" s="4">
        <f t="shared" ca="1" si="3"/>
        <v>0.34463973453140795</v>
      </c>
      <c r="BP3" s="4">
        <f t="shared" ref="BP3:CB3" ca="1" si="4">(BO3+BP2+BQ3+BP4)/4+$B$35</f>
        <v>0.31640033764410691</v>
      </c>
      <c r="BQ3" s="4">
        <f t="shared" ca="1" si="4"/>
        <v>0.28758947526522383</v>
      </c>
      <c r="BR3" s="4">
        <f t="shared" ca="1" si="4"/>
        <v>0.2583932421668641</v>
      </c>
      <c r="BS3" s="4">
        <f t="shared" ca="1" si="4"/>
        <v>0.22902252159184189</v>
      </c>
      <c r="BT3" s="4">
        <f t="shared" ca="1" si="4"/>
        <v>0.19971506115009294</v>
      </c>
      <c r="BU3" s="4">
        <f t="shared" ca="1" si="4"/>
        <v>0.17073845924416051</v>
      </c>
      <c r="BV3" s="4">
        <f t="shared" ca="1" si="4"/>
        <v>0.14239452943276951</v>
      </c>
      <c r="BW3" s="4">
        <f t="shared" ca="1" si="4"/>
        <v>0.11502576397213915</v>
      </c>
      <c r="BX3" s="4">
        <f t="shared" ca="1" si="4"/>
        <v>8.9025091699712233E-2</v>
      </c>
      <c r="BY3" s="4">
        <f t="shared" ca="1" si="4"/>
        <v>6.4851067697930295E-2</v>
      </c>
      <c r="BZ3" s="4">
        <f t="shared" ca="1" si="4"/>
        <v>4.3052652499378501E-2</v>
      </c>
      <c r="CA3" s="4">
        <f t="shared" ca="1" si="4"/>
        <v>2.431247764804768E-2</v>
      </c>
      <c r="CB3" s="4">
        <f t="shared" ca="1" si="4"/>
        <v>9.5298039123649543E-3</v>
      </c>
      <c r="CC3" s="6">
        <v>0</v>
      </c>
      <c r="CF3" s="1">
        <f ca="1">SUM(D3:CB3)*0.005^2</f>
        <v>8.1695348274952236E-4</v>
      </c>
    </row>
    <row r="4" spans="1:84" x14ac:dyDescent="0.15">
      <c r="A4" s="3">
        <v>0.01</v>
      </c>
      <c r="B4" s="2"/>
      <c r="C4" s="4"/>
      <c r="D4" s="6">
        <v>0</v>
      </c>
      <c r="E4" s="4">
        <f t="shared" ref="E4:AJ4" ca="1" si="5">(D4+E3+F4+E5)/4+$B$35</f>
        <v>1.5868397393570596E-2</v>
      </c>
      <c r="F4" s="4">
        <f t="shared" ca="1" si="5"/>
        <v>3.5196275164239371E-2</v>
      </c>
      <c r="G4" s="4">
        <f t="shared" ca="1" si="5"/>
        <v>5.7268479690295179E-2</v>
      </c>
      <c r="H4" s="4">
        <f t="shared" ca="1" si="5"/>
        <v>8.1491696475018791E-2</v>
      </c>
      <c r="I4" s="4">
        <f t="shared" ca="1" si="5"/>
        <v>0.10736822095287622</v>
      </c>
      <c r="J4" s="4">
        <f t="shared" ca="1" si="5"/>
        <v>0.13447377055098983</v>
      </c>
      <c r="K4" s="4">
        <f t="shared" ca="1" si="5"/>
        <v>0.16244144588969023</v>
      </c>
      <c r="L4" s="4">
        <f t="shared" ca="1" si="5"/>
        <v>0.19095051745401576</v>
      </c>
      <c r="M4" s="4">
        <f t="shared" ca="1" si="5"/>
        <v>0.21971860201542304</v>
      </c>
      <c r="N4" s="4">
        <f t="shared" ca="1" si="5"/>
        <v>0.24849617328488319</v>
      </c>
      <c r="O4" s="4">
        <f t="shared" ca="1" si="5"/>
        <v>0.27706268435441761</v>
      </c>
      <c r="P4" s="4">
        <f t="shared" ca="1" si="5"/>
        <v>0.30522380558808593</v>
      </c>
      <c r="Q4" s="4">
        <f t="shared" ca="1" si="5"/>
        <v>0.33280942561317028</v>
      </c>
      <c r="R4" s="4">
        <f t="shared" ca="1" si="5"/>
        <v>0.35967215418246024</v>
      </c>
      <c r="S4" s="4">
        <f t="shared" ca="1" si="5"/>
        <v>0.38568612529350499</v>
      </c>
      <c r="T4" s="4">
        <f t="shared" ca="1" si="5"/>
        <v>0.41074594130401954</v>
      </c>
      <c r="U4" s="4">
        <f t="shared" ca="1" si="5"/>
        <v>0.43476563307626048</v>
      </c>
      <c r="V4" s="4">
        <f t="shared" ca="1" si="5"/>
        <v>0.45767754295539498</v>
      </c>
      <c r="W4" s="4">
        <f t="shared" ca="1" si="5"/>
        <v>0.479431069229874</v>
      </c>
      <c r="X4" s="4">
        <f t="shared" ca="1" si="5"/>
        <v>0.49999124274873352</v>
      </c>
      <c r="Y4" s="4">
        <f t="shared" ca="1" si="5"/>
        <v>0.51933713680971649</v>
      </c>
      <c r="Z4" s="4">
        <f t="shared" ca="1" si="5"/>
        <v>0.53746013752719568</v>
      </c>
      <c r="AA4" s="4">
        <f t="shared" ca="1" si="5"/>
        <v>0.55436212099977478</v>
      </c>
      <c r="AB4" s="4">
        <f t="shared" ca="1" si="5"/>
        <v>0.57005359415674905</v>
      </c>
      <c r="AC4" s="4">
        <f t="shared" ca="1" si="5"/>
        <v>0.58455185814605259</v>
      </c>
      <c r="AD4" s="4">
        <f t="shared" ca="1" si="5"/>
        <v>0.59787924793054192</v>
      </c>
      <c r="AE4" s="4">
        <f t="shared" ca="1" si="5"/>
        <v>0.61006149166063217</v>
      </c>
      <c r="AF4" s="4">
        <f t="shared" ca="1" si="5"/>
        <v>0.62112622088352298</v>
      </c>
      <c r="AG4" s="4">
        <f t="shared" ca="1" si="5"/>
        <v>0.63110164991066575</v>
      </c>
      <c r="AH4" s="4">
        <f t="shared" ca="1" si="5"/>
        <v>0.64001543126450788</v>
      </c>
      <c r="AI4" s="4">
        <f t="shared" ca="1" si="5"/>
        <v>0.64789368495978605</v>
      </c>
      <c r="AJ4" s="4">
        <f t="shared" ca="1" si="5"/>
        <v>0.65476019276259556</v>
      </c>
      <c r="AK4" s="4">
        <f t="shared" ref="AK4:BP4" ca="1" si="6">(AJ4+AK3+AL4+AK5)/4+$B$35</f>
        <v>0.66063574441822437</v>
      </c>
      <c r="AL4" s="4">
        <f t="shared" ca="1" si="6"/>
        <v>0.66553762081094037</v>
      </c>
      <c r="AM4" s="4">
        <f t="shared" ca="1" si="6"/>
        <v>0.66947919867968497</v>
      </c>
      <c r="AN4" s="4">
        <f t="shared" ca="1" si="6"/>
        <v>0.67246966242437012</v>
      </c>
      <c r="AO4" s="4">
        <f t="shared" ca="1" si="6"/>
        <v>0.67451381031362934</v>
      </c>
      <c r="AP4" s="4">
        <f t="shared" ca="1" si="6"/>
        <v>0.67561194474057096</v>
      </c>
      <c r="AQ4" s="4">
        <f t="shared" ca="1" si="6"/>
        <v>0.67575983884394042</v>
      </c>
      <c r="AR4" s="4">
        <f t="shared" ca="1" si="6"/>
        <v>0.6749487746648527</v>
      </c>
      <c r="AS4" s="4">
        <f t="shared" ca="1" si="6"/>
        <v>0.67316565094437797</v>
      </c>
      <c r="AT4" s="4">
        <f t="shared" ca="1" si="6"/>
        <v>0.67039316161844098</v>
      </c>
      <c r="AU4" s="4">
        <f t="shared" ca="1" si="6"/>
        <v>0.66661004897885123</v>
      </c>
      <c r="AV4" s="4">
        <f t="shared" ca="1" si="6"/>
        <v>0.66179143827730658</v>
      </c>
      <c r="AW4" s="4">
        <f t="shared" ca="1" si="6"/>
        <v>0.6559092631548139</v>
      </c>
      <c r="AX4" s="4">
        <f t="shared" ca="1" si="6"/>
        <v>0.64893279353069755</v>
      </c>
      <c r="AY4" s="4">
        <f t="shared" ca="1" si="6"/>
        <v>0.64082927926067124</v>
      </c>
      <c r="AZ4" s="4">
        <f t="shared" ca="1" si="6"/>
        <v>0.63156472366811733</v>
      </c>
      <c r="BA4" s="4">
        <f t="shared" ca="1" si="6"/>
        <v>0.62110480058355755</v>
      </c>
      <c r="BB4" s="4">
        <f t="shared" ca="1" si="6"/>
        <v>0.60941592635725639</v>
      </c>
      <c r="BC4" s="4">
        <f t="shared" ca="1" si="6"/>
        <v>0.59646649400564422</v>
      </c>
      <c r="BD4" s="4">
        <f t="shared" ca="1" si="6"/>
        <v>0.58222826988367105</v>
      </c>
      <c r="BE4" s="4">
        <f t="shared" ca="1" si="6"/>
        <v>0.56667794395842752</v>
      </c>
      <c r="BF4" s="4">
        <f t="shared" ca="1" si="6"/>
        <v>0.54979881323064705</v>
      </c>
      <c r="BG4" s="4">
        <f t="shared" ca="1" si="6"/>
        <v>0.53158256503336965</v>
      </c>
      <c r="BH4" s="4">
        <f t="shared" ca="1" si="6"/>
        <v>0.51203111443562521</v>
      </c>
      <c r="BI4" s="4">
        <f t="shared" ca="1" si="6"/>
        <v>0.49115844001350939</v>
      </c>
      <c r="BJ4" s="4">
        <f t="shared" ca="1" si="6"/>
        <v>0.46899235735654254</v>
      </c>
      <c r="BK4" s="4">
        <f t="shared" ca="1" si="6"/>
        <v>0.44557617215886591</v>
      </c>
      <c r="BL4" s="4">
        <f t="shared" ca="1" si="6"/>
        <v>0.42097016600414905</v>
      </c>
      <c r="BM4" s="4">
        <f t="shared" ca="1" si="6"/>
        <v>0.39525288793754609</v>
      </c>
      <c r="BN4" s="4">
        <f t="shared" ca="1" si="6"/>
        <v>0.36852225199831268</v>
      </c>
      <c r="BO4" s="4">
        <f t="shared" ca="1" si="6"/>
        <v>0.34089647233670273</v>
      </c>
      <c r="BP4" s="4">
        <f t="shared" ca="1" si="6"/>
        <v>0.31251490051085729</v>
      </c>
      <c r="BQ4" s="4">
        <f t="shared" ref="BQ4:CA4" ca="1" si="7">(BP4+BQ3+BR4+BQ5)/4+$B$35</f>
        <v>0.28353886220285529</v>
      </c>
      <c r="BR4" s="4">
        <f t="shared" ca="1" si="7"/>
        <v>0.2541526229682366</v>
      </c>
      <c r="BS4" s="4">
        <f t="shared" ca="1" si="7"/>
        <v>0.22456464730965825</v>
      </c>
      <c r="BT4" s="4">
        <f t="shared" ca="1" si="7"/>
        <v>0.1950093578849843</v>
      </c>
      <c r="BU4" s="4">
        <f t="shared" ca="1" si="7"/>
        <v>0.16574966124713886</v>
      </c>
      <c r="BV4" s="4">
        <f t="shared" ca="1" si="7"/>
        <v>0.13708059744261483</v>
      </c>
      <c r="BW4" s="4">
        <f t="shared" ca="1" si="7"/>
        <v>0.10933461446576465</v>
      </c>
      <c r="BX4" s="4">
        <f t="shared" ca="1" si="7"/>
        <v>8.2889194252759119E-2</v>
      </c>
      <c r="BY4" s="4">
        <f t="shared" ca="1" si="7"/>
        <v>5.8177889486474947E-2</v>
      </c>
      <c r="BZ4" s="4">
        <f t="shared" ca="1" si="7"/>
        <v>3.570621014677177E-2</v>
      </c>
      <c r="CA4" s="4">
        <f t="shared" ca="1" si="7"/>
        <v>1.6073686115497116E-2</v>
      </c>
      <c r="CB4" s="6">
        <v>0</v>
      </c>
      <c r="CC4" s="4"/>
      <c r="CF4" s="1">
        <f ca="1">SUM(E4:CA4)*0.005^2</f>
        <v>8.0896404609714012E-4</v>
      </c>
    </row>
    <row r="5" spans="1:84" x14ac:dyDescent="0.15">
      <c r="A5" s="3">
        <v>1.4999999999999999E-2</v>
      </c>
      <c r="B5" s="2"/>
      <c r="C5" s="4"/>
      <c r="D5" s="4"/>
      <c r="E5" s="6">
        <v>0</v>
      </c>
      <c r="F5" s="4">
        <f t="shared" ref="F5:AK5" ca="1" si="8">(E5+F4+G5+F6)/4+$B$35</f>
        <v>2.0938201652873599E-2</v>
      </c>
      <c r="G5" s="4">
        <f t="shared" ca="1" si="8"/>
        <v>4.4280670311043574E-2</v>
      </c>
      <c r="H5" s="4">
        <f t="shared" ca="1" si="8"/>
        <v>6.9543355200274715E-2</v>
      </c>
      <c r="I5" s="4">
        <f t="shared" ca="1" si="8"/>
        <v>9.6294106647024411E-2</v>
      </c>
      <c r="J5" s="4">
        <f t="shared" ca="1" si="8"/>
        <v>0.12414958434467233</v>
      </c>
      <c r="K5" s="4">
        <f t="shared" ca="1" si="8"/>
        <v>0.1527694362227551</v>
      </c>
      <c r="L5" s="4">
        <f t="shared" ca="1" si="8"/>
        <v>0.18185067520916873</v>
      </c>
      <c r="M5" s="4">
        <f t="shared" ca="1" si="8"/>
        <v>0.21112304468495138</v>
      </c>
      <c r="N5" s="4">
        <f t="shared" ca="1" si="8"/>
        <v>0.24034544235372293</v>
      </c>
      <c r="O5" s="4">
        <f t="shared" ca="1" si="8"/>
        <v>0.26930325549029888</v>
      </c>
      <c r="P5" s="4">
        <f t="shared" ca="1" si="8"/>
        <v>0.29780641355376414</v>
      </c>
      <c r="Q5" s="4">
        <f t="shared" ca="1" si="8"/>
        <v>0.32568796875406625</v>
      </c>
      <c r="R5" s="4">
        <f t="shared" ca="1" si="8"/>
        <v>0.35280303196122687</v>
      </c>
      <c r="S5" s="4">
        <f t="shared" ca="1" si="8"/>
        <v>0.37902790935394981</v>
      </c>
      <c r="T5" s="4">
        <f t="shared" ca="1" si="8"/>
        <v>0.4042593034617723</v>
      </c>
      <c r="U5" s="4">
        <f t="shared" ca="1" si="8"/>
        <v>0.42841346289182403</v>
      </c>
      <c r="V5" s="4">
        <f t="shared" ca="1" si="8"/>
        <v>0.45142519028652961</v>
      </c>
      <c r="W5" s="4">
        <f t="shared" ca="1" si="8"/>
        <v>0.47324664872364697</v>
      </c>
      <c r="X5" s="4">
        <f t="shared" ca="1" si="8"/>
        <v>0.49384594141199667</v>
      </c>
      <c r="Y5" s="4">
        <f t="shared" ca="1" si="8"/>
        <v>0.51320547455431464</v>
      </c>
      <c r="Z5" s="4">
        <f t="shared" ca="1" si="8"/>
        <v>0.53132014385663207</v>
      </c>
      <c r="AA5" s="4">
        <f t="shared" ca="1" si="8"/>
        <v>0.54819540699973912</v>
      </c>
      <c r="AB5" s="4">
        <f t="shared" ca="1" si="8"/>
        <v>0.56384531501093027</v>
      </c>
      <c r="AC5" s="4">
        <f t="shared" ca="1" si="8"/>
        <v>0.57829057500325187</v>
      </c>
      <c r="AD5" s="4">
        <f t="shared" ca="1" si="8"/>
        <v>0.59155670747063371</v>
      </c>
      <c r="AE5" s="4">
        <f t="shared" ca="1" si="8"/>
        <v>0.60367234665809733</v>
      </c>
      <c r="AF5" s="4">
        <f t="shared" ca="1" si="8"/>
        <v>0.61466771592431091</v>
      </c>
      <c r="AG5" s="4">
        <f t="shared" ca="1" si="8"/>
        <v>0.62457329422555119</v>
      </c>
      <c r="AH5" s="4">
        <f t="shared" ca="1" si="8"/>
        <v>0.63341867660810225</v>
      </c>
      <c r="AI5" s="4">
        <f t="shared" ca="1" si="8"/>
        <v>0.64123162166876901</v>
      </c>
      <c r="AJ5" s="4">
        <f t="shared" ca="1" si="8"/>
        <v>0.64803727237287467</v>
      </c>
      <c r="AK5" s="4">
        <f t="shared" ca="1" si="8"/>
        <v>0.6538575330056261</v>
      </c>
      <c r="AL5" s="4">
        <f t="shared" ref="AL5:BQ5" ca="1" si="9">(AK5+AL4+AM5+AL6)/4+$B$35</f>
        <v>0.65871058377686276</v>
      </c>
      <c r="AM5" s="4">
        <f t="shared" ca="1" si="9"/>
        <v>0.66261051507385005</v>
      </c>
      <c r="AN5" s="4">
        <f t="shared" ca="1" si="9"/>
        <v>0.66556706500618679</v>
      </c>
      <c r="AO5" s="4">
        <f t="shared" ca="1" si="9"/>
        <v>0.6675854462703682</v>
      </c>
      <c r="AP5" s="4">
        <f t="shared" ca="1" si="9"/>
        <v>0.66866625116057032</v>
      </c>
      <c r="AQ5" s="4">
        <f t="shared" ca="1" si="9"/>
        <v>0.6688054265573774</v>
      </c>
      <c r="AR5" s="4">
        <f t="shared" ca="1" si="9"/>
        <v>0.66799431381465213</v>
      </c>
      <c r="AS5" s="4">
        <f t="shared" ca="1" si="9"/>
        <v>0.66621975157518265</v>
      </c>
      <c r="AT5" s="4">
        <f t="shared" ca="1" si="9"/>
        <v>0.66346424265315507</v>
      </c>
      <c r="AU5" s="4">
        <f t="shared" ca="1" si="9"/>
        <v>0.65970618921320978</v>
      </c>
      <c r="AV5" s="4">
        <f t="shared" ca="1" si="9"/>
        <v>0.65492020352761304</v>
      </c>
      <c r="AW5" s="4">
        <f t="shared" ca="1" si="9"/>
        <v>0.64907750454485058</v>
      </c>
      <c r="AX5" s="4">
        <f t="shared" ca="1" si="9"/>
        <v>0.64214641323339838</v>
      </c>
      <c r="AY5" s="4">
        <f t="shared" ca="1" si="9"/>
        <v>0.63409296196526976</v>
      </c>
      <c r="AZ5" s="4">
        <f t="shared" ca="1" si="9"/>
        <v>0.6248816347571039</v>
      </c>
      <c r="BA5" s="4">
        <f t="shared" ca="1" si="9"/>
        <v>0.61447625555065721</v>
      </c>
      <c r="BB5" s="4">
        <f t="shared" ca="1" si="9"/>
        <v>0.60284104033229646</v>
      </c>
      <c r="BC5" s="4">
        <f t="shared" ca="1" si="9"/>
        <v>0.58994182513373461</v>
      </c>
      <c r="BD5" s="4">
        <f t="shared" ca="1" si="9"/>
        <v>0.57574747522470127</v>
      </c>
      <c r="BE5" s="4">
        <f t="shared" ca="1" si="9"/>
        <v>0.56023147070709922</v>
      </c>
      <c r="BF5" s="4">
        <f t="shared" ca="1" si="9"/>
        <v>0.543373650305225</v>
      </c>
      <c r="BG5" s="4">
        <f t="shared" ca="1" si="9"/>
        <v>0.525162079212249</v>
      </c>
      <c r="BH5" s="4">
        <f t="shared" ca="1" si="9"/>
        <v>0.50559499017275922</v>
      </c>
      <c r="BI5" s="4">
        <f t="shared" ca="1" si="9"/>
        <v>0.48468273235561365</v>
      </c>
      <c r="BJ5" s="4">
        <f t="shared" ca="1" si="9"/>
        <v>0.46244965351814993</v>
      </c>
      <c r="BK5" s="4">
        <f t="shared" ca="1" si="9"/>
        <v>0.43893584094964666</v>
      </c>
      <c r="BL5" s="4">
        <f t="shared" ca="1" si="9"/>
        <v>0.41419865801533662</v>
      </c>
      <c r="BM5" s="4">
        <f t="shared" ca="1" si="9"/>
        <v>0.38831403589650959</v>
      </c>
      <c r="BN5" s="4">
        <f t="shared" ca="1" si="9"/>
        <v>0.36137751181941624</v>
      </c>
      <c r="BO5" s="4">
        <f t="shared" ca="1" si="9"/>
        <v>0.33350504121137448</v>
      </c>
      <c r="BP5" s="4">
        <f t="shared" ca="1" si="9"/>
        <v>0.30483364690964199</v>
      </c>
      <c r="BQ5" s="4">
        <f t="shared" ca="1" si="9"/>
        <v>0.27552200007712446</v>
      </c>
      <c r="BR5" s="4">
        <f t="shared" ref="BR5:BZ5" ca="1" si="10">(BQ5+BR4+BS5+BR6)/4+$B$35</f>
        <v>0.24575105335651859</v>
      </c>
      <c r="BS5" s="4">
        <f t="shared" ca="1" si="10"/>
        <v>0.21572486779578121</v>
      </c>
      <c r="BT5" s="4">
        <f t="shared" ca="1" si="10"/>
        <v>0.18567179345865786</v>
      </c>
      <c r="BU5" s="4">
        <f t="shared" ca="1" si="10"/>
        <v>0.15584618156099864</v>
      </c>
      <c r="BV5" s="4">
        <f t="shared" ca="1" si="10"/>
        <v>0.12653082253226039</v>
      </c>
      <c r="BW5" s="4">
        <f t="shared" ca="1" si="10"/>
        <v>9.8040308644605167E-2</v>
      </c>
      <c r="BX5" s="4">
        <f t="shared" ca="1" si="10"/>
        <v>7.0725472427069253E-2</v>
      </c>
      <c r="BY5" s="4">
        <f t="shared" ca="1" si="10"/>
        <v>4.4978834820561003E-2</v>
      </c>
      <c r="BZ5" s="4">
        <f t="shared" ca="1" si="10"/>
        <v>2.1240275408625449E-2</v>
      </c>
      <c r="CA5" s="6">
        <v>0</v>
      </c>
      <c r="CB5" s="4"/>
      <c r="CC5" s="4"/>
      <c r="CF5" s="1">
        <f ca="1">SUM(F5:BZ5)*0.005^2</f>
        <v>7.9407829366001648E-4</v>
      </c>
    </row>
    <row r="6" spans="1:84" x14ac:dyDescent="0.15">
      <c r="A6" s="3">
        <v>0.02</v>
      </c>
      <c r="B6" s="2"/>
      <c r="C6" s="4"/>
      <c r="D6" s="4"/>
      <c r="E6" s="4"/>
      <c r="F6" s="6">
        <v>0</v>
      </c>
      <c r="G6" s="4">
        <f t="shared" ref="G6:AL6" ca="1" si="11">(F6+G5+H6+G7)/4+$B$35</f>
        <v>2.5097021374811047E-2</v>
      </c>
      <c r="H6" s="4">
        <f t="shared" ca="1" si="11"/>
        <v>5.1831595631646479E-2</v>
      </c>
      <c r="I6" s="4">
        <f t="shared" ca="1" si="11"/>
        <v>7.9840209585342756E-2</v>
      </c>
      <c r="J6" s="4">
        <f t="shared" ca="1" si="11"/>
        <v>0.10878627451044715</v>
      </c>
      <c r="K6" s="4">
        <f t="shared" ca="1" si="11"/>
        <v>0.13836159534665862</v>
      </c>
      <c r="L6" s="4">
        <f t="shared" ca="1" si="11"/>
        <v>0.16828554671049778</v>
      </c>
      <c r="M6" s="4">
        <f t="shared" ca="1" si="11"/>
        <v>0.19830355762303906</v>
      </c>
      <c r="N6" s="4">
        <f t="shared" ca="1" si="11"/>
        <v>0.22818559559991275</v>
      </c>
      <c r="O6" s="4">
        <f t="shared" ca="1" si="11"/>
        <v>0.25772490870103626</v>
      </c>
      <c r="P6" s="4">
        <f t="shared" ca="1" si="11"/>
        <v>0.28673708227110328</v>
      </c>
      <c r="Q6" s="4">
        <f t="shared" ca="1" si="11"/>
        <v>0.31505937170716702</v>
      </c>
      <c r="R6" s="4">
        <f t="shared" ca="1" si="11"/>
        <v>0.34255022605898922</v>
      </c>
      <c r="S6" s="4">
        <f t="shared" ca="1" si="11"/>
        <v>0.36908889462699079</v>
      </c>
      <c r="T6" s="4">
        <f t="shared" ca="1" si="11"/>
        <v>0.39457500075495955</v>
      </c>
      <c r="U6" s="4">
        <f t="shared" ca="1" si="11"/>
        <v>0.41892797175672847</v>
      </c>
      <c r="V6" s="4">
        <f t="shared" ca="1" si="11"/>
        <v>0.44208623186334761</v>
      </c>
      <c r="W6" s="4">
        <f t="shared" ca="1" si="11"/>
        <v>0.46400609599737319</v>
      </c>
      <c r="X6" s="4">
        <f t="shared" ca="1" si="11"/>
        <v>0.48466034303830996</v>
      </c>
      <c r="Y6" s="4">
        <f t="shared" ca="1" si="11"/>
        <v>0.50403649162572617</v>
      </c>
      <c r="Z6" s="4">
        <f t="shared" ca="1" si="11"/>
        <v>0.52213484102755303</v>
      </c>
      <c r="AA6" s="4">
        <f t="shared" ca="1" si="11"/>
        <v>0.53896636660194441</v>
      </c>
      <c r="AB6" s="4">
        <f t="shared" ca="1" si="11"/>
        <v>0.5545505699442731</v>
      </c>
      <c r="AC6" s="4">
        <f t="shared" ca="1" si="11"/>
        <v>0.568913378596133</v>
      </c>
      <c r="AD6" s="4">
        <f t="shared" ca="1" si="11"/>
        <v>0.58208517340972155</v>
      </c>
      <c r="AE6" s="4">
        <f t="shared" ca="1" si="11"/>
        <v>0.59409899895930351</v>
      </c>
      <c r="AF6" s="4">
        <f t="shared" ca="1" si="11"/>
        <v>0.60498898894408659</v>
      </c>
      <c r="AG6" s="4">
        <f t="shared" ca="1" si="11"/>
        <v>0.6147890179515948</v>
      </c>
      <c r="AH6" s="4">
        <f t="shared" ca="1" si="11"/>
        <v>0.62353157509383494</v>
      </c>
      <c r="AI6" s="4">
        <f t="shared" ca="1" si="11"/>
        <v>0.63124684429267974</v>
      </c>
      <c r="AJ6" s="4">
        <f t="shared" ca="1" si="11"/>
        <v>0.63796196985860554</v>
      </c>
      <c r="AK6" s="4">
        <f t="shared" ca="1" si="11"/>
        <v>0.64370048352826326</v>
      </c>
      <c r="AL6" s="4">
        <f t="shared" ca="1" si="11"/>
        <v>0.64848186926750706</v>
      </c>
      <c r="AM6" s="4">
        <f t="shared" ref="AM6:BR6" ca="1" si="12">(AL6+AM5+AN6+AM7)/4+$B$35</f>
        <v>0.65232124399003744</v>
      </c>
      <c r="AN6" s="4">
        <f t="shared" ca="1" si="12"/>
        <v>0.65522913517140791</v>
      </c>
      <c r="AO6" s="4">
        <f t="shared" ca="1" si="12"/>
        <v>0.6572113396498328</v>
      </c>
      <c r="AP6" s="4">
        <f t="shared" ca="1" si="12"/>
        <v>0.65826885138114666</v>
      </c>
      <c r="AQ6" s="4">
        <f t="shared" ca="1" si="12"/>
        <v>0.65839784938332302</v>
      </c>
      <c r="AR6" s="4">
        <f t="shared" ca="1" si="12"/>
        <v>0.65758974049893471</v>
      </c>
      <c r="AS6" s="4">
        <f t="shared" ca="1" si="12"/>
        <v>0.65583125492344996</v>
      </c>
      <c r="AT6" s="4">
        <f t="shared" ca="1" si="12"/>
        <v>0.65310459573355761</v>
      </c>
      <c r="AU6" s="4">
        <f t="shared" ca="1" si="12"/>
        <v>0.64938764695572759</v>
      </c>
      <c r="AV6" s="4">
        <f t="shared" ca="1" si="12"/>
        <v>0.64465424808198724</v>
      </c>
      <c r="AW6" s="4">
        <f t="shared" ca="1" si="12"/>
        <v>0.6388745463703337</v>
      </c>
      <c r="AX6" s="4">
        <f t="shared" ca="1" si="12"/>
        <v>0.63201544169540558</v>
      </c>
      <c r="AY6" s="4">
        <f t="shared" ca="1" si="12"/>
        <v>0.62404114196949301</v>
      </c>
      <c r="AZ6" s="4">
        <f t="shared" ca="1" si="12"/>
        <v>0.61491384991584641</v>
      </c>
      <c r="BA6" s="4">
        <f t="shared" ca="1" si="12"/>
        <v>0.60459460373840446</v>
      </c>
      <c r="BB6" s="4">
        <f t="shared" ca="1" si="12"/>
        <v>0.59304429427231709</v>
      </c>
      <c r="BC6" s="4">
        <f t="shared" ca="1" si="12"/>
        <v>0.58022487859265715</v>
      </c>
      <c r="BD6" s="4">
        <f t="shared" ca="1" si="12"/>
        <v>0.56610080376248451</v>
      </c>
      <c r="BE6" s="4">
        <f t="shared" ca="1" si="12"/>
        <v>0.55064064346137431</v>
      </c>
      <c r="BF6" s="4">
        <f t="shared" ca="1" si="12"/>
        <v>0.53381893413941039</v>
      </c>
      <c r="BG6" s="4">
        <f t="shared" ca="1" si="12"/>
        <v>0.51561817651432662</v>
      </c>
      <c r="BH6" s="4">
        <f t="shared" ca="1" si="12"/>
        <v>0.49603094456417551</v>
      </c>
      <c r="BI6" s="4">
        <f t="shared" ca="1" si="12"/>
        <v>0.47506202135629083</v>
      </c>
      <c r="BJ6" s="4">
        <f t="shared" ca="1" si="12"/>
        <v>0.45273046436100128</v>
      </c>
      <c r="BK6" s="4">
        <f t="shared" ca="1" si="12"/>
        <v>0.42907149806659284</v>
      </c>
      <c r="BL6" s="4">
        <f t="shared" ca="1" si="12"/>
        <v>0.40413814300308104</v>
      </c>
      <c r="BM6" s="4">
        <f t="shared" ca="1" si="12"/>
        <v>0.37800251833859089</v>
      </c>
      <c r="BN6" s="4">
        <f t="shared" ca="1" si="12"/>
        <v>0.35075679597356602</v>
      </c>
      <c r="BO6" s="4">
        <f t="shared" ca="1" si="12"/>
        <v>0.32251382978065135</v>
      </c>
      <c r="BP6" s="4">
        <f t="shared" ca="1" si="12"/>
        <v>0.29340752571840722</v>
      </c>
      <c r="BQ6" s="4">
        <f t="shared" ca="1" si="12"/>
        <v>0.26359305043635639</v>
      </c>
      <c r="BR6" s="4">
        <f t="shared" ca="1" si="12"/>
        <v>0.2332469945836996</v>
      </c>
      <c r="BS6" s="4">
        <f t="shared" ref="BS6:BY6" ca="1" si="13">(BR6+BS5+BT6+BS7)/4+$B$35</f>
        <v>0.20256761210010099</v>
      </c>
      <c r="BT6" s="4">
        <f t="shared" ca="1" si="13"/>
        <v>0.1717752488431635</v>
      </c>
      <c r="BU6" s="4">
        <f t="shared" ca="1" si="13"/>
        <v>0.14111305109343947</v>
      </c>
      <c r="BV6" s="4">
        <f t="shared" ca="1" si="13"/>
        <v>0.1108479976207172</v>
      </c>
      <c r="BW6" s="4">
        <f t="shared" ca="1" si="13"/>
        <v>8.1272203173171034E-2</v>
      </c>
      <c r="BX6" s="4">
        <f t="shared" ca="1" si="13"/>
        <v>5.2704238894244491E-2</v>
      </c>
      <c r="BY6" s="4">
        <f t="shared" ca="1" si="13"/>
        <v>2.5489782595493629E-2</v>
      </c>
      <c r="BZ6" s="6">
        <v>0</v>
      </c>
      <c r="CA6" s="4"/>
      <c r="CB6" s="4"/>
      <c r="CC6" s="4"/>
      <c r="CF6" s="1">
        <f ca="1">SUM(G6:BY6)*0.005^2</f>
        <v>7.7309503082409448E-4</v>
      </c>
    </row>
    <row r="7" spans="1:84" x14ac:dyDescent="0.15">
      <c r="A7" s="3">
        <v>2.5000000000000001E-2</v>
      </c>
      <c r="B7" s="2"/>
      <c r="C7" s="4"/>
      <c r="D7" s="4"/>
      <c r="E7" s="4"/>
      <c r="F7" s="4"/>
      <c r="G7" s="6">
        <v>0</v>
      </c>
      <c r="H7" s="4">
        <f t="shared" ref="H7:AM7" ca="1" si="14">(G7+H6+I7+H8)/4+$B$35</f>
        <v>2.8570247064650809E-2</v>
      </c>
      <c r="I7" s="4">
        <f t="shared" ca="1" si="14"/>
        <v>5.8173605603005482E-2</v>
      </c>
      <c r="J7" s="4">
        <f t="shared" ca="1" si="14"/>
        <v>8.8518757569927151E-2</v>
      </c>
      <c r="K7" s="4">
        <f t="shared" ca="1" si="14"/>
        <v>0.1193304755230391</v>
      </c>
      <c r="L7" s="4">
        <f t="shared" ca="1" si="14"/>
        <v>0.15035199593844187</v>
      </c>
      <c r="M7" s="4">
        <f t="shared" ca="1" si="14"/>
        <v>0.18134593253353234</v>
      </c>
      <c r="N7" s="4">
        <f t="shared" ca="1" si="14"/>
        <v>0.2120945619554167</v>
      </c>
      <c r="O7" s="4">
        <f t="shared" ca="1" si="14"/>
        <v>0.24239991588656892</v>
      </c>
      <c r="P7" s="4">
        <f t="shared" ca="1" si="14"/>
        <v>0.27208388057696176</v>
      </c>
      <c r="Q7" s="4">
        <f t="shared" ca="1" si="14"/>
        <v>0.30098836702714959</v>
      </c>
      <c r="R7" s="4">
        <f t="shared" ca="1" si="14"/>
        <v>0.32897553016037773</v>
      </c>
      <c r="S7" s="4">
        <f t="shared" ca="1" si="14"/>
        <v>0.35592796124991966</v>
      </c>
      <c r="T7" s="4">
        <f t="shared" ca="1" si="14"/>
        <v>0.38174874563933336</v>
      </c>
      <c r="U7" s="4">
        <f t="shared" ca="1" si="14"/>
        <v>0.40636126614568291</v>
      </c>
      <c r="V7" s="4">
        <f t="shared" ca="1" si="14"/>
        <v>0.42970864340808279</v>
      </c>
      <c r="W7" s="4">
        <f t="shared" ca="1" si="14"/>
        <v>0.4517527386546657</v>
      </c>
      <c r="X7" s="4">
        <f t="shared" ca="1" si="14"/>
        <v>0.47247269784585189</v>
      </c>
      <c r="Y7" s="4">
        <f t="shared" ca="1" si="14"/>
        <v>0.49186307832431808</v>
      </c>
      <c r="Z7" s="4">
        <f t="shared" ca="1" si="14"/>
        <v>0.50993165503315552</v>
      </c>
      <c r="AA7" s="4">
        <f t="shared" ca="1" si="14"/>
        <v>0.52669703948457536</v>
      </c>
      <c r="AB7" s="4">
        <f t="shared" ca="1" si="14"/>
        <v>0.54218625450263658</v>
      </c>
      <c r="AC7" s="4">
        <f t="shared" ca="1" si="14"/>
        <v>0.55643239359242613</v>
      </c>
      <c r="AD7" s="4">
        <f t="shared" ca="1" si="14"/>
        <v>0.56947246384536665</v>
      </c>
      <c r="AE7" s="4">
        <f t="shared" ca="1" si="14"/>
        <v>0.58134547537926606</v>
      </c>
      <c r="AF7" s="4">
        <f t="shared" ca="1" si="14"/>
        <v>0.59209080639642298</v>
      </c>
      <c r="AG7" s="4">
        <f t="shared" ca="1" si="14"/>
        <v>0.60174684572971504</v>
      </c>
      <c r="AH7" s="4">
        <f t="shared" ca="1" si="14"/>
        <v>0.61034989586794375</v>
      </c>
      <c r="AI7" s="4">
        <f t="shared" ca="1" si="14"/>
        <v>0.61793330842031513</v>
      </c>
      <c r="AJ7" s="4">
        <f t="shared" ca="1" si="14"/>
        <v>0.62452681923190445</v>
      </c>
      <c r="AK7" s="4">
        <f t="shared" ca="1" si="14"/>
        <v>0.63015605004902542</v>
      </c>
      <c r="AL7" s="4">
        <f t="shared" ca="1" si="14"/>
        <v>0.63484214608711398</v>
      </c>
      <c r="AM7" s="4">
        <f t="shared" ca="1" si="14"/>
        <v>0.63860152278193316</v>
      </c>
      <c r="AN7" s="4">
        <f t="shared" ref="AN7:BS7" ca="1" si="15">(AM7+AN6+AO7+AN8)/4+$B$35</f>
        <v>0.64144569951946151</v>
      </c>
      <c r="AO7" s="4">
        <f t="shared" ca="1" si="15"/>
        <v>0.6433812027000444</v>
      </c>
      <c r="AP7" s="4">
        <f t="shared" ca="1" si="15"/>
        <v>0.6444095248213062</v>
      </c>
      <c r="AQ7" s="4">
        <f t="shared" ca="1" si="15"/>
        <v>0.64452713026814146</v>
      </c>
      <c r="AR7" s="4">
        <f t="shared" ca="1" si="15"/>
        <v>0.64372550220109381</v>
      </c>
      <c r="AS7" s="4">
        <f t="shared" ca="1" si="15"/>
        <v>0.64199122843120637</v>
      </c>
      <c r="AT7" s="4">
        <f t="shared" ca="1" si="15"/>
        <v>0.63930612759116368</v>
      </c>
      <c r="AU7" s="4">
        <f t="shared" ca="1" si="15"/>
        <v>0.6356474204020125</v>
      </c>
      <c r="AV7" s="4">
        <f t="shared" ca="1" si="15"/>
        <v>0.63098795452410517</v>
      </c>
      <c r="AW7" s="4">
        <f t="shared" ca="1" si="15"/>
        <v>0.62529649546637955</v>
      </c>
      <c r="AX7" s="4">
        <f t="shared" ca="1" si="15"/>
        <v>0.61853810033548096</v>
      </c>
      <c r="AY7" s="4">
        <f t="shared" ca="1" si="15"/>
        <v>0.61067459574224481</v>
      </c>
      <c r="AZ7" s="4">
        <f t="shared" ca="1" si="15"/>
        <v>0.60166518566880256</v>
      </c>
      <c r="BA7" s="4">
        <f t="shared" ca="1" si="15"/>
        <v>0.59146721898865373</v>
      </c>
      <c r="BB7" s="4">
        <f t="shared" ca="1" si="15"/>
        <v>0.5800371487255126</v>
      </c>
      <c r="BC7" s="4">
        <f t="shared" ca="1" si="15"/>
        <v>0.56733171472625321</v>
      </c>
      <c r="BD7" s="4">
        <f t="shared" ca="1" si="15"/>
        <v>0.55330937651992496</v>
      </c>
      <c r="BE7" s="4">
        <f t="shared" ca="1" si="15"/>
        <v>0.53793201187023865</v>
      </c>
      <c r="BF7" s="4">
        <f t="shared" ca="1" si="15"/>
        <v>0.52116687732808342</v>
      </c>
      <c r="BG7" s="4">
        <f t="shared" ca="1" si="15"/>
        <v>0.50298879947730579</v>
      </c>
      <c r="BH7" s="4">
        <f t="shared" ca="1" si="15"/>
        <v>0.48338253122336983</v>
      </c>
      <c r="BI7" s="4">
        <f t="shared" ca="1" si="15"/>
        <v>0.46234517120631913</v>
      </c>
      <c r="BJ7" s="4">
        <f t="shared" ca="1" si="15"/>
        <v>0.43988851433719456</v>
      </c>
      <c r="BK7" s="4">
        <f t="shared" ca="1" si="15"/>
        <v>0.41604118752753627</v>
      </c>
      <c r="BL7" s="4">
        <f t="shared" ca="1" si="15"/>
        <v>0.39085043526516317</v>
      </c>
      <c r="BM7" s="4">
        <f t="shared" ca="1" si="15"/>
        <v>0.36438345705897823</v>
      </c>
      <c r="BN7" s="4">
        <f t="shared" ca="1" si="15"/>
        <v>0.33672825631375247</v>
      </c>
      <c r="BO7" s="4">
        <f t="shared" ca="1" si="15"/>
        <v>0.30799402406872423</v>
      </c>
      <c r="BP7" s="4">
        <f t="shared" ca="1" si="15"/>
        <v>0.27831113603074398</v>
      </c>
      <c r="BQ7" s="4">
        <f t="shared" ca="1" si="15"/>
        <v>0.24783087666848258</v>
      </c>
      <c r="BR7" s="4">
        <f t="shared" ca="1" si="15"/>
        <v>0.21672501567062247</v>
      </c>
      <c r="BS7" s="4">
        <f t="shared" ca="1" si="15"/>
        <v>0.18518535065999289</v>
      </c>
      <c r="BT7" s="4">
        <f ca="1">(BS7+BT6+BU7+BT8)/4+$B$35</f>
        <v>0.15342329773017427</v>
      </c>
      <c r="BU7" s="4">
        <f ca="1">(BT7+BU6+BV7+BU8)/4+$B$35</f>
        <v>0.12166955697669721</v>
      </c>
      <c r="BV7" s="4">
        <f ca="1">(BU7+BV6+BW7+BV8)/4+$B$35</f>
        <v>9.0173794853207048E-2</v>
      </c>
      <c r="BW7" s="4">
        <f ca="1">(BV7+BW6+BX7+BW8)/4+$B$35</f>
        <v>5.9204146876060251E-2</v>
      </c>
      <c r="BX7" s="4">
        <f ca="1">(BW7+BX6+BY7+BX8)/4+$B$35</f>
        <v>2.9046110609368438E-2</v>
      </c>
      <c r="BY7" s="6">
        <v>0</v>
      </c>
      <c r="BZ7" s="4"/>
      <c r="CA7" s="4"/>
      <c r="CB7" s="4"/>
      <c r="CC7" s="4"/>
      <c r="CF7" s="1">
        <f ca="1">SUM(H7:BX7)*0.005^2</f>
        <v>7.4669983139731338E-4</v>
      </c>
    </row>
    <row r="8" spans="1:84" x14ac:dyDescent="0.15">
      <c r="A8" s="3">
        <v>0.03</v>
      </c>
      <c r="B8" s="2"/>
      <c r="C8" s="4"/>
      <c r="D8" s="4"/>
      <c r="E8" s="4"/>
      <c r="F8" s="4"/>
      <c r="G8" s="4"/>
      <c r="H8" s="6">
        <v>0</v>
      </c>
      <c r="I8" s="4">
        <f t="shared" ref="I8:AN8" ca="1" si="16">(H8+I7+J8+I9)/4+$B$35</f>
        <v>3.1489713417257939E-2</v>
      </c>
      <c r="J8" s="4">
        <f t="shared" ca="1" si="16"/>
        <v>6.3509483187074514E-2</v>
      </c>
      <c r="K8" s="4">
        <f t="shared" ca="1" si="16"/>
        <v>9.58146629930475E-2</v>
      </c>
      <c r="L8" s="4">
        <f t="shared" ca="1" si="16"/>
        <v>0.12817142300344792</v>
      </c>
      <c r="M8" s="4">
        <f t="shared" ca="1" si="16"/>
        <v>0.16035925940652188</v>
      </c>
      <c r="N8" s="4">
        <f t="shared" ca="1" si="16"/>
        <v>0.19217264762864725</v>
      </c>
      <c r="O8" s="4">
        <f t="shared" ca="1" si="16"/>
        <v>0.22342228348003207</v>
      </c>
      <c r="P8" s="4">
        <f t="shared" ca="1" si="16"/>
        <v>0.2539361622615155</v>
      </c>
      <c r="Q8" s="4">
        <f t="shared" ca="1" si="16"/>
        <v>0.28356060805119965</v>
      </c>
      <c r="R8" s="4">
        <f t="shared" ca="1" si="16"/>
        <v>0.31216126423204804</v>
      </c>
      <c r="S8" s="4">
        <f t="shared" ca="1" si="16"/>
        <v>0.33962397979064773</v>
      </c>
      <c r="T8" s="4">
        <f t="shared" ca="1" si="16"/>
        <v>0.36585547069133717</v>
      </c>
      <c r="U8" s="4">
        <f t="shared" ca="1" si="16"/>
        <v>0.39078360565423775</v>
      </c>
      <c r="V8" s="4">
        <f t="shared" ca="1" si="16"/>
        <v>0.41435716864516081</v>
      </c>
      <c r="W8" s="4">
        <f t="shared" ca="1" si="16"/>
        <v>0.43654499195138052</v>
      </c>
      <c r="X8" s="4">
        <f t="shared" ca="1" si="16"/>
        <v>0.45733443041542832</v>
      </c>
      <c r="Y8" s="4">
        <f t="shared" ca="1" si="16"/>
        <v>0.47672924228987212</v>
      </c>
      <c r="Z8" s="4">
        <f t="shared" ca="1" si="16"/>
        <v>0.49474702812445082</v>
      </c>
      <c r="AA8" s="4">
        <f t="shared" ca="1" si="16"/>
        <v>0.51141643080505916</v>
      </c>
      <c r="AB8" s="4">
        <f t="shared" ca="1" si="16"/>
        <v>0.52677430671263714</v>
      </c>
      <c r="AC8" s="4">
        <f t="shared" ca="1" si="16"/>
        <v>0.54086304659875684</v>
      </c>
      <c r="AD8" s="4">
        <f t="shared" ca="1" si="16"/>
        <v>0.55372817186535195</v>
      </c>
      <c r="AE8" s="4">
        <f t="shared" ca="1" si="16"/>
        <v>0.56541627484728296</v>
      </c>
      <c r="AF8" s="4">
        <f t="shared" ca="1" si="16"/>
        <v>0.57597332260254464</v>
      </c>
      <c r="AG8" s="4">
        <f t="shared" ca="1" si="16"/>
        <v>0.58544330822602808</v>
      </c>
      <c r="AH8" s="4">
        <f t="shared" ca="1" si="16"/>
        <v>0.59386721228527939</v>
      </c>
      <c r="AI8" s="4">
        <f t="shared" ca="1" si="16"/>
        <v>0.60128222720961633</v>
      </c>
      <c r="AJ8" s="4">
        <f t="shared" ca="1" si="16"/>
        <v>0.60772119594491347</v>
      </c>
      <c r="AK8" s="4">
        <f t="shared" ca="1" si="16"/>
        <v>0.61321221970497775</v>
      </c>
      <c r="AL8" s="4">
        <f t="shared" ca="1" si="16"/>
        <v>0.61777839570707083</v>
      </c>
      <c r="AM8" s="4">
        <f t="shared" ca="1" si="16"/>
        <v>0.62143765267969731</v>
      </c>
      <c r="AN8" s="4">
        <f t="shared" ca="1" si="16"/>
        <v>0.62420265867190117</v>
      </c>
      <c r="AO8" s="4">
        <f t="shared" ref="AO8:BT8" ca="1" si="17">(AN8+AO7+AP8+AO9)/4+$B$35</f>
        <v>0.62608078178143012</v>
      </c>
      <c r="AP8" s="4">
        <f t="shared" ca="1" si="17"/>
        <v>0.62707408969879463</v>
      </c>
      <c r="AQ8" s="4">
        <f t="shared" ca="1" si="17"/>
        <v>0.62717937848499417</v>
      </c>
      <c r="AR8" s="4">
        <f t="shared" ca="1" si="17"/>
        <v>0.62638822492592994</v>
      </c>
      <c r="AS8" s="4">
        <f t="shared" ca="1" si="17"/>
        <v>0.62468706035740951</v>
      </c>
      <c r="AT8" s="4">
        <f t="shared" ca="1" si="17"/>
        <v>0.62205726727801991</v>
      </c>
      <c r="AU8" s="4">
        <f t="shared" ca="1" si="17"/>
        <v>0.6184753036174736</v>
      </c>
      <c r="AV8" s="4">
        <f t="shared" ca="1" si="17"/>
        <v>0.61391286345353868</v>
      </c>
      <c r="AW8" s="4">
        <f t="shared" ca="1" si="17"/>
        <v>0.60833708749490389</v>
      </c>
      <c r="AX8" s="4">
        <f t="shared" ca="1" si="17"/>
        <v>0.60171084193625157</v>
      </c>
      <c r="AY8" s="4">
        <f t="shared" ca="1" si="17"/>
        <v>0.59399309039630532</v>
      </c>
      <c r="AZ8" s="4">
        <f t="shared" ca="1" si="17"/>
        <v>0.58513939041252094</v>
      </c>
      <c r="BA8" s="4">
        <f t="shared" ca="1" si="17"/>
        <v>0.57510255288662138</v>
      </c>
      <c r="BB8" s="4">
        <f t="shared" ca="1" si="17"/>
        <v>0.56383350893458484</v>
      </c>
      <c r="BC8" s="4">
        <f t="shared" ca="1" si="17"/>
        <v>0.55128243207303529</v>
      </c>
      <c r="BD8" s="4">
        <f t="shared" ca="1" si="17"/>
        <v>0.53740016203484842</v>
      </c>
      <c r="BE8" s="4">
        <f t="shared" ca="1" si="17"/>
        <v>0.52213996649569627</v>
      </c>
      <c r="BF8" s="4">
        <f t="shared" ca="1" si="17"/>
        <v>0.50545965516735181</v>
      </c>
      <c r="BG8" s="4">
        <f t="shared" ca="1" si="17"/>
        <v>0.48732402463577085</v>
      </c>
      <c r="BH8" s="4">
        <f t="shared" ca="1" si="17"/>
        <v>0.46770756249762357</v>
      </c>
      <c r="BI8" s="4">
        <f t="shared" ca="1" si="17"/>
        <v>0.44659728151428446</v>
      </c>
      <c r="BJ8" s="4">
        <f t="shared" ca="1" si="17"/>
        <v>0.42399550105846351</v>
      </c>
      <c r="BK8" s="4">
        <f t="shared" ca="1" si="17"/>
        <v>0.39992236172759144</v>
      </c>
      <c r="BL8" s="4">
        <f t="shared" ca="1" si="17"/>
        <v>0.37441786657706877</v>
      </c>
      <c r="BM8" s="4">
        <f t="shared" ca="1" si="17"/>
        <v>0.3475432956928286</v>
      </c>
      <c r="BN8" s="4">
        <f t="shared" ca="1" si="17"/>
        <v>0.31938192893259942</v>
      </c>
      <c r="BO8" s="4">
        <f t="shared" ca="1" si="17"/>
        <v>0.29003910886144069</v>
      </c>
      <c r="BP8" s="4">
        <f t="shared" ca="1" si="17"/>
        <v>0.2596417545754397</v>
      </c>
      <c r="BQ8" s="4">
        <f t="shared" ca="1" si="17"/>
        <v>0.2283374800082916</v>
      </c>
      <c r="BR8" s="4">
        <f t="shared" ca="1" si="17"/>
        <v>0.19629347393257732</v>
      </c>
      <c r="BS8" s="4">
        <f t="shared" ca="1" si="17"/>
        <v>0.16369526894671579</v>
      </c>
      <c r="BT8" s="4">
        <f t="shared" ca="1" si="17"/>
        <v>0.1307454711722256</v>
      </c>
      <c r="BU8" s="4">
        <f ca="1">(BT8+BU7+BV8+BU9)/4+$B$35</f>
        <v>9.7662445299239412E-2</v>
      </c>
      <c r="BV8" s="4">
        <f ca="1">(BU8+BV7+BW8+BV9)/4+$B$35</f>
        <v>6.4678847821369401E-2</v>
      </c>
      <c r="BW8" s="4">
        <f ca="1">(BV8+BW7+BX8+BW9)/4+$B$35</f>
        <v>3.2039762841149663E-2</v>
      </c>
      <c r="BX8" s="6">
        <v>0</v>
      </c>
      <c r="BY8" s="4"/>
      <c r="BZ8" s="4"/>
      <c r="CA8" s="4"/>
      <c r="CB8" s="4"/>
      <c r="CC8" s="4"/>
      <c r="CF8" s="1">
        <f ca="1">SUM(I8:BW8)*0.005^2</f>
        <v>7.1549917356522066E-4</v>
      </c>
    </row>
    <row r="9" spans="1:84" x14ac:dyDescent="0.15">
      <c r="A9" s="3">
        <v>3.5000000000000003E-2</v>
      </c>
      <c r="B9" s="2"/>
      <c r="C9" s="4"/>
      <c r="D9" s="4"/>
      <c r="E9" s="4"/>
      <c r="F9" s="4"/>
      <c r="G9" s="4"/>
      <c r="H9" s="4"/>
      <c r="I9" s="6">
        <v>0</v>
      </c>
      <c r="J9" s="4">
        <f t="shared" ref="J9:AO9" ca="1" si="18">(I9+J8+K9+J10)/4+$B$35</f>
        <v>3.3939336483957055E-2</v>
      </c>
      <c r="K9" s="4">
        <f t="shared" ca="1" si="18"/>
        <v>6.7972108452328303E-2</v>
      </c>
      <c r="L9" s="4">
        <f t="shared" ca="1" si="18"/>
        <v>0.10188489570116781</v>
      </c>
      <c r="M9" s="4">
        <f t="shared" ca="1" si="18"/>
        <v>0.1354724075214806</v>
      </c>
      <c r="N9" s="4">
        <f t="shared" ca="1" si="18"/>
        <v>0.16854005919421414</v>
      </c>
      <c r="O9" s="4">
        <f t="shared" ca="1" si="18"/>
        <v>0.20090611214427578</v>
      </c>
      <c r="P9" s="4">
        <f t="shared" ca="1" si="18"/>
        <v>0.23240362041849488</v>
      </c>
      <c r="Q9" s="4">
        <f t="shared" ca="1" si="18"/>
        <v>0.26288230804715462</v>
      </c>
      <c r="R9" s="4">
        <f t="shared" ca="1" si="18"/>
        <v>0.29221039645119817</v>
      </c>
      <c r="S9" s="4">
        <f t="shared" ca="1" si="18"/>
        <v>0.3202763053897707</v>
      </c>
      <c r="T9" s="4">
        <f t="shared" ca="1" si="18"/>
        <v>0.34699006877480665</v>
      </c>
      <c r="U9" s="4">
        <f t="shared" ca="1" si="18"/>
        <v>0.37228425067187199</v>
      </c>
      <c r="V9" s="4">
        <f t="shared" ca="1" si="18"/>
        <v>0.39611413626232606</v>
      </c>
      <c r="W9" s="4">
        <f t="shared" ca="1" si="18"/>
        <v>0.41845702491800052</v>
      </c>
      <c r="X9" s="4">
        <f t="shared" ca="1" si="18"/>
        <v>0.43931056939047397</v>
      </c>
      <c r="Y9" s="4">
        <f t="shared" ca="1" si="18"/>
        <v>0.45869025986021117</v>
      </c>
      <c r="Z9" s="4">
        <f t="shared" ca="1" si="18"/>
        <v>0.47662629285277869</v>
      </c>
      <c r="AA9" s="4">
        <f t="shared" ca="1" si="18"/>
        <v>0.49316014294165345</v>
      </c>
      <c r="AB9" s="4">
        <f t="shared" ca="1" si="18"/>
        <v>0.50834115237048427</v>
      </c>
      <c r="AC9" s="4">
        <f t="shared" ca="1" si="18"/>
        <v>0.52222338847108007</v>
      </c>
      <c r="AD9" s="4">
        <f t="shared" ca="1" si="18"/>
        <v>0.53486292551499148</v>
      </c>
      <c r="AE9" s="4">
        <f t="shared" ca="1" si="18"/>
        <v>0.54631561719176114</v>
      </c>
      <c r="AF9" s="4">
        <f t="shared" ca="1" si="18"/>
        <v>0.55663535602004877</v>
      </c>
      <c r="AG9" s="4">
        <f t="shared" ca="1" si="18"/>
        <v>0.56587277176269246</v>
      </c>
      <c r="AH9" s="4">
        <f t="shared" ca="1" si="18"/>
        <v>0.5740742993773692</v>
      </c>
      <c r="AI9" s="4">
        <f t="shared" ca="1" si="18"/>
        <v>0.58128154193026893</v>
      </c>
      <c r="AJ9" s="4">
        <f t="shared" ca="1" si="18"/>
        <v>0.58753085881725431</v>
      </c>
      <c r="AK9" s="4">
        <f t="shared" ca="1" si="18"/>
        <v>0.59285311948427311</v>
      </c>
      <c r="AL9" s="4">
        <f t="shared" ca="1" si="18"/>
        <v>0.59727357419096916</v>
      </c>
      <c r="AM9" s="4">
        <f t="shared" ca="1" si="18"/>
        <v>0.60081180423738678</v>
      </c>
      <c r="AN9" s="4">
        <f t="shared" ca="1" si="18"/>
        <v>0.60348172353591012</v>
      </c>
      <c r="AO9" s="4">
        <f t="shared" ca="1" si="18"/>
        <v>0.60529161118440733</v>
      </c>
      <c r="AP9" s="4">
        <f t="shared" ref="AP9:BU9" ca="1" si="19">(AO9+AP8+AQ9+AP10)/4+$B$35</f>
        <v>0.60624416088127531</v>
      </c>
      <c r="AQ9" s="4">
        <f t="shared" ca="1" si="19"/>
        <v>0.60633653790254882</v>
      </c>
      <c r="AR9" s="4">
        <f t="shared" ca="1" si="19"/>
        <v>0.60556043829412587</v>
      </c>
      <c r="AS9" s="4">
        <f t="shared" ca="1" si="19"/>
        <v>0.60390214829790723</v>
      </c>
      <c r="AT9" s="4">
        <f t="shared" ca="1" si="19"/>
        <v>0.60134260520963545</v>
      </c>
      <c r="AU9" s="4">
        <f t="shared" ca="1" si="19"/>
        <v>0.59785746423804287</v>
      </c>
      <c r="AV9" s="4">
        <f t="shared" ca="1" si="19"/>
        <v>0.59341717988205478</v>
      </c>
      <c r="AW9" s="4">
        <f t="shared" ca="1" si="19"/>
        <v>0.58798711524848979</v>
      </c>
      <c r="AX9" s="4">
        <f t="shared" ca="1" si="19"/>
        <v>0.58152769896020262</v>
      </c>
      <c r="AY9" s="4">
        <f t="shared" ca="1" si="19"/>
        <v>0.57399465714158737</v>
      </c>
      <c r="AZ9" s="4">
        <f t="shared" ca="1" si="19"/>
        <v>0.56533935751472286</v>
      </c>
      <c r="BA9" s="4">
        <f t="shared" ca="1" si="19"/>
        <v>0.55550931361428335</v>
      </c>
      <c r="BB9" s="4">
        <f t="shared" ca="1" si="19"/>
        <v>0.54444890857754502</v>
      </c>
      <c r="BC9" s="4">
        <f t="shared" ca="1" si="19"/>
        <v>0.53210040787159307</v>
      </c>
      <c r="BD9" s="4">
        <f t="shared" ca="1" si="19"/>
        <v>0.51840533520167964</v>
      </c>
      <c r="BE9" s="4">
        <f t="shared" ca="1" si="19"/>
        <v>0.50330628053341075</v>
      </c>
      <c r="BF9" s="4">
        <f t="shared" ca="1" si="19"/>
        <v>0.48674918715326909</v>
      </c>
      <c r="BG9" s="4">
        <f t="shared" ca="1" si="19"/>
        <v>0.46868611965274254</v>
      </c>
      <c r="BH9" s="4">
        <f t="shared" ca="1" si="19"/>
        <v>0.44907844369043637</v>
      </c>
      <c r="BI9" s="4">
        <f t="shared" ca="1" si="19"/>
        <v>0.42790025659382047</v>
      </c>
      <c r="BJ9" s="4">
        <f t="shared" ca="1" si="19"/>
        <v>0.40514181340864985</v>
      </c>
      <c r="BK9" s="4">
        <f t="shared" ca="1" si="19"/>
        <v>0.38081262718566156</v>
      </c>
      <c r="BL9" s="4">
        <f t="shared" ca="1" si="19"/>
        <v>0.35494392013564302</v>
      </c>
      <c r="BM9" s="4">
        <f t="shared" ca="1" si="19"/>
        <v>0.32759018224830272</v>
      </c>
      <c r="BN9" s="4">
        <f t="shared" ca="1" si="19"/>
        <v>0.29882973835714766</v>
      </c>
      <c r="BO9" s="4">
        <f t="shared" ca="1" si="19"/>
        <v>0.26876438271593905</v>
      </c>
      <c r="BP9" s="4">
        <f t="shared" ca="1" si="19"/>
        <v>0.23751825969365412</v>
      </c>
      <c r="BQ9" s="4">
        <f t="shared" ca="1" si="19"/>
        <v>0.20523622315564205</v>
      </c>
      <c r="BR9" s="4">
        <f t="shared" ca="1" si="19"/>
        <v>0.17208189704484281</v>
      </c>
      <c r="BS9" s="4">
        <f t="shared" ca="1" si="19"/>
        <v>0.13823560335922422</v>
      </c>
      <c r="BT9" s="4">
        <f t="shared" ca="1" si="19"/>
        <v>0.10389224080110548</v>
      </c>
      <c r="BU9" s="4">
        <f t="shared" ca="1" si="19"/>
        <v>6.9259100799441406E-2</v>
      </c>
      <c r="BV9" s="4">
        <f ca="1">(BU9+BV8+BW9+BV10)/4+$B$35</f>
        <v>3.4553501321994959E-2</v>
      </c>
      <c r="BW9" s="6">
        <v>0</v>
      </c>
      <c r="BX9" s="4"/>
      <c r="BY9" s="4"/>
      <c r="BZ9" s="4"/>
      <c r="CA9" s="4"/>
      <c r="CB9" s="4"/>
      <c r="CC9" s="4"/>
      <c r="CF9" s="1">
        <f ca="1">SUM(J9:BV9)*0.005^2</f>
        <v>6.800380786562922E-4</v>
      </c>
    </row>
    <row r="10" spans="1:84" x14ac:dyDescent="0.15">
      <c r="A10" s="3">
        <v>0.04</v>
      </c>
      <c r="B10" s="2"/>
      <c r="C10" s="4"/>
      <c r="D10" s="4"/>
      <c r="E10" s="4"/>
      <c r="F10" s="4"/>
      <c r="G10" s="4"/>
      <c r="H10" s="4"/>
      <c r="I10" s="4"/>
      <c r="J10" s="6">
        <v>0</v>
      </c>
      <c r="K10" s="4">
        <f t="shared" ref="K10:AP10" ca="1" si="20">(J10+K9+L10+K11)/4+$B$35</f>
        <v>3.5974084665231019E-2</v>
      </c>
      <c r="L10" s="4">
        <f t="shared" ca="1" si="20"/>
        <v>7.1648473997131951E-2</v>
      </c>
      <c r="M10" s="4">
        <f t="shared" ca="1" si="20"/>
        <v>0.10683049820234489</v>
      </c>
      <c r="N10" s="4">
        <f t="shared" ca="1" si="20"/>
        <v>0.14133435503449335</v>
      </c>
      <c r="O10" s="4">
        <f t="shared" ca="1" si="20"/>
        <v>0.17498390630298921</v>
      </c>
      <c r="P10" s="4">
        <f t="shared" ca="1" si="20"/>
        <v>0.20761536718628143</v>
      </c>
      <c r="Q10" s="4">
        <f t="shared" ca="1" si="20"/>
        <v>0.23908001254543951</v>
      </c>
      <c r="R10" s="4">
        <f t="shared" ca="1" si="20"/>
        <v>0.26924691777485132</v>
      </c>
      <c r="S10" s="4">
        <f t="shared" ca="1" si="20"/>
        <v>0.2980056331542994</v>
      </c>
      <c r="T10" s="4">
        <f t="shared" ca="1" si="20"/>
        <v>0.3252685688969168</v>
      </c>
      <c r="U10" s="4">
        <f t="shared" ca="1" si="20"/>
        <v>0.35097276674648081</v>
      </c>
      <c r="V10" s="4">
        <f t="shared" ca="1" si="20"/>
        <v>0.37508069245399611</v>
      </c>
      <c r="W10" s="4">
        <f t="shared" ca="1" si="20"/>
        <v>0.39757974509596794</v>
      </c>
      <c r="X10" s="4">
        <f t="shared" ca="1" si="20"/>
        <v>0.41848036278272893</v>
      </c>
      <c r="Y10" s="4">
        <f t="shared" ca="1" si="20"/>
        <v>0.43781287027326343</v>
      </c>
      <c r="Z10" s="4">
        <f t="shared" ca="1" si="20"/>
        <v>0.45562346045491597</v>
      </c>
      <c r="AA10" s="4">
        <f t="shared" ca="1" si="20"/>
        <v>0.47196982310964219</v>
      </c>
      <c r="AB10" s="4">
        <f t="shared" ca="1" si="20"/>
        <v>0.48691690373458607</v>
      </c>
      <c r="AC10" s="4">
        <f t="shared" ca="1" si="20"/>
        <v>0.50053314155145279</v>
      </c>
      <c r="AD10" s="4">
        <f t="shared" ca="1" si="20"/>
        <v>0.51288737149266006</v>
      </c>
      <c r="AE10" s="4">
        <f t="shared" ca="1" si="20"/>
        <v>0.52404643338326506</v>
      </c>
      <c r="AF10" s="4">
        <f t="shared" ca="1" si="20"/>
        <v>0.53407343576000821</v>
      </c>
      <c r="AG10" s="4">
        <f t="shared" ca="1" si="20"/>
        <v>0.54302657173937552</v>
      </c>
      <c r="AH10" s="4">
        <f t="shared" ca="1" si="20"/>
        <v>0.55095836894196271</v>
      </c>
      <c r="AI10" s="4">
        <f t="shared" ca="1" si="20"/>
        <v>0.55791526144930714</v>
      </c>
      <c r="AJ10" s="4">
        <f t="shared" ca="1" si="20"/>
        <v>0.56393738821061457</v>
      </c>
      <c r="AK10" s="4">
        <f t="shared" ca="1" si="20"/>
        <v>0.56905854191584593</v>
      </c>
      <c r="AL10" s="4">
        <f t="shared" ca="1" si="20"/>
        <v>0.57330621097918288</v>
      </c>
      <c r="AM10" s="4">
        <f t="shared" ca="1" si="20"/>
        <v>0.57670167306546694</v>
      </c>
      <c r="AN10" s="4">
        <f t="shared" ca="1" si="20"/>
        <v>0.5792601110513329</v>
      </c>
      <c r="AO10" s="4">
        <f t="shared" ca="1" si="20"/>
        <v>0.58099073167531134</v>
      </c>
      <c r="AP10" s="4">
        <f t="shared" ca="1" si="20"/>
        <v>0.58189687394083467</v>
      </c>
      <c r="AQ10" s="4">
        <f t="shared" ref="AQ10:BU10" ca="1" si="21">(AP10+AQ9+AR10+AQ11)/4+$B$35</f>
        <v>0.58197609922058446</v>
      </c>
      <c r="AR10" s="4">
        <f t="shared" ca="1" si="21"/>
        <v>0.58122025857789705</v>
      </c>
      <c r="AS10" s="4">
        <f t="shared" ca="1" si="21"/>
        <v>0.5796155356283359</v>
      </c>
      <c r="AT10" s="4">
        <f t="shared" ca="1" si="21"/>
        <v>0.57714246582742679</v>
      </c>
      <c r="AU10" s="4">
        <f t="shared" ca="1" si="21"/>
        <v>0.57377593588962339</v>
      </c>
      <c r="AV10" s="4">
        <f t="shared" ca="1" si="21"/>
        <v>0.56948517063730086</v>
      </c>
      <c r="AW10" s="4">
        <f t="shared" ca="1" si="21"/>
        <v>0.56423371951016099</v>
      </c>
      <c r="AX10" s="4">
        <f t="shared" ca="1" si="21"/>
        <v>0.55797946185067582</v>
      </c>
      <c r="AY10" s="4">
        <f t="shared" ca="1" si="21"/>
        <v>0.55067465955619366</v>
      </c>
      <c r="AZ10" s="4">
        <f t="shared" ca="1" si="21"/>
        <v>0.54226609830292793</v>
      </c>
      <c r="BA10" s="4">
        <f t="shared" ca="1" si="21"/>
        <v>0.53269537453355176</v>
      </c>
      <c r="BB10" s="4">
        <f t="shared" ca="1" si="21"/>
        <v>0.52189940425363412</v>
      </c>
      <c r="BC10" s="4">
        <f t="shared" ca="1" si="21"/>
        <v>0.50981124949691703</v>
      </c>
      <c r="BD10" s="4">
        <f t="shared" ca="1" si="21"/>
        <v>0.4963613748919562</v>
      </c>
      <c r="BE10" s="4">
        <f t="shared" ca="1" si="21"/>
        <v>0.48147945265790559</v>
      </c>
      <c r="BF10" s="4">
        <f t="shared" ca="1" si="21"/>
        <v>0.46509681850841544</v>
      </c>
      <c r="BG10" s="4">
        <f t="shared" ca="1" si="21"/>
        <v>0.44714962991637508</v>
      </c>
      <c r="BH10" s="4">
        <f t="shared" ca="1" si="21"/>
        <v>0.4275826807453198</v>
      </c>
      <c r="BI10" s="4">
        <f t="shared" ca="1" si="21"/>
        <v>0.40635368242520831</v>
      </c>
      <c r="BJ10" s="4">
        <f t="shared" ca="1" si="21"/>
        <v>0.38343765510962036</v>
      </c>
      <c r="BK10" s="4">
        <f t="shared" ca="1" si="21"/>
        <v>0.35883093699280144</v>
      </c>
      <c r="BL10" s="4">
        <f t="shared" ca="1" si="21"/>
        <v>0.33255428957967414</v>
      </c>
      <c r="BM10" s="4">
        <f t="shared" ca="1" si="21"/>
        <v>0.30465470100731407</v>
      </c>
      <c r="BN10" s="4">
        <f t="shared" ca="1" si="21"/>
        <v>0.27520574082988392</v>
      </c>
      <c r="BO10" s="4">
        <f t="shared" ca="1" si="21"/>
        <v>0.24430659081622133</v>
      </c>
      <c r="BP10" s="4">
        <f t="shared" ca="1" si="21"/>
        <v>0.21208006371263019</v>
      </c>
      <c r="BQ10" s="4">
        <f t="shared" ca="1" si="21"/>
        <v>0.17866998535646761</v>
      </c>
      <c r="BR10" s="4">
        <f t="shared" ca="1" si="21"/>
        <v>0.14423827405211195</v>
      </c>
      <c r="BS10" s="4">
        <f t="shared" ca="1" si="21"/>
        <v>0.1089619487605159</v>
      </c>
      <c r="BT10" s="4">
        <f t="shared" ca="1" si="21"/>
        <v>7.303017445117882E-2</v>
      </c>
      <c r="BU10" s="4">
        <f t="shared" ca="1" si="21"/>
        <v>3.6641332979447314E-2</v>
      </c>
      <c r="BV10" s="6">
        <v>0</v>
      </c>
      <c r="BW10" s="4"/>
      <c r="BX10" s="4"/>
      <c r="BY10" s="4"/>
      <c r="BZ10" s="4"/>
      <c r="CA10" s="4"/>
      <c r="CB10" s="4"/>
      <c r="CC10" s="4"/>
      <c r="CF10" s="1">
        <f ca="1">SUM(K10:BU10)*0.005^2</f>
        <v>6.4081068309116145E-4</v>
      </c>
    </row>
    <row r="11" spans="1:84" x14ac:dyDescent="0.15">
      <c r="A11" s="3">
        <v>4.4999999999999998E-2</v>
      </c>
      <c r="B11" s="2"/>
      <c r="C11" s="4"/>
      <c r="D11" s="4"/>
      <c r="E11" s="4"/>
      <c r="F11" s="4"/>
      <c r="G11" s="4"/>
      <c r="H11" s="4"/>
      <c r="I11" s="4"/>
      <c r="J11" s="4"/>
      <c r="K11" s="6">
        <v>0</v>
      </c>
      <c r="L11" s="4">
        <f t="shared" ref="L11:AQ11" ca="1" si="22">(K11+L10+M11+L12)/4+$B$35</f>
        <v>3.7628946027786402E-2</v>
      </c>
      <c r="M11" s="4">
        <f t="shared" ca="1" si="22"/>
        <v>7.4591538884077116E-2</v>
      </c>
      <c r="N11" s="4">
        <f t="shared" ca="1" si="22"/>
        <v>0.11070794569362832</v>
      </c>
      <c r="O11" s="4">
        <f t="shared" ca="1" si="22"/>
        <v>0.14580492133716155</v>
      </c>
      <c r="P11" s="4">
        <f t="shared" ca="1" si="22"/>
        <v>0.17971911643721233</v>
      </c>
      <c r="Q11" s="4">
        <f t="shared" ca="1" si="22"/>
        <v>0.21230059513349833</v>
      </c>
      <c r="R11" s="4">
        <f t="shared" ca="1" si="22"/>
        <v>0.24341659047538752</v>
      </c>
      <c r="S11" s="4">
        <f t="shared" ca="1" si="22"/>
        <v>0.27295537506620371</v>
      </c>
      <c r="T11" s="4">
        <f t="shared" ca="1" si="22"/>
        <v>0.30082993959790261</v>
      </c>
      <c r="U11" s="4">
        <f t="shared" ca="1" si="22"/>
        <v>0.3269809858529219</v>
      </c>
      <c r="V11" s="4">
        <f t="shared" ca="1" si="22"/>
        <v>0.35137862491044536</v>
      </c>
      <c r="W11" s="4">
        <f t="shared" ca="1" si="22"/>
        <v>0.37402222338671609</v>
      </c>
      <c r="X11" s="4">
        <f t="shared" ca="1" si="22"/>
        <v>0.39493813043150361</v>
      </c>
      <c r="Y11" s="4">
        <f t="shared" ca="1" si="22"/>
        <v>0.41417549730265402</v>
      </c>
      <c r="Z11" s="4">
        <f t="shared" ca="1" si="22"/>
        <v>0.43180085841262106</v>
      </c>
      <c r="AA11" s="4">
        <f t="shared" ca="1" si="22"/>
        <v>0.44789233489061897</v>
      </c>
      <c r="AB11" s="4">
        <f t="shared" ca="1" si="22"/>
        <v>0.46253421404224104</v>
      </c>
      <c r="AC11" s="4">
        <f t="shared" ca="1" si="22"/>
        <v>0.47581238380896418</v>
      </c>
      <c r="AD11" s="4">
        <f t="shared" ca="1" si="22"/>
        <v>0.48781081238147661</v>
      </c>
      <c r="AE11" s="4">
        <f t="shared" ca="1" si="22"/>
        <v>0.49860904741022416</v>
      </c>
      <c r="AF11" s="4">
        <f t="shared" ca="1" si="22"/>
        <v>0.50828058762757711</v>
      </c>
      <c r="AG11" s="4">
        <f t="shared" ca="1" si="22"/>
        <v>0.51689193499195818</v>
      </c>
      <c r="AH11" s="4">
        <f t="shared" ca="1" si="22"/>
        <v>0.52450213944215762</v>
      </c>
      <c r="AI11" s="4">
        <f t="shared" ca="1" si="22"/>
        <v>0.53116267628995828</v>
      </c>
      <c r="AJ11" s="4">
        <f t="shared" ca="1" si="22"/>
        <v>0.53691753155649991</v>
      </c>
      <c r="AK11" s="4">
        <f t="shared" ca="1" si="22"/>
        <v>0.54180340403587024</v>
      </c>
      <c r="AL11" s="4">
        <f t="shared" ca="1" si="22"/>
        <v>0.54584996063865832</v>
      </c>
      <c r="AM11" s="4">
        <f t="shared" ca="1" si="22"/>
        <v>0.54908010275981201</v>
      </c>
      <c r="AN11" s="4">
        <f t="shared" ca="1" si="22"/>
        <v>0.5515102166393383</v>
      </c>
      <c r="AO11" s="4">
        <f t="shared" ca="1" si="22"/>
        <v>0.55315039109429298</v>
      </c>
      <c r="AP11" s="4">
        <f t="shared" ca="1" si="22"/>
        <v>0.55400459281092806</v>
      </c>
      <c r="AQ11" s="4">
        <f t="shared" ca="1" si="22"/>
        <v>0.55407079367224288</v>
      </c>
      <c r="AR11" s="4">
        <f t="shared" ref="AR11:BT11" ca="1" si="23">(AQ11+AR10+AS11+AR12)/4+$B$35</f>
        <v>0.55334104724638133</v>
      </c>
      <c r="AS11" s="4">
        <f t="shared" ca="1" si="23"/>
        <v>0.55180151330170246</v>
      </c>
      <c r="AT11" s="4">
        <f t="shared" ca="1" si="23"/>
        <v>0.54943243066781144</v>
      </c>
      <c r="AU11" s="4">
        <f t="shared" ca="1" si="23"/>
        <v>0.546208040517278</v>
      </c>
      <c r="AV11" s="4">
        <f t="shared" ca="1" si="23"/>
        <v>0.54209646482733165</v>
      </c>
      <c r="AW11" s="4">
        <f t="shared" ca="1" si="23"/>
        <v>0.53705954912930298</v>
      </c>
      <c r="AX11" s="4">
        <f t="shared" ca="1" si="23"/>
        <v>0.53105268556613405</v>
      </c>
      <c r="AY11" s="4">
        <f t="shared" ca="1" si="23"/>
        <v>0.52402464284550188</v>
      </c>
      <c r="AZ11" s="4">
        <f t="shared" ca="1" si="23"/>
        <v>0.5159174451286771</v>
      </c>
      <c r="BA11" s="4">
        <f t="shared" ca="1" si="23"/>
        <v>0.50666636339812221</v>
      </c>
      <c r="BB11" s="4">
        <f t="shared" ca="1" si="23"/>
        <v>0.49620011100918138</v>
      </c>
      <c r="BC11" s="4">
        <f t="shared" ca="1" si="23"/>
        <v>0.48444136905498902</v>
      </c>
      <c r="BD11" s="4">
        <f t="shared" ca="1" si="23"/>
        <v>0.47130780286884266</v>
      </c>
      <c r="BE11" s="4">
        <f t="shared" ca="1" si="23"/>
        <v>0.45671375915705836</v>
      </c>
      <c r="BF11" s="4">
        <f t="shared" ca="1" si="23"/>
        <v>0.44057283700662286</v>
      </c>
      <c r="BG11" s="4">
        <f t="shared" ca="1" si="23"/>
        <v>0.42280148026094033</v>
      </c>
      <c r="BH11" s="4">
        <f t="shared" ca="1" si="23"/>
        <v>0.40332361488796942</v>
      </c>
      <c r="BI11" s="4">
        <f t="shared" ca="1" si="23"/>
        <v>0.38207613567836907</v>
      </c>
      <c r="BJ11" s="4">
        <f t="shared" ca="1" si="23"/>
        <v>0.35901475323495535</v>
      </c>
      <c r="BK11" s="4">
        <f t="shared" ca="1" si="23"/>
        <v>0.33411943414886969</v>
      </c>
      <c r="BL11" s="4">
        <f t="shared" ca="1" si="23"/>
        <v>0.30739855880478484</v>
      </c>
      <c r="BM11" s="4">
        <f t="shared" ca="1" si="23"/>
        <v>0.27889111750352902</v>
      </c>
      <c r="BN11" s="4">
        <f t="shared" ca="1" si="23"/>
        <v>0.24866673089450847</v>
      </c>
      <c r="BO11" s="4">
        <f t="shared" ca="1" si="23"/>
        <v>0.21682376834831288</v>
      </c>
      <c r="BP11" s="4">
        <f t="shared" ca="1" si="23"/>
        <v>0.18348613333561806</v>
      </c>
      <c r="BQ11" s="4">
        <f t="shared" ca="1" si="23"/>
        <v>0.14879933870370526</v>
      </c>
      <c r="BR11" s="4">
        <f t="shared" ca="1" si="23"/>
        <v>0.11292637784453452</v>
      </c>
      <c r="BS11" s="4">
        <f t="shared" ca="1" si="23"/>
        <v>7.6043709333870377E-2</v>
      </c>
      <c r="BT11" s="4">
        <f t="shared" ca="1" si="23"/>
        <v>3.8337485113054556E-2</v>
      </c>
      <c r="BU11" s="6">
        <v>0</v>
      </c>
      <c r="BV11" s="4"/>
      <c r="BW11" s="4"/>
      <c r="BX11" s="4"/>
      <c r="BY11" s="4"/>
      <c r="BZ11" s="4"/>
      <c r="CA11" s="4"/>
      <c r="CB11" s="4"/>
      <c r="CC11" s="4"/>
      <c r="CF11" s="1">
        <f ca="1">SUM(L11:BT11)*0.005^2</f>
        <v>5.9826697782151231E-4</v>
      </c>
    </row>
    <row r="12" spans="1:84" x14ac:dyDescent="0.15">
      <c r="A12" s="3">
        <v>0.05</v>
      </c>
      <c r="B12" s="2"/>
      <c r="C12" s="4"/>
      <c r="D12" s="4"/>
      <c r="E12" s="4"/>
      <c r="F12" s="4"/>
      <c r="G12" s="4"/>
      <c r="K12" s="4"/>
      <c r="L12" s="6">
        <v>0</v>
      </c>
      <c r="M12" s="4">
        <f t="shared" ref="M12:AR12" ca="1" si="24">(L12+M11+N12+M13)/4+$B$35</f>
        <v>3.8923250237810479E-2</v>
      </c>
      <c r="N12" s="4">
        <f t="shared" ca="1" si="24"/>
        <v>7.6825662544205656E-2</v>
      </c>
      <c r="O12" s="4">
        <f t="shared" ca="1" si="24"/>
        <v>0.11353355973711529</v>
      </c>
      <c r="P12" s="4">
        <f t="shared" ca="1" si="24"/>
        <v>0.14888049172812098</v>
      </c>
      <c r="Q12" s="4">
        <f t="shared" ca="1" si="24"/>
        <v>0.18271153698646647</v>
      </c>
      <c r="R12" s="4">
        <f t="shared" ca="1" si="24"/>
        <v>0.21488819490489411</v>
      </c>
      <c r="S12" s="4">
        <f t="shared" ca="1" si="24"/>
        <v>0.24529376017807766</v>
      </c>
      <c r="T12" s="4">
        <f t="shared" ca="1" si="24"/>
        <v>0.27383878834563236</v>
      </c>
      <c r="U12" s="4">
        <f t="shared" ca="1" si="24"/>
        <v>0.30046591958404401</v>
      </c>
      <c r="V12" s="4">
        <f t="shared" ca="1" si="24"/>
        <v>0.32515303996927392</v>
      </c>
      <c r="W12" s="4">
        <f t="shared" ca="1" si="24"/>
        <v>0.34791373211815135</v>
      </c>
      <c r="X12" s="4">
        <f t="shared" ca="1" si="24"/>
        <v>0.36879441190857942</v>
      </c>
      <c r="Y12" s="4">
        <f t="shared" ca="1" si="24"/>
        <v>0.38786845144299242</v>
      </c>
      <c r="Z12" s="4">
        <f t="shared" ca="1" si="24"/>
        <v>0.40522849901193259</v>
      </c>
      <c r="AA12" s="4">
        <f t="shared" ca="1" si="24"/>
        <v>0.42097850453639973</v>
      </c>
      <c r="AB12" s="4">
        <f t="shared" ca="1" si="24"/>
        <v>0.435226641101086</v>
      </c>
      <c r="AC12" s="4">
        <f t="shared" ca="1" si="24"/>
        <v>0.44807974631395053</v>
      </c>
      <c r="AD12" s="4">
        <f t="shared" ca="1" si="24"/>
        <v>0.45963940576741469</v>
      </c>
      <c r="AE12" s="4">
        <f t="shared" ca="1" si="24"/>
        <v>0.46999949017773079</v>
      </c>
      <c r="AF12" s="4">
        <f t="shared" ca="1" si="24"/>
        <v>0.47924482745205443</v>
      </c>
      <c r="AG12" s="4">
        <f t="shared" ca="1" si="24"/>
        <v>0.48745067979362944</v>
      </c>
      <c r="AH12" s="4">
        <f t="shared" ca="1" si="24"/>
        <v>0.49468274403253443</v>
      </c>
      <c r="AI12" s="4">
        <f t="shared" ca="1" si="24"/>
        <v>0.5009974599019712</v>
      </c>
      <c r="AJ12" s="4">
        <f t="shared" ca="1" si="24"/>
        <v>0.50644247422759203</v>
      </c>
      <c r="AK12" s="4">
        <f t="shared" ca="1" si="24"/>
        <v>0.51105716026222947</v>
      </c>
      <c r="AL12" s="4">
        <f t="shared" ca="1" si="24"/>
        <v>0.51487312917719519</v>
      </c>
      <c r="AM12" s="4">
        <f t="shared" ca="1" si="24"/>
        <v>0.51791469670575518</v>
      </c>
      <c r="AN12" s="4">
        <f t="shared" ca="1" si="24"/>
        <v>0.52019928477163424</v>
      </c>
      <c r="AO12" s="4">
        <f t="shared" ca="1" si="24"/>
        <v>0.52173774818013363</v>
      </c>
      <c r="AP12" s="4">
        <f t="shared" ca="1" si="24"/>
        <v>0.5225346221886088</v>
      </c>
      <c r="AQ12" s="4">
        <f t="shared" ca="1" si="24"/>
        <v>0.52258828957799119</v>
      </c>
      <c r="AR12" s="4">
        <f t="shared" ca="1" si="24"/>
        <v>0.52189106685931463</v>
      </c>
      <c r="AS12" s="4">
        <f t="shared" ref="AS12:BS12" ca="1" si="25">(AR12+AS11+AT12+AS13)/4+$B$35</f>
        <v>0.52042920930604863</v>
      </c>
      <c r="AT12" s="4">
        <f t="shared" ca="1" si="25"/>
        <v>0.51818283426503353</v>
      </c>
      <c r="AU12" s="4">
        <f t="shared" ca="1" si="25"/>
        <v>0.51512576227053042</v>
      </c>
      <c r="AV12" s="4">
        <f t="shared" ca="1" si="25"/>
        <v>0.51122527653327077</v>
      </c>
      <c r="AW12" s="4">
        <f t="shared" ca="1" si="25"/>
        <v>0.50644180424767149</v>
      </c>
      <c r="AX12" s="4">
        <f t="shared" ca="1" si="25"/>
        <v>0.50072852901428311</v>
      </c>
      <c r="AY12" s="4">
        <f t="shared" ca="1" si="25"/>
        <v>0.49403095410607945</v>
      </c>
      <c r="AZ12" s="4">
        <f t="shared" ca="1" si="25"/>
        <v>0.48628645343295362</v>
      </c>
      <c r="BA12" s="4">
        <f t="shared" ca="1" si="25"/>
        <v>0.47742387346604809</v>
      </c>
      <c r="BB12" s="4">
        <f t="shared" ca="1" si="25"/>
        <v>0.46736328774673952</v>
      </c>
      <c r="BC12" s="4">
        <f t="shared" ca="1" si="25"/>
        <v>0.45601605761928732</v>
      </c>
      <c r="BD12" s="4">
        <f t="shared" ca="1" si="25"/>
        <v>0.44328541693208712</v>
      </c>
      <c r="BE12" s="4">
        <f t="shared" ca="1" si="25"/>
        <v>0.42906786577937139</v>
      </c>
      <c r="BF12" s="4">
        <f t="shared" ca="1" si="25"/>
        <v>0.41325570679429269</v>
      </c>
      <c r="BG12" s="4">
        <f t="shared" ca="1" si="25"/>
        <v>0.39574104566530888</v>
      </c>
      <c r="BH12" s="4">
        <f t="shared" ca="1" si="25"/>
        <v>0.3764214446046048</v>
      </c>
      <c r="BI12" s="4">
        <f t="shared" ca="1" si="25"/>
        <v>0.35520710150225054</v>
      </c>
      <c r="BJ12" s="4">
        <f t="shared" ca="1" si="25"/>
        <v>0.33202891818254932</v>
      </c>
      <c r="BK12" s="4">
        <f t="shared" ca="1" si="25"/>
        <v>0.30684624607582711</v>
      </c>
      <c r="BL12" s="4">
        <f t="shared" ca="1" si="25"/>
        <v>0.27965277600350569</v>
      </c>
      <c r="BM12" s="4">
        <f t="shared" ca="1" si="25"/>
        <v>0.25047934247423886</v>
      </c>
      <c r="BN12" s="4">
        <f t="shared" ca="1" si="25"/>
        <v>0.2193933386970473</v>
      </c>
      <c r="BO12" s="4">
        <f t="shared" ca="1" si="25"/>
        <v>0.1864953570108196</v>
      </c>
      <c r="BP12" s="4">
        <f t="shared" ca="1" si="25"/>
        <v>0.15191412221952161</v>
      </c>
      <c r="BQ12" s="4">
        <f t="shared" ca="1" si="25"/>
        <v>0.1158007586545962</v>
      </c>
      <c r="BR12" s="4">
        <f t="shared" ca="1" si="25"/>
        <v>7.8323140311417364E-2</v>
      </c>
      <c r="BS12" s="4">
        <f t="shared" ca="1" si="25"/>
        <v>3.9660726578114189E-2</v>
      </c>
      <c r="BT12" s="6">
        <v>0</v>
      </c>
      <c r="BU12" s="4"/>
      <c r="BV12" s="4"/>
      <c r="BW12" s="4"/>
      <c r="BX12" s="4"/>
      <c r="BY12" s="4"/>
      <c r="BZ12" s="4"/>
      <c r="CA12" s="4"/>
      <c r="CB12" s="4"/>
      <c r="CC12" s="4"/>
      <c r="CF12" s="1">
        <f ca="1">SUM(M12:BS12)*0.005^2</f>
        <v>5.5281711548045055E-4</v>
      </c>
    </row>
    <row r="13" spans="1:84" x14ac:dyDescent="0.15">
      <c r="A13" s="3">
        <v>5.5E-2</v>
      </c>
      <c r="B13" s="2"/>
      <c r="C13" s="4"/>
      <c r="D13" s="4"/>
      <c r="E13" s="4"/>
      <c r="F13" s="4"/>
      <c r="G13" s="4"/>
      <c r="K13" s="4"/>
      <c r="L13" s="4"/>
      <c r="M13" s="6">
        <v>0</v>
      </c>
      <c r="N13" s="4">
        <f t="shared" ref="N13:AS13" ca="1" si="26">(M13+N12+O13+N14)/4+$B$35</f>
        <v>3.9862308768515153E-2</v>
      </c>
      <c r="O13" s="4">
        <f t="shared" ca="1" si="26"/>
        <v>7.8347731825787817E-2</v>
      </c>
      <c r="P13" s="4">
        <f t="shared" ca="1" si="26"/>
        <v>0.11528239964122772</v>
      </c>
      <c r="Q13" s="4">
        <f t="shared" ca="1" si="26"/>
        <v>0.15050149437246252</v>
      </c>
      <c r="R13" s="4">
        <f t="shared" ca="1" si="26"/>
        <v>0.18385538816391953</v>
      </c>
      <c r="S13" s="4">
        <f t="shared" ca="1" si="26"/>
        <v>0.21521691218427791</v>
      </c>
      <c r="T13" s="4">
        <f t="shared" ca="1" si="26"/>
        <v>0.24448934217927468</v>
      </c>
      <c r="U13" s="4">
        <f t="shared" ca="1" si="26"/>
        <v>0.27161407393269188</v>
      </c>
      <c r="V13" s="4">
        <f t="shared" ca="1" si="26"/>
        <v>0.2965762958037711</v>
      </c>
      <c r="W13" s="4">
        <f t="shared" ca="1" si="26"/>
        <v>0.31940664723718704</v>
      </c>
      <c r="X13" s="4">
        <f t="shared" ca="1" si="26"/>
        <v>0.34017746526672676</v>
      </c>
      <c r="Y13" s="4">
        <f t="shared" ca="1" si="26"/>
        <v>0.35899400040257723</v>
      </c>
      <c r="Z13" s="4">
        <f t="shared" ca="1" si="26"/>
        <v>0.37598296739613857</v>
      </c>
      <c r="AA13" s="4">
        <f t="shared" ca="1" si="26"/>
        <v>0.39128120238281072</v>
      </c>
      <c r="AB13" s="4">
        <f t="shared" ca="1" si="26"/>
        <v>0.40502630325158029</v>
      </c>
      <c r="AC13" s="4">
        <f t="shared" ca="1" si="26"/>
        <v>0.41734995618857762</v>
      </c>
      <c r="AD13" s="4">
        <f t="shared" ca="1" si="26"/>
        <v>0.42837381202331981</v>
      </c>
      <c r="AE13" s="4">
        <f t="shared" ca="1" si="26"/>
        <v>0.43820738070677523</v>
      </c>
      <c r="AF13" s="4">
        <f t="shared" ca="1" si="26"/>
        <v>0.44694733440618062</v>
      </c>
      <c r="AG13" s="4">
        <f t="shared" ca="1" si="26"/>
        <v>0.45467769209593178</v>
      </c>
      <c r="AH13" s="4">
        <f t="shared" ca="1" si="26"/>
        <v>0.46147049145767594</v>
      </c>
      <c r="AI13" s="4">
        <f t="shared" ca="1" si="26"/>
        <v>0.46738668076564349</v>
      </c>
      <c r="AJ13" s="4">
        <f t="shared" ca="1" si="26"/>
        <v>0.47247706334640438</v>
      </c>
      <c r="AK13" s="4">
        <f t="shared" ca="1" si="26"/>
        <v>0.47678319775572986</v>
      </c>
      <c r="AL13" s="4">
        <f t="shared" ca="1" si="26"/>
        <v>0.48033820291112217</v>
      </c>
      <c r="AM13" s="4">
        <f t="shared" ca="1" si="26"/>
        <v>0.48316744554880531</v>
      </c>
      <c r="AN13" s="4">
        <f t="shared" ca="1" si="26"/>
        <v>0.48528910327073516</v>
      </c>
      <c r="AO13" s="4">
        <f t="shared" ca="1" si="26"/>
        <v>0.48671460444199555</v>
      </c>
      <c r="AP13" s="4">
        <f t="shared" ca="1" si="26"/>
        <v>0.48744894929878224</v>
      </c>
      <c r="AQ13" s="4">
        <f t="shared" ca="1" si="26"/>
        <v>0.48749091681345369</v>
      </c>
      <c r="AR13" s="4">
        <f t="shared" ca="1" si="26"/>
        <v>0.48683316040546176</v>
      </c>
      <c r="AS13" s="4">
        <f t="shared" ca="1" si="26"/>
        <v>0.48546219330569529</v>
      </c>
      <c r="AT13" s="4">
        <f t="shared" ref="AT13:BR13" ca="1" si="27">(AS13+AT12+AU13+AT14)/4+$B$35</f>
        <v>0.48335826185417285</v>
      </c>
      <c r="AU13" s="4">
        <f t="shared" ca="1" si="27"/>
        <v>0.48049510273970586</v>
      </c>
      <c r="AV13" s="4">
        <f t="shared" ca="1" si="27"/>
        <v>0.47683957875839011</v>
      </c>
      <c r="AW13" s="4">
        <f t="shared" ca="1" si="27"/>
        <v>0.47235118790864339</v>
      </c>
      <c r="AX13" s="4">
        <f t="shared" ca="1" si="27"/>
        <v>0.4669814438447738</v>
      </c>
      <c r="AY13" s="4">
        <f t="shared" ca="1" si="27"/>
        <v>0.46067313389209152</v>
      </c>
      <c r="AZ13" s="4">
        <f t="shared" ca="1" si="27"/>
        <v>0.4533594770368583</v>
      </c>
      <c r="BA13" s="4">
        <f t="shared" ca="1" si="27"/>
        <v>0.44496323293611673</v>
      </c>
      <c r="BB13" s="4">
        <f t="shared" ca="1" si="27"/>
        <v>0.43539585985104734</v>
      </c>
      <c r="BC13" s="4">
        <f t="shared" ca="1" si="27"/>
        <v>0.42455689105583128</v>
      </c>
      <c r="BD13" s="4">
        <f t="shared" ca="1" si="27"/>
        <v>0.41233380064202352</v>
      </c>
      <c r="BE13" s="4">
        <f t="shared" ca="1" si="27"/>
        <v>0.39860275821280688</v>
      </c>
      <c r="BF13" s="4">
        <f t="shared" ca="1" si="27"/>
        <v>0.38323080646821484</v>
      </c>
      <c r="BG13" s="4">
        <f t="shared" ca="1" si="27"/>
        <v>0.36608007859536218</v>
      </c>
      <c r="BH13" s="4">
        <f t="shared" ca="1" si="27"/>
        <v>0.34701459236739296</v>
      </c>
      <c r="BI13" s="4">
        <f t="shared" ca="1" si="27"/>
        <v>0.32590975554483737</v>
      </c>
      <c r="BJ13" s="4">
        <f t="shared" ca="1" si="27"/>
        <v>0.30266386455948968</v>
      </c>
      <c r="BK13" s="4">
        <f t="shared" ca="1" si="27"/>
        <v>0.27720968722452743</v>
      </c>
      <c r="BL13" s="4">
        <f t="shared" ca="1" si="27"/>
        <v>0.24952331365640024</v>
      </c>
      <c r="BM13" s="4">
        <f t="shared" ca="1" si="27"/>
        <v>0.21962787374790965</v>
      </c>
      <c r="BN13" s="4">
        <f t="shared" ca="1" si="27"/>
        <v>0.18759173486108638</v>
      </c>
      <c r="BO13" s="4">
        <f t="shared" ca="1" si="27"/>
        <v>0.15352260082989652</v>
      </c>
      <c r="BP13" s="4">
        <f t="shared" ca="1" si="27"/>
        <v>0.11755955716179056</v>
      </c>
      <c r="BQ13" s="4">
        <f t="shared" ca="1" si="27"/>
        <v>7.9864785576695324E-2</v>
      </c>
      <c r="BR13" s="4">
        <f t="shared" ca="1" si="27"/>
        <v>4.0615995638820429E-2</v>
      </c>
      <c r="BS13" s="6">
        <v>0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F13" s="1">
        <f ca="1">SUM(N13:BR13)*0.005^2</f>
        <v>5.0483395231290323E-4</v>
      </c>
    </row>
    <row r="14" spans="1:84" x14ac:dyDescent="0.15">
      <c r="A14" s="3">
        <v>0.06</v>
      </c>
      <c r="B14" s="2"/>
      <c r="C14" s="4"/>
      <c r="D14" s="4"/>
      <c r="E14" s="4"/>
      <c r="F14" s="4"/>
      <c r="G14" s="4"/>
      <c r="K14" s="4"/>
      <c r="L14" s="4"/>
      <c r="M14" s="4"/>
      <c r="N14" s="6">
        <v>0</v>
      </c>
      <c r="O14" s="4">
        <f t="shared" ref="O14:AT14" ca="1" si="28">(N14+O13+P14+O15)/4+$B$35</f>
        <v>4.0436978093869799E-2</v>
      </c>
      <c r="P14" s="4">
        <f t="shared" ca="1" si="28"/>
        <v>7.9124286863440432E-2</v>
      </c>
      <c r="Q14" s="4">
        <f t="shared" ca="1" si="28"/>
        <v>0.11588105700530291</v>
      </c>
      <c r="R14" s="4">
        <f t="shared" ca="1" si="28"/>
        <v>0.15053924678398992</v>
      </c>
      <c r="S14" s="4">
        <f t="shared" ca="1" si="28"/>
        <v>0.18295322002344561</v>
      </c>
      <c r="T14" s="4">
        <f t="shared" ca="1" si="28"/>
        <v>0.21301127834424685</v>
      </c>
      <c r="U14" s="4">
        <f t="shared" ca="1" si="28"/>
        <v>0.24064788119385705</v>
      </c>
      <c r="V14" s="4">
        <f t="shared" ca="1" si="28"/>
        <v>0.265853840846207</v>
      </c>
      <c r="W14" s="4">
        <f t="shared" ca="1" si="28"/>
        <v>0.28868058688058007</v>
      </c>
      <c r="X14" s="4">
        <f t="shared" ca="1" si="28"/>
        <v>0.30923514126331886</v>
      </c>
      <c r="Y14" s="4">
        <f t="shared" ca="1" si="28"/>
        <v>0.32766606192694825</v>
      </c>
      <c r="Z14" s="4">
        <f t="shared" ca="1" si="28"/>
        <v>0.34414545317256084</v>
      </c>
      <c r="AA14" s="4">
        <f t="shared" ca="1" si="28"/>
        <v>0.35885237806687231</v>
      </c>
      <c r="AB14" s="4">
        <f t="shared" ca="1" si="28"/>
        <v>0.37196051516183837</v>
      </c>
      <c r="AC14" s="4">
        <f t="shared" ca="1" si="28"/>
        <v>0.3836305071069499</v>
      </c>
      <c r="AD14" s="4">
        <f t="shared" ca="1" si="28"/>
        <v>0.39400616211204931</v>
      </c>
      <c r="AE14" s="4">
        <f t="shared" ca="1" si="28"/>
        <v>0.4032133158797484</v>
      </c>
      <c r="AF14" s="4">
        <f t="shared" ca="1" si="28"/>
        <v>0.41136029347906689</v>
      </c>
      <c r="AG14" s="4">
        <f t="shared" ca="1" si="28"/>
        <v>0.41853919625586966</v>
      </c>
      <c r="AH14" s="4">
        <f t="shared" ca="1" si="28"/>
        <v>0.42482751327357038</v>
      </c>
      <c r="AI14" s="4">
        <f t="shared" ca="1" si="28"/>
        <v>0.43028976484720205</v>
      </c>
      <c r="AJ14" s="4">
        <f t="shared" ca="1" si="28"/>
        <v>0.43497902472055627</v>
      </c>
      <c r="AK14" s="4">
        <f t="shared" ca="1" si="28"/>
        <v>0.4389382523748363</v>
      </c>
      <c r="AL14" s="4">
        <f t="shared" ca="1" si="28"/>
        <v>0.4422014148776453</v>
      </c>
      <c r="AM14" s="4">
        <f t="shared" ca="1" si="28"/>
        <v>0.44479440222518618</v>
      </c>
      <c r="AN14" s="4">
        <f t="shared" ca="1" si="28"/>
        <v>0.44673575075649541</v>
      </c>
      <c r="AO14" s="4">
        <f t="shared" ca="1" si="28"/>
        <v>0.44803719195856717</v>
      </c>
      <c r="AP14" s="4">
        <f t="shared" ca="1" si="28"/>
        <v>0.4487040424634624</v>
      </c>
      <c r="AQ14" s="4">
        <f t="shared" ca="1" si="28"/>
        <v>0.44873544734056403</v>
      </c>
      <c r="AR14" s="4">
        <f t="shared" ca="1" si="28"/>
        <v>0.44812448404418148</v>
      </c>
      <c r="AS14" s="4">
        <f t="shared" ca="1" si="28"/>
        <v>0.44685812918564694</v>
      </c>
      <c r="AT14" s="4">
        <f t="shared" ca="1" si="28"/>
        <v>0.44491708498541693</v>
      </c>
      <c r="AU14" s="4">
        <f t="shared" ref="AU14:BQ14" ca="1" si="29">(AT14+AU13+AV14+AU15)/4+$B$35</f>
        <v>0.44227545706937399</v>
      </c>
      <c r="AV14" s="4">
        <f t="shared" ca="1" si="29"/>
        <v>0.43890027053563807</v>
      </c>
      <c r="AW14" s="4">
        <f t="shared" ca="1" si="29"/>
        <v>0.43475080754316975</v>
      </c>
      <c r="AX14" s="4">
        <f t="shared" ca="1" si="29"/>
        <v>0.42977774821857029</v>
      </c>
      <c r="AY14" s="4">
        <f t="shared" ca="1" si="29"/>
        <v>0.42392209955700266</v>
      </c>
      <c r="AZ14" s="4">
        <f t="shared" ca="1" si="29"/>
        <v>0.41711390789362301</v>
      </c>
      <c r="BA14" s="4">
        <f t="shared" ca="1" si="29"/>
        <v>0.40927077556549063</v>
      </c>
      <c r="BB14" s="4">
        <f t="shared" ca="1" si="29"/>
        <v>0.40029625116072953</v>
      </c>
      <c r="BC14" s="4">
        <f t="shared" ca="1" si="29"/>
        <v>0.39007824908093558</v>
      </c>
      <c r="BD14" s="4">
        <f t="shared" ca="1" si="29"/>
        <v>0.37848779525315812</v>
      </c>
      <c r="BE14" s="4">
        <f t="shared" ca="1" si="29"/>
        <v>0.36537860688277313</v>
      </c>
      <c r="BF14" s="4">
        <f t="shared" ca="1" si="29"/>
        <v>0.35058829220001764</v>
      </c>
      <c r="BG14" s="4">
        <f t="shared" ca="1" si="29"/>
        <v>0.33394224513286508</v>
      </c>
      <c r="BH14" s="4">
        <f t="shared" ca="1" si="29"/>
        <v>0.31526144218892516</v>
      </c>
      <c r="BI14" s="4">
        <f t="shared" ca="1" si="29"/>
        <v>0.29437498837899922</v>
      </c>
      <c r="BJ14" s="4">
        <f t="shared" ca="1" si="29"/>
        <v>0.27113695174850128</v>
      </c>
      <c r="BK14" s="4">
        <f t="shared" ca="1" si="29"/>
        <v>0.24544459582016506</v>
      </c>
      <c r="BL14" s="4">
        <f t="shared" ca="1" si="29"/>
        <v>0.21725259194273819</v>
      </c>
      <c r="BM14" s="4">
        <f t="shared" ca="1" si="29"/>
        <v>0.18657803734958903</v>
      </c>
      <c r="BN14" s="4">
        <f t="shared" ca="1" si="29"/>
        <v>0.15349601778303931</v>
      </c>
      <c r="BO14" s="4">
        <f t="shared" ca="1" si="29"/>
        <v>0.11812912503221709</v>
      </c>
      <c r="BP14" s="4">
        <f t="shared" ca="1" si="29"/>
        <v>8.0634896409898946E-2</v>
      </c>
      <c r="BQ14" s="4">
        <f t="shared" ca="1" si="29"/>
        <v>4.1193934663440818E-2</v>
      </c>
      <c r="BR14" s="6">
        <v>0</v>
      </c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F14" s="1">
        <f ca="1">SUM(O14:BQ14)*0.005^2</f>
        <v>4.546541247731087E-4</v>
      </c>
    </row>
    <row r="15" spans="1:84" x14ac:dyDescent="0.15">
      <c r="A15" s="3">
        <v>6.5000000000000002E-2</v>
      </c>
      <c r="B15" s="2"/>
      <c r="C15" s="4"/>
      <c r="D15" s="4"/>
      <c r="E15" s="4"/>
      <c r="F15" s="4"/>
      <c r="G15" s="4"/>
      <c r="K15" s="4"/>
      <c r="L15" s="4"/>
      <c r="M15" s="4"/>
      <c r="N15" s="4"/>
      <c r="O15" s="6">
        <v>0</v>
      </c>
      <c r="P15" s="4">
        <f t="shared" ref="P15:AU15" ca="1" si="30">(O15+P14+Q15+P16)/4+$B$35</f>
        <v>4.0620914353385981E-2</v>
      </c>
      <c r="Q15" s="4">
        <f t="shared" ca="1" si="30"/>
        <v>7.9083414038371713E-2</v>
      </c>
      <c r="R15" s="4">
        <f t="shared" ca="1" si="30"/>
        <v>0.11519144965309756</v>
      </c>
      <c r="S15" s="4">
        <f t="shared" ca="1" si="30"/>
        <v>0.14876936918920319</v>
      </c>
      <c r="T15" s="4">
        <f t="shared" ca="1" si="30"/>
        <v>0.17967826344788632</v>
      </c>
      <c r="U15" s="4">
        <f t="shared" ca="1" si="30"/>
        <v>0.20783544348328012</v>
      </c>
      <c r="V15" s="4">
        <f t="shared" ca="1" si="30"/>
        <v>0.23323306357141707</v>
      </c>
      <c r="W15" s="4">
        <f t="shared" ca="1" si="30"/>
        <v>0.25594835058773546</v>
      </c>
      <c r="X15" s="4">
        <f t="shared" ca="1" si="30"/>
        <v>0.27613704990862797</v>
      </c>
      <c r="Y15" s="4">
        <f t="shared" ca="1" si="30"/>
        <v>0.29400899859903251</v>
      </c>
      <c r="Z15" s="4">
        <f t="shared" ca="1" si="30"/>
        <v>0.30979826060700666</v>
      </c>
      <c r="AA15" s="4">
        <f t="shared" ca="1" si="30"/>
        <v>0.3237384524703889</v>
      </c>
      <c r="AB15" s="4">
        <f t="shared" ca="1" si="30"/>
        <v>0.33604696924333355</v>
      </c>
      <c r="AC15" s="4">
        <f t="shared" ca="1" si="30"/>
        <v>0.34691719468605509</v>
      </c>
      <c r="AD15" s="4">
        <f t="shared" ca="1" si="30"/>
        <v>0.35651622072918676</v>
      </c>
      <c r="AE15" s="4">
        <f t="shared" ca="1" si="30"/>
        <v>0.36498573792634437</v>
      </c>
      <c r="AF15" s="4">
        <f t="shared" ca="1" si="30"/>
        <v>0.37244443157412632</v>
      </c>
      <c r="AG15" s="4">
        <f t="shared" ca="1" si="30"/>
        <v>0.37899087202624515</v>
      </c>
      <c r="AH15" s="4">
        <f t="shared" ca="1" si="30"/>
        <v>0.38470635868958225</v>
      </c>
      <c r="AI15" s="4">
        <f t="shared" ca="1" si="30"/>
        <v>0.38965746921864575</v>
      </c>
      <c r="AJ15" s="4">
        <f t="shared" ca="1" si="30"/>
        <v>0.39389822844796751</v>
      </c>
      <c r="AK15" s="4">
        <f t="shared" ca="1" si="30"/>
        <v>0.39747189389533089</v>
      </c>
      <c r="AL15" s="4">
        <f t="shared" ca="1" si="30"/>
        <v>0.40041239077108093</v>
      </c>
      <c r="AM15" s="4">
        <f t="shared" ca="1" si="30"/>
        <v>0.40274544092877695</v>
      </c>
      <c r="AN15" s="4">
        <f t="shared" ca="1" si="30"/>
        <v>0.40448942951653377</v>
      </c>
      <c r="AO15" s="4">
        <f t="shared" ca="1" si="30"/>
        <v>0.40565604694760027</v>
      </c>
      <c r="AP15" s="4">
        <f t="shared" ca="1" si="30"/>
        <v>0.40625073559870695</v>
      </c>
      <c r="AQ15" s="4">
        <f t="shared" ca="1" si="30"/>
        <v>0.40627296193127316</v>
      </c>
      <c r="AR15" s="4">
        <f t="shared" ca="1" si="30"/>
        <v>0.40571632611005837</v>
      </c>
      <c r="AS15" s="4">
        <f t="shared" ca="1" si="30"/>
        <v>0.40456851277282768</v>
      </c>
      <c r="AT15" s="4">
        <f t="shared" ca="1" si="30"/>
        <v>0.40281107826595852</v>
      </c>
      <c r="AU15" s="4">
        <f t="shared" ca="1" si="30"/>
        <v>0.40041906122459692</v>
      </c>
      <c r="AV15" s="4">
        <f t="shared" ref="AV15:BP15" ca="1" si="31">(AU15+AV14+AW15+AV16)/4+$B$35</f>
        <v>0.39736039472866092</v>
      </c>
      <c r="AW15" s="4">
        <f t="shared" ca="1" si="31"/>
        <v>0.39359508952331446</v>
      </c>
      <c r="AX15" s="4">
        <f t="shared" ca="1" si="31"/>
        <v>0.38907414956863984</v>
      </c>
      <c r="AY15" s="4">
        <f t="shared" ca="1" si="31"/>
        <v>0.38373817507695263</v>
      </c>
      <c r="AZ15" s="4">
        <f t="shared" ca="1" si="31"/>
        <v>0.37751560766327164</v>
      </c>
      <c r="BA15" s="4">
        <f t="shared" ca="1" si="31"/>
        <v>0.37032058409262603</v>
      </c>
      <c r="BB15" s="4">
        <f t="shared" ca="1" si="31"/>
        <v>0.36205040196747651</v>
      </c>
      <c r="BC15" s="4">
        <f t="shared" ca="1" si="31"/>
        <v>0.35258268445027086</v>
      </c>
      <c r="BD15" s="4">
        <f t="shared" ca="1" si="31"/>
        <v>0.34177249675691912</v>
      </c>
      <c r="BE15" s="4">
        <f t="shared" ca="1" si="31"/>
        <v>0.32944996355995959</v>
      </c>
      <c r="BF15" s="4">
        <f t="shared" ca="1" si="31"/>
        <v>0.31541941405502483</v>
      </c>
      <c r="BG15" s="4">
        <f t="shared" ca="1" si="31"/>
        <v>0.29946174395568748</v>
      </c>
      <c r="BH15" s="4">
        <f t="shared" ca="1" si="31"/>
        <v>0.28134236454957329</v>
      </c>
      <c r="BI15" s="4">
        <f t="shared" ca="1" si="31"/>
        <v>0.26082724455704143</v>
      </c>
      <c r="BJ15" s="4">
        <f t="shared" ca="1" si="31"/>
        <v>0.23770796532481733</v>
      </c>
      <c r="BK15" s="4">
        <f t="shared" ca="1" si="31"/>
        <v>0.211832015542087</v>
      </c>
      <c r="BL15" s="4">
        <f t="shared" ca="1" si="31"/>
        <v>0.18312753622537767</v>
      </c>
      <c r="BM15" s="4">
        <f t="shared" ca="1" si="31"/>
        <v>0.15160990158960835</v>
      </c>
      <c r="BN15" s="4">
        <f t="shared" ca="1" si="31"/>
        <v>0.11737124080900763</v>
      </c>
      <c r="BO15" s="4">
        <f t="shared" ca="1" si="31"/>
        <v>8.0561413463305642E-2</v>
      </c>
      <c r="BP15" s="4">
        <f t="shared" ca="1" si="31"/>
        <v>4.1368091635093404E-2</v>
      </c>
      <c r="BQ15" s="6">
        <v>0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F15" s="1">
        <f ca="1">SUM(P15:BP15)*0.005^2</f>
        <v>4.0257772173770946E-4</v>
      </c>
    </row>
    <row r="16" spans="1:84" x14ac:dyDescent="0.15">
      <c r="A16" s="3">
        <v>7.0000000000000007E-2</v>
      </c>
      <c r="B16" s="2"/>
      <c r="C16" s="4"/>
      <c r="D16" s="4"/>
      <c r="E16" s="4"/>
      <c r="F16" s="4"/>
      <c r="G16" s="4"/>
      <c r="K16" s="4"/>
      <c r="L16" s="4"/>
      <c r="M16" s="4"/>
      <c r="N16" s="4"/>
      <c r="O16" s="4"/>
      <c r="P16" s="6">
        <v>0</v>
      </c>
      <c r="Q16" s="4">
        <f t="shared" ref="Q16:AV16" ca="1" si="32">(P16+Q15+R16+Q17)/4+$B$35</f>
        <v>4.0364302423229151E-2</v>
      </c>
      <c r="R16" s="4">
        <f t="shared" ca="1" si="32"/>
        <v>7.8097769517700338E-2</v>
      </c>
      <c r="S16" s="4">
        <f t="shared" ca="1" si="32"/>
        <v>0.1129783740329045</v>
      </c>
      <c r="T16" s="4">
        <f t="shared" ca="1" si="32"/>
        <v>0.14482050432357355</v>
      </c>
      <c r="U16" s="4">
        <f t="shared" ca="1" si="32"/>
        <v>0.17350568565502208</v>
      </c>
      <c r="V16" s="4">
        <f t="shared" ca="1" si="32"/>
        <v>0.19901717016666379</v>
      </c>
      <c r="W16" s="4">
        <f t="shared" ca="1" si="32"/>
        <v>0.22146452097224653</v>
      </c>
      <c r="X16" s="4">
        <f t="shared" ca="1" si="32"/>
        <v>0.24107661819377227</v>
      </c>
      <c r="Y16" s="4">
        <f t="shared" ca="1" si="32"/>
        <v>0.25815442729569227</v>
      </c>
      <c r="Z16" s="4">
        <f t="shared" ca="1" si="32"/>
        <v>0.27301863091937928</v>
      </c>
      <c r="AA16" s="4">
        <f t="shared" ca="1" si="32"/>
        <v>0.28597315857413275</v>
      </c>
      <c r="AB16" s="4">
        <f t="shared" ca="1" si="32"/>
        <v>0.29728689812372244</v>
      </c>
      <c r="AC16" s="4">
        <f t="shared" ca="1" si="32"/>
        <v>0.30718824295764802</v>
      </c>
      <c r="AD16" s="4">
        <f t="shared" ca="1" si="32"/>
        <v>0.31586666818458686</v>
      </c>
      <c r="AE16" s="4">
        <f t="shared" ca="1" si="32"/>
        <v>0.32347731539398772</v>
      </c>
      <c r="AF16" s="4">
        <f t="shared" ca="1" si="32"/>
        <v>0.33014633498626433</v>
      </c>
      <c r="AG16" s="4">
        <f t="shared" ca="1" si="32"/>
        <v>0.33597592090657769</v>
      </c>
      <c r="AH16" s="4">
        <f t="shared" ca="1" si="32"/>
        <v>0.34104863618425596</v>
      </c>
      <c r="AI16" s="4">
        <f t="shared" ca="1" si="32"/>
        <v>0.34543095373854515</v>
      </c>
      <c r="AJ16" s="4">
        <f t="shared" ca="1" si="32"/>
        <v>0.34917607569342102</v>
      </c>
      <c r="AK16" s="4">
        <f t="shared" ca="1" si="32"/>
        <v>0.3523261395525652</v>
      </c>
      <c r="AL16" s="4">
        <f t="shared" ca="1" si="32"/>
        <v>0.35491392228103802</v>
      </c>
      <c r="AM16" s="4">
        <f t="shared" ca="1" si="32"/>
        <v>0.3569641393701285</v>
      </c>
      <c r="AN16" s="4">
        <f t="shared" ca="1" si="32"/>
        <v>0.35849441727423093</v>
      </c>
      <c r="AO16" s="4">
        <f t="shared" ca="1" si="32"/>
        <v>0.35951599919323274</v>
      </c>
      <c r="AP16" s="4">
        <f t="shared" ca="1" si="32"/>
        <v>0.36003422770861582</v>
      </c>
      <c r="AQ16" s="4">
        <f t="shared" ca="1" si="32"/>
        <v>0.36004883345974337</v>
      </c>
      <c r="AR16" s="4">
        <f t="shared" ca="1" si="32"/>
        <v>0.3595540464465492</v>
      </c>
      <c r="AS16" s="4">
        <f t="shared" ca="1" si="32"/>
        <v>0.35853853501607191</v>
      </c>
      <c r="AT16" s="4">
        <f t="shared" ca="1" si="32"/>
        <v>0.35698516641231226</v>
      </c>
      <c r="AU16" s="4">
        <f t="shared" ca="1" si="32"/>
        <v>0.35487057120698506</v>
      </c>
      <c r="AV16" s="4">
        <f t="shared" ca="1" si="32"/>
        <v>0.35216448126265221</v>
      </c>
      <c r="AW16" s="4">
        <f t="shared" ref="AW16:BO16" ca="1" si="33">(AV16+AW15+AX16+AW17)/4+$B$35</f>
        <v>0.34882879646148279</v>
      </c>
      <c r="AX16" s="4">
        <f t="shared" ca="1" si="33"/>
        <v>0.34481631884674413</v>
      </c>
      <c r="AY16" s="4">
        <f t="shared" ca="1" si="33"/>
        <v>0.340069074280543</v>
      </c>
      <c r="AZ16" s="4">
        <f t="shared" ca="1" si="33"/>
        <v>0.33451612293873556</v>
      </c>
      <c r="BA16" s="4">
        <f t="shared" ca="1" si="33"/>
        <v>0.32807074602259134</v>
      </c>
      <c r="BB16" s="4">
        <f t="shared" ca="1" si="33"/>
        <v>0.32062689910510278</v>
      </c>
      <c r="BC16" s="4">
        <f t="shared" ca="1" si="33"/>
        <v>0.31205486867692278</v>
      </c>
      <c r="BD16" s="4">
        <f t="shared" ca="1" si="33"/>
        <v>0.30219620969609284</v>
      </c>
      <c r="BE16" s="4">
        <f t="shared" ca="1" si="33"/>
        <v>0.29085837314401253</v>
      </c>
      <c r="BF16" s="4">
        <f t="shared" ca="1" si="33"/>
        <v>0.27781010591140565</v>
      </c>
      <c r="BG16" s="4">
        <f t="shared" ca="1" si="33"/>
        <v>0.26277990770485726</v>
      </c>
      <c r="BH16" s="4">
        <f t="shared" ca="1" si="33"/>
        <v>0.24546162246567821</v>
      </c>
      <c r="BI16" s="4">
        <f t="shared" ca="1" si="33"/>
        <v>0.22553304905351088</v>
      </c>
      <c r="BJ16" s="4">
        <f t="shared" ca="1" si="33"/>
        <v>0.20269298182246417</v>
      </c>
      <c r="BK16" s="4">
        <f t="shared" ca="1" si="33"/>
        <v>0.17671434709027742</v>
      </c>
      <c r="BL16" s="4">
        <f t="shared" ca="1" si="33"/>
        <v>0.14749208897987595</v>
      </c>
      <c r="BM16" s="4">
        <f t="shared" ca="1" si="33"/>
        <v>0.11505020972935409</v>
      </c>
      <c r="BN16" s="4">
        <f t="shared" ca="1" si="33"/>
        <v>7.9516745064589875E-2</v>
      </c>
      <c r="BO16" s="4">
        <f t="shared" ca="1" si="33"/>
        <v>4.1088553798766136E-2</v>
      </c>
      <c r="BP16" s="6">
        <v>0</v>
      </c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F16" s="1">
        <f ca="1">SUM(Q16:BO16)*0.005^2</f>
        <v>3.4886639270551142E-4</v>
      </c>
    </row>
    <row r="17" spans="1:84" x14ac:dyDescent="0.15">
      <c r="A17" s="3">
        <v>7.4999999999999997E-2</v>
      </c>
      <c r="B17" s="2"/>
      <c r="C17" s="4"/>
      <c r="D17" s="4"/>
      <c r="E17" s="4"/>
      <c r="F17" s="4"/>
      <c r="G17" s="4"/>
      <c r="K17" s="4"/>
      <c r="L17" s="4"/>
      <c r="M17" s="4"/>
      <c r="N17" s="4"/>
      <c r="O17" s="4"/>
      <c r="P17" s="4"/>
      <c r="Q17" s="6">
        <v>0</v>
      </c>
      <c r="R17" s="4">
        <f t="shared" ref="R17:AW17" ca="1" si="34">(Q17+R16+S17+R18)/4+$B$35</f>
        <v>3.9580875157828828E-2</v>
      </c>
      <c r="S17" s="4">
        <f t="shared" ca="1" si="34"/>
        <v>7.5949632985898186E-2</v>
      </c>
      <c r="T17" s="4">
        <f t="shared" ca="1" si="34"/>
        <v>0.10884322673617797</v>
      </c>
      <c r="U17" s="4">
        <f t="shared" ca="1" si="34"/>
        <v>0.13807279450625068</v>
      </c>
      <c r="V17" s="4">
        <f t="shared" ca="1" si="34"/>
        <v>0.16358809043683886</v>
      </c>
      <c r="W17" s="4">
        <f t="shared" ca="1" si="34"/>
        <v>0.18553799545918567</v>
      </c>
      <c r="X17" s="4">
        <f t="shared" ca="1" si="34"/>
        <v>0.20427174307215026</v>
      </c>
      <c r="Y17" s="4">
        <f t="shared" ca="1" si="34"/>
        <v>0.22023378201513497</v>
      </c>
      <c r="Z17" s="4">
        <f t="shared" ca="1" si="34"/>
        <v>0.23386787084907798</v>
      </c>
      <c r="AA17" s="4">
        <f t="shared" ca="1" si="34"/>
        <v>0.24556652809855753</v>
      </c>
      <c r="AB17" s="4">
        <f t="shared" ca="1" si="34"/>
        <v>0.25565557576893805</v>
      </c>
      <c r="AC17" s="4">
        <f t="shared" ca="1" si="34"/>
        <v>0.26439683051247853</v>
      </c>
      <c r="AD17" s="4">
        <f t="shared" ca="1" si="34"/>
        <v>0.27199755737102294</v>
      </c>
      <c r="AE17" s="4">
        <f t="shared" ca="1" si="34"/>
        <v>0.27862100023607139</v>
      </c>
      <c r="AF17" s="4">
        <f t="shared" ca="1" si="34"/>
        <v>0.28439573596579404</v>
      </c>
      <c r="AG17" s="4">
        <f t="shared" ca="1" si="34"/>
        <v>0.28942325556164616</v>
      </c>
      <c r="AH17" s="4">
        <f t="shared" ca="1" si="34"/>
        <v>0.2937838472179447</v>
      </c>
      <c r="AI17" s="4">
        <f t="shared" ca="1" si="34"/>
        <v>0.29754106591266494</v>
      </c>
      <c r="AJ17" s="4">
        <f t="shared" ca="1" si="34"/>
        <v>0.30074509514471714</v>
      </c>
      <c r="AK17" s="4">
        <f t="shared" ca="1" si="34"/>
        <v>0.30343526308509072</v>
      </c>
      <c r="AL17" s="4">
        <f t="shared" ca="1" si="34"/>
        <v>0.30564191895025317</v>
      </c>
      <c r="AM17" s="4">
        <f t="shared" ca="1" si="34"/>
        <v>0.30738782401870812</v>
      </c>
      <c r="AN17" s="4">
        <f t="shared" ca="1" si="34"/>
        <v>0.30868917002354923</v>
      </c>
      <c r="AO17" s="4">
        <f t="shared" ca="1" si="34"/>
        <v>0.30955630528792566</v>
      </c>
      <c r="AP17" s="4">
        <f t="shared" ca="1" si="34"/>
        <v>0.30999422405883381</v>
      </c>
      <c r="AQ17" s="4">
        <f t="shared" ca="1" si="34"/>
        <v>0.3100028549899877</v>
      </c>
      <c r="AR17" s="4">
        <f t="shared" ca="1" si="34"/>
        <v>0.3095771687985126</v>
      </c>
      <c r="AS17" s="4">
        <f t="shared" ca="1" si="34"/>
        <v>0.30870711120902861</v>
      </c>
      <c r="AT17" s="4">
        <f t="shared" ca="1" si="34"/>
        <v>0.3073773540215875</v>
      </c>
      <c r="AU17" s="4">
        <f t="shared" ca="1" si="34"/>
        <v>0.30556684317862159</v>
      </c>
      <c r="AV17" s="4">
        <f t="shared" ca="1" si="34"/>
        <v>0.30324810667580826</v>
      </c>
      <c r="AW17" s="4">
        <f t="shared" ca="1" si="34"/>
        <v>0.30038626549074099</v>
      </c>
      <c r="AX17" s="4">
        <f t="shared" ref="AX17:BN17" ca="1" si="35">(AW17+AX16+AY17+AX18)/4+$B$35</f>
        <v>0.29693766555188994</v>
      </c>
      <c r="AY17" s="4">
        <f t="shared" ca="1" si="35"/>
        <v>0.29284801607845512</v>
      </c>
      <c r="AZ17" s="4">
        <f t="shared" ca="1" si="35"/>
        <v>0.28804987751582889</v>
      </c>
      <c r="BA17" s="4">
        <f t="shared" ca="1" si="35"/>
        <v>0.28245929041611939</v>
      </c>
      <c r="BB17" s="4">
        <f t="shared" ca="1" si="35"/>
        <v>0.27597127969812196</v>
      </c>
      <c r="BC17" s="4">
        <f t="shared" ca="1" si="35"/>
        <v>0.2684539252614605</v>
      </c>
      <c r="BD17" s="4">
        <f t="shared" ca="1" si="35"/>
        <v>0.25974071184783565</v>
      </c>
      <c r="BE17" s="4">
        <f t="shared" ca="1" si="35"/>
        <v>0.24962108475366937</v>
      </c>
      <c r="BF17" s="4">
        <f t="shared" ca="1" si="35"/>
        <v>0.23782981986759658</v>
      </c>
      <c r="BG17" s="4">
        <f t="shared" ca="1" si="35"/>
        <v>0.22403749692423228</v>
      </c>
      <c r="BH17" s="4">
        <f t="shared" ca="1" si="35"/>
        <v>0.20784784497212028</v>
      </c>
      <c r="BI17" s="4">
        <f t="shared" ca="1" si="35"/>
        <v>0.18881350326336105</v>
      </c>
      <c r="BJ17" s="4">
        <f t="shared" ca="1" si="35"/>
        <v>0.16648736725947569</v>
      </c>
      <c r="BK17" s="4">
        <f t="shared" ca="1" si="35"/>
        <v>0.14051989518022917</v>
      </c>
      <c r="BL17" s="4">
        <f t="shared" ca="1" si="35"/>
        <v>0.11076571617196761</v>
      </c>
      <c r="BM17" s="4">
        <f t="shared" ca="1" si="35"/>
        <v>7.7282353696853767E-2</v>
      </c>
      <c r="BN17" s="4">
        <f t="shared" ca="1" si="35"/>
        <v>4.0268788857153168E-2</v>
      </c>
      <c r="BO17" s="6">
        <v>0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F17" s="1">
        <f ca="1">SUM(R17:BN17)*0.005^2</f>
        <v>2.9373943875283501E-4</v>
      </c>
    </row>
    <row r="18" spans="1:84" x14ac:dyDescent="0.15">
      <c r="A18" s="3">
        <v>0.08</v>
      </c>
      <c r="B18" s="2"/>
      <c r="C18" s="4"/>
      <c r="D18" s="4"/>
      <c r="E18" s="4"/>
      <c r="F18" s="4"/>
      <c r="G18" s="4"/>
      <c r="K18" s="4"/>
      <c r="L18" s="4"/>
      <c r="M18" s="4"/>
      <c r="N18" s="4"/>
      <c r="O18" s="4"/>
      <c r="P18" s="4"/>
      <c r="Q18" s="4"/>
      <c r="R18" s="6">
        <v>0</v>
      </c>
      <c r="S18" s="4">
        <f t="shared" ref="S18:BM18" ca="1" si="36">(R18+S17+T18+S19)/4+$B$35</f>
        <v>3.8119835889354969E-2</v>
      </c>
      <c r="T18" s="4">
        <f t="shared" ca="1" si="36"/>
        <v>7.225354442358102E-2</v>
      </c>
      <c r="U18" s="4">
        <f t="shared" ca="1" si="36"/>
        <v>0.10207743750027093</v>
      </c>
      <c r="V18" s="4">
        <f t="shared" ca="1" si="36"/>
        <v>0.12744725226293516</v>
      </c>
      <c r="W18" s="4">
        <f t="shared" ca="1" si="36"/>
        <v>0.14854995225587084</v>
      </c>
      <c r="X18" s="4">
        <f t="shared" ca="1" si="36"/>
        <v>0.16596025082338051</v>
      </c>
      <c r="Y18" s="4">
        <f t="shared" ca="1" si="36"/>
        <v>0.18036197403313009</v>
      </c>
      <c r="Z18" s="4">
        <f t="shared" ca="1" si="36"/>
        <v>0.19237249508310075</v>
      </c>
      <c r="AA18" s="4">
        <f t="shared" ca="1" si="36"/>
        <v>0.20248836750735685</v>
      </c>
      <c r="AB18" s="4">
        <f t="shared" ca="1" si="36"/>
        <v>0.21108964673191638</v>
      </c>
      <c r="AC18" s="4">
        <f t="shared" ca="1" si="36"/>
        <v>0.21846211056017034</v>
      </c>
      <c r="AD18" s="4">
        <f t="shared" ca="1" si="36"/>
        <v>0.22482027659429796</v>
      </c>
      <c r="AE18" s="4">
        <f t="shared" ca="1" si="36"/>
        <v>0.23032613175441669</v>
      </c>
      <c r="AF18" s="4">
        <f t="shared" ca="1" si="36"/>
        <v>0.23510309510596736</v>
      </c>
      <c r="AG18" s="4">
        <f t="shared" ca="1" si="36"/>
        <v>0.23924607100847381</v>
      </c>
      <c r="AH18" s="4">
        <f t="shared" ca="1" si="36"/>
        <v>0.24282860535457626</v>
      </c>
      <c r="AI18" s="4">
        <f t="shared" ca="1" si="36"/>
        <v>0.24590797868077338</v>
      </c>
      <c r="AJ18" s="4">
        <f t="shared" ca="1" si="36"/>
        <v>0.2485288483799665</v>
      </c>
      <c r="AK18" s="4">
        <f t="shared" ca="1" si="36"/>
        <v>0.25072586930800617</v>
      </c>
      <c r="AL18" s="4">
        <f t="shared" ca="1" si="36"/>
        <v>0.25252558827060623</v>
      </c>
      <c r="AM18" s="4">
        <f t="shared" ca="1" si="36"/>
        <v>0.25394781444480286</v>
      </c>
      <c r="AN18" s="4">
        <f t="shared" ca="1" si="36"/>
        <v>0.25500660347897031</v>
      </c>
      <c r="AO18" s="4">
        <f t="shared" ca="1" si="36"/>
        <v>0.25571094856831089</v>
      </c>
      <c r="AP18" s="4">
        <f t="shared" ca="1" si="36"/>
        <v>0.25606524049481494</v>
      </c>
      <c r="AQ18" s="4">
        <f t="shared" ca="1" si="36"/>
        <v>0.25606953576416147</v>
      </c>
      <c r="AR18" s="4">
        <f t="shared" ca="1" si="36"/>
        <v>0.2557196542876542</v>
      </c>
      <c r="AS18" s="4">
        <f t="shared" ca="1" si="36"/>
        <v>0.25500711314869673</v>
      </c>
      <c r="AT18" s="4">
        <f t="shared" ca="1" si="36"/>
        <v>0.25391888894033443</v>
      </c>
      <c r="AU18" s="4">
        <f t="shared" ca="1" si="36"/>
        <v>0.25243698619021737</v>
      </c>
      <c r="AV18" s="4">
        <f t="shared" ca="1" si="36"/>
        <v>0.2505377715734296</v>
      </c>
      <c r="AW18" s="4">
        <f t="shared" ca="1" si="36"/>
        <v>0.24819101053734735</v>
      </c>
      <c r="AX18" s="4">
        <f t="shared" ca="1" si="36"/>
        <v>0.24535851131539393</v>
      </c>
      <c r="AY18" s="4">
        <f t="shared" ca="1" si="36"/>
        <v>0.24199223635115089</v>
      </c>
      <c r="AZ18" s="4">
        <f t="shared" ca="1" si="36"/>
        <v>0.23803167609395565</v>
      </c>
      <c r="BA18" s="4">
        <f t="shared" ca="1" si="36"/>
        <v>0.23340018560411532</v>
      </c>
      <c r="BB18" s="4">
        <f t="shared" ca="1" si="36"/>
        <v>0.22799984905857459</v>
      </c>
      <c r="BC18" s="4">
        <f t="shared" ca="1" si="36"/>
        <v>0.22170425226973489</v>
      </c>
      <c r="BD18" s="4">
        <f t="shared" ca="1" si="36"/>
        <v>0.21434831949963695</v>
      </c>
      <c r="BE18" s="4">
        <f t="shared" ca="1" si="36"/>
        <v>0.20571419063209756</v>
      </c>
      <c r="BF18" s="4">
        <f t="shared" ca="1" si="36"/>
        <v>0.19551227454783218</v>
      </c>
      <c r="BG18" s="4">
        <f t="shared" ca="1" si="36"/>
        <v>0.18335797128033013</v>
      </c>
      <c r="BH18" s="4">
        <f t="shared" ca="1" si="36"/>
        <v>0.16874922729254044</v>
      </c>
      <c r="BI18" s="4">
        <f t="shared" ca="1" si="36"/>
        <v>0.15106226917532392</v>
      </c>
      <c r="BJ18" s="4">
        <f t="shared" ca="1" si="36"/>
        <v>0.1296068594177715</v>
      </c>
      <c r="BK18" s="4">
        <f t="shared" ca="1" si="36"/>
        <v>0.10380439670918017</v>
      </c>
      <c r="BL18" s="4">
        <f t="shared" ca="1" si="36"/>
        <v>7.347039943498454E-2</v>
      </c>
      <c r="BM18" s="4">
        <f t="shared" ca="1" si="36"/>
        <v>3.8757202449751831E-2</v>
      </c>
      <c r="BN18" s="6">
        <v>0</v>
      </c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F18" s="1">
        <f ca="1">SUM(S18:BM18)*0.005^2</f>
        <v>2.3736691800223164E-4</v>
      </c>
    </row>
    <row r="19" spans="1:84" x14ac:dyDescent="0.15">
      <c r="A19" s="3">
        <v>8.5000000000000006E-2</v>
      </c>
      <c r="B19" s="2"/>
      <c r="C19" s="4"/>
      <c r="D19" s="4"/>
      <c r="E19" s="4"/>
      <c r="F19" s="4"/>
      <c r="G19" s="4"/>
      <c r="K19" s="4"/>
      <c r="L19" s="4"/>
      <c r="M19" s="4"/>
      <c r="N19" s="4"/>
      <c r="O19" s="4"/>
      <c r="P19" s="4"/>
      <c r="Q19" s="4"/>
      <c r="R19" s="4"/>
      <c r="S19" s="6">
        <v>0</v>
      </c>
      <c r="T19" s="4">
        <f t="shared" ref="T19:BL19" ca="1" si="37">(S19+T18+U19+T20)/4+$B$35</f>
        <v>3.5697329854551055E-2</v>
      </c>
      <c r="U19" s="4">
        <f t="shared" ca="1" si="37"/>
        <v>6.6259554120028444E-2</v>
      </c>
      <c r="V19" s="4">
        <f t="shared" ca="1" si="37"/>
        <v>9.1296588015531574E-2</v>
      </c>
      <c r="W19" s="4">
        <f t="shared" ca="1" si="37"/>
        <v>0.11097694815400086</v>
      </c>
      <c r="X19" s="4">
        <f t="shared" ca="1" si="37"/>
        <v>0.12637945515713236</v>
      </c>
      <c r="Y19" s="4">
        <f t="shared" ca="1" si="37"/>
        <v>0.13860286783287382</v>
      </c>
      <c r="Z19" s="4">
        <f t="shared" ca="1" si="37"/>
        <v>0.14849253125320264</v>
      </c>
      <c r="AA19" s="4">
        <f t="shared" ca="1" si="37"/>
        <v>0.15664470375667058</v>
      </c>
      <c r="AB19" s="4">
        <f t="shared" ca="1" si="37"/>
        <v>0.16347144603926234</v>
      </c>
      <c r="AC19" s="4">
        <f t="shared" ca="1" si="37"/>
        <v>0.16925947304208619</v>
      </c>
      <c r="AD19" s="4">
        <f t="shared" ca="1" si="37"/>
        <v>0.17421182003769414</v>
      </c>
      <c r="AE19" s="4">
        <f t="shared" ca="1" si="37"/>
        <v>0.17847525019814284</v>
      </c>
      <c r="AF19" s="4">
        <f t="shared" ca="1" si="37"/>
        <v>0.18215796935651857</v>
      </c>
      <c r="AG19" s="4">
        <f t="shared" ca="1" si="37"/>
        <v>0.18534113861717103</v>
      </c>
      <c r="AH19" s="4">
        <f t="shared" ca="1" si="37"/>
        <v>0.18808647026906028</v>
      </c>
      <c r="AI19" s="4">
        <f t="shared" ca="1" si="37"/>
        <v>0.1904413324489368</v>
      </c>
      <c r="AJ19" s="4">
        <f t="shared" ca="1" si="37"/>
        <v>0.19244224278494534</v>
      </c>
      <c r="AK19" s="4">
        <f t="shared" ca="1" si="37"/>
        <v>0.19411729819527032</v>
      </c>
      <c r="AL19" s="4">
        <f t="shared" ca="1" si="37"/>
        <v>0.19548788562270519</v>
      </c>
      <c r="AM19" s="4">
        <f t="shared" ca="1" si="37"/>
        <v>0.19656989426143426</v>
      </c>
      <c r="AN19" s="4">
        <f t="shared" ca="1" si="37"/>
        <v>0.19737457215998189</v>
      </c>
      <c r="AO19" s="4">
        <f t="shared" ca="1" si="37"/>
        <v>0.19790912028132662</v>
      </c>
      <c r="AP19" s="4">
        <f t="shared" ca="1" si="37"/>
        <v>0.1981770840864516</v>
      </c>
      <c r="AQ19" s="4">
        <f t="shared" ca="1" si="37"/>
        <v>0.19817857978089279</v>
      </c>
      <c r="AR19" s="4">
        <f t="shared" ca="1" si="37"/>
        <v>0.19791037532043293</v>
      </c>
      <c r="AS19" s="4">
        <f t="shared" ca="1" si="37"/>
        <v>0.19736583228987972</v>
      </c>
      <c r="AT19" s="4">
        <f t="shared" ca="1" si="37"/>
        <v>0.19653470171719198</v>
      </c>
      <c r="AU19" s="4">
        <f t="shared" ca="1" si="37"/>
        <v>0.195402752839964</v>
      </c>
      <c r="AV19" s="4">
        <f t="shared" ca="1" si="37"/>
        <v>0.19395119666077174</v>
      </c>
      <c r="AW19" s="4">
        <f t="shared" ca="1" si="37"/>
        <v>0.19215584296506449</v>
      </c>
      <c r="AX19" s="4">
        <f t="shared" ca="1" si="37"/>
        <v>0.189985896079715</v>
      </c>
      <c r="AY19" s="4">
        <f t="shared" ca="1" si="37"/>
        <v>0.18740224424249244</v>
      </c>
      <c r="AZ19" s="4">
        <f t="shared" ca="1" si="37"/>
        <v>0.1843550188157434</v>
      </c>
      <c r="BA19" s="4">
        <f t="shared" ca="1" si="37"/>
        <v>0.18078007379724048</v>
      </c>
      <c r="BB19" s="4">
        <f t="shared" ca="1" si="37"/>
        <v>0.17659383114965346</v>
      </c>
      <c r="BC19" s="4">
        <f t="shared" ca="1" si="37"/>
        <v>0.17168560025256255</v>
      </c>
      <c r="BD19" s="4">
        <f t="shared" ca="1" si="37"/>
        <v>0.16590592780975585</v>
      </c>
      <c r="BE19" s="4">
        <f t="shared" ca="1" si="37"/>
        <v>0.15904866406104462</v>
      </c>
      <c r="BF19" s="4">
        <f t="shared" ca="1" si="37"/>
        <v>0.15082321183839492</v>
      </c>
      <c r="BG19" s="4">
        <f t="shared" ca="1" si="37"/>
        <v>0.1408123394941517</v>
      </c>
      <c r="BH19" s="4">
        <f t="shared" ca="1" si="37"/>
        <v>0.12841260628965018</v>
      </c>
      <c r="BI19" s="4">
        <f t="shared" ca="1" si="37"/>
        <v>0.11276872387347443</v>
      </c>
      <c r="BJ19" s="4">
        <f t="shared" ca="1" si="37"/>
        <v>9.2769375752701083E-2</v>
      </c>
      <c r="BK19" s="4">
        <f t="shared" ca="1" si="37"/>
        <v>6.7324504279654959E-2</v>
      </c>
      <c r="BL19" s="4">
        <f t="shared" ca="1" si="37"/>
        <v>3.6267740095452125E-2</v>
      </c>
      <c r="BM19" s="6">
        <v>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F19" s="1">
        <f ca="1">SUM(T19:BL19)*0.005^2</f>
        <v>1.7985770037377157E-4</v>
      </c>
    </row>
    <row r="20" spans="1:84" x14ac:dyDescent="0.15">
      <c r="A20" s="3">
        <v>0.09</v>
      </c>
      <c r="B20" s="2"/>
      <c r="C20" s="4"/>
      <c r="D20" s="4"/>
      <c r="E20" s="4"/>
      <c r="F20" s="4"/>
      <c r="G20" s="4"/>
      <c r="K20" s="4"/>
      <c r="L20" s="4"/>
      <c r="M20" s="4"/>
      <c r="N20" s="4"/>
      <c r="O20" s="4"/>
      <c r="P20" s="4"/>
      <c r="Q20" s="4"/>
      <c r="R20" s="4"/>
      <c r="S20" s="4"/>
      <c r="T20" s="6">
        <v>0</v>
      </c>
      <c r="U20" s="4">
        <f t="shared" ref="U20:BK20" ca="1" si="38">(T20+U19+V20+U21)/4+$B$35</f>
        <v>3.1690424063564683E-2</v>
      </c>
      <c r="V20" s="4">
        <f t="shared" ca="1" si="38"/>
        <v>5.6225895194856677E-2</v>
      </c>
      <c r="W20" s="4">
        <f t="shared" ca="1" si="38"/>
        <v>7.3404778657992359E-2</v>
      </c>
      <c r="X20" s="4">
        <f t="shared" ca="1" si="38"/>
        <v>8.5700356442703296E-2</v>
      </c>
      <c r="Y20" s="4">
        <f t="shared" ca="1" si="38"/>
        <v>9.4899661665957258E-2</v>
      </c>
      <c r="Z20" s="4">
        <f t="shared" ca="1" si="38"/>
        <v>0.10207167596257506</v>
      </c>
      <c r="AA20" s="4">
        <f t="shared" ca="1" si="38"/>
        <v>0.1078474665533553</v>
      </c>
      <c r="AB20" s="4">
        <f t="shared" ca="1" si="38"/>
        <v>0.1126122417742681</v>
      </c>
      <c r="AC20" s="4">
        <f t="shared" ca="1" si="38"/>
        <v>0.11661198282235</v>
      </c>
      <c r="AD20" s="4">
        <f t="shared" ca="1" si="38"/>
        <v>0.12001083123820325</v>
      </c>
      <c r="AE20" s="4">
        <f t="shared" ca="1" si="38"/>
        <v>0.12292260891404697</v>
      </c>
      <c r="AF20" s="4">
        <f t="shared" ca="1" si="38"/>
        <v>0.12542879428525244</v>
      </c>
      <c r="AG20" s="4">
        <f t="shared" ca="1" si="38"/>
        <v>0.12758920912368082</v>
      </c>
      <c r="AH20" s="4">
        <f t="shared" ca="1" si="38"/>
        <v>0.12944862886467018</v>
      </c>
      <c r="AI20" s="4">
        <f t="shared" ca="1" si="38"/>
        <v>0.13104101877729604</v>
      </c>
      <c r="AJ20" s="4">
        <f t="shared" ca="1" si="38"/>
        <v>0.13239233203997933</v>
      </c>
      <c r="AK20" s="4">
        <f t="shared" ca="1" si="38"/>
        <v>0.13352240410838337</v>
      </c>
      <c r="AL20" s="4">
        <f t="shared" ca="1" si="38"/>
        <v>0.13444625927466955</v>
      </c>
      <c r="AM20" s="4">
        <f t="shared" ca="1" si="38"/>
        <v>0.1351750219177115</v>
      </c>
      <c r="AN20" s="4">
        <f t="shared" ca="1" si="38"/>
        <v>0.1357165525930584</v>
      </c>
      <c r="AO20" s="4">
        <f t="shared" ca="1" si="38"/>
        <v>0.13607588503484405</v>
      </c>
      <c r="AP20" s="4">
        <f t="shared" ca="1" si="38"/>
        <v>0.13625551212195117</v>
      </c>
      <c r="AQ20" s="4">
        <f t="shared" ca="1" si="38"/>
        <v>0.13625555007038129</v>
      </c>
      <c r="AR20" s="4">
        <f t="shared" ca="1" si="38"/>
        <v>0.13607379653571228</v>
      </c>
      <c r="AS20" s="4">
        <f t="shared" ca="1" si="38"/>
        <v>0.13570568738716121</v>
      </c>
      <c r="AT20" s="4">
        <f t="shared" ca="1" si="38"/>
        <v>0.13514414679196854</v>
      </c>
      <c r="AU20" s="4">
        <f t="shared" ca="1" si="38"/>
        <v>0.13437931427444808</v>
      </c>
      <c r="AV20" s="4">
        <f t="shared" ca="1" si="38"/>
        <v>0.13339811872149002</v>
      </c>
      <c r="AW20" s="4">
        <f t="shared" ca="1" si="38"/>
        <v>0.13218365031467763</v>
      </c>
      <c r="AX20" s="4">
        <f t="shared" ca="1" si="38"/>
        <v>0.13071425301504422</v>
      </c>
      <c r="AY20" s="4">
        <f t="shared" ca="1" si="38"/>
        <v>0.12896221559803833</v>
      </c>
      <c r="AZ20" s="4">
        <f t="shared" ca="1" si="38"/>
        <v>0.1268918659600001</v>
      </c>
      <c r="BA20" s="4">
        <f t="shared" ca="1" si="38"/>
        <v>0.12445674842495064</v>
      </c>
      <c r="BB20" s="4">
        <f t="shared" ca="1" si="38"/>
        <v>0.12159534246177375</v>
      </c>
      <c r="BC20" s="4">
        <f t="shared" ca="1" si="38"/>
        <v>0.11822437433815203</v>
      </c>
      <c r="BD20" s="4">
        <f t="shared" ca="1" si="38"/>
        <v>0.1142279970641675</v>
      </c>
      <c r="BE20" s="4">
        <f t="shared" ca="1" si="38"/>
        <v>0.10943958384117222</v>
      </c>
      <c r="BF20" s="4">
        <f t="shared" ca="1" si="38"/>
        <v>0.10360979964517522</v>
      </c>
      <c r="BG20" s="4">
        <f t="shared" ca="1" si="38"/>
        <v>9.6348468972884946E-2</v>
      </c>
      <c r="BH20" s="4">
        <f t="shared" ca="1" si="38"/>
        <v>8.7016566209478008E-2</v>
      </c>
      <c r="BI20" s="4">
        <f t="shared" ca="1" si="38"/>
        <v>7.4531703201183602E-2</v>
      </c>
      <c r="BJ20" s="4">
        <f t="shared" ca="1" si="38"/>
        <v>5.7084499057847203E-2</v>
      </c>
      <c r="BK20" s="4">
        <f t="shared" ca="1" si="38"/>
        <v>3.2171265001167793E-2</v>
      </c>
      <c r="BL20" s="6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F20" s="1">
        <f ca="1">SUM(U20:BK20)*0.005^2</f>
        <v>1.2123761220795616E-4</v>
      </c>
    </row>
    <row r="21" spans="1:84" x14ac:dyDescent="0.15">
      <c r="A21" s="3">
        <v>9.5000000000000001E-2</v>
      </c>
      <c r="B21" s="2"/>
      <c r="C21" s="4"/>
      <c r="D21" s="4"/>
      <c r="E21" s="4"/>
      <c r="F21" s="4"/>
      <c r="G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>
        <v>0</v>
      </c>
      <c r="V21" s="4">
        <f t="shared" ref="V21:BJ21" ca="1" si="39">(U21+V20+W21+V22)/4+$B$35</f>
        <v>2.4235341344236508E-2</v>
      </c>
      <c r="W21" s="4">
        <f t="shared" ca="1" si="39"/>
        <v>3.643926049881302E-2</v>
      </c>
      <c r="X21" s="4">
        <f t="shared" ca="1" si="39"/>
        <v>4.384064025089477E-2</v>
      </c>
      <c r="Y21" s="4">
        <f t="shared" ca="1" si="39"/>
        <v>4.8946579052413473E-2</v>
      </c>
      <c r="Z21" s="4">
        <f t="shared" ca="1" si="39"/>
        <v>5.2769551415316085E-2</v>
      </c>
      <c r="AA21" s="4">
        <f t="shared" ca="1" si="39"/>
        <v>5.5783373287693658E-2</v>
      </c>
      <c r="AB21" s="4">
        <f t="shared" ca="1" si="39"/>
        <v>5.8239765288643858E-2</v>
      </c>
      <c r="AC21" s="4">
        <f t="shared" ca="1" si="39"/>
        <v>6.0286584479278142E-2</v>
      </c>
      <c r="AD21" s="4">
        <f t="shared" ca="1" si="39"/>
        <v>6.2017556385288108E-2</v>
      </c>
      <c r="AE21" s="4">
        <f t="shared" ca="1" si="39"/>
        <v>6.3495583821358823E-2</v>
      </c>
      <c r="AF21" s="4">
        <f t="shared" ca="1" si="39"/>
        <v>6.4764730174312404E-2</v>
      </c>
      <c r="AG21" s="4">
        <f t="shared" ca="1" si="39"/>
        <v>6.5856867548623313E-2</v>
      </c>
      <c r="AH21" s="4">
        <f t="shared" ca="1" si="39"/>
        <v>6.6795599306600076E-2</v>
      </c>
      <c r="AI21" s="4">
        <f t="shared" ca="1" si="39"/>
        <v>6.759869179313388E-2</v>
      </c>
      <c r="AJ21" s="4">
        <f t="shared" ca="1" si="39"/>
        <v>6.827964256024141E-2</v>
      </c>
      <c r="AK21" s="4">
        <f t="shared" ca="1" si="39"/>
        <v>6.8848723498460829E-2</v>
      </c>
      <c r="AL21" s="4">
        <f t="shared" ca="1" si="39"/>
        <v>6.9313690799570976E-2</v>
      </c>
      <c r="AM21" s="4">
        <f t="shared" ca="1" si="39"/>
        <v>6.9680275140975217E-2</v>
      </c>
      <c r="AN21" s="4">
        <f t="shared" ca="1" si="39"/>
        <v>6.9952521227799297E-2</v>
      </c>
      <c r="AO21" s="4">
        <f t="shared" ca="1" si="39"/>
        <v>7.0133019696725807E-2</v>
      </c>
      <c r="AP21" s="4">
        <f t="shared" ca="1" si="39"/>
        <v>7.0223058188623261E-2</v>
      </c>
      <c r="AQ21" s="4">
        <f t="shared" ca="1" si="39"/>
        <v>7.0222707761417619E-2</v>
      </c>
      <c r="AR21" s="4">
        <f t="shared" ca="1" si="39"/>
        <v>7.013085325996006E-2</v>
      </c>
      <c r="AS21" s="4">
        <f t="shared" ca="1" si="39"/>
        <v>6.9945170255076489E-2</v>
      </c>
      <c r="AT21" s="4">
        <f t="shared" ca="1" si="39"/>
        <v>6.9662045623434574E-2</v>
      </c>
      <c r="AU21" s="4">
        <f t="shared" ca="1" si="39"/>
        <v>6.9276432805874824E-2</v>
      </c>
      <c r="AV21" s="4">
        <f t="shared" ca="1" si="39"/>
        <v>6.8781625161913384E-2</v>
      </c>
      <c r="AW21" s="4">
        <f t="shared" ca="1" si="39"/>
        <v>6.8168920086402962E-2</v>
      </c>
      <c r="AX21" s="4">
        <f t="shared" ca="1" si="39"/>
        <v>6.7427130161163265E-2</v>
      </c>
      <c r="AY21" s="4">
        <f t="shared" ca="1" si="39"/>
        <v>6.6541871150817666E-2</v>
      </c>
      <c r="AZ21" s="4">
        <f t="shared" ca="1" si="39"/>
        <v>6.5494511824736826E-2</v>
      </c>
      <c r="BA21" s="4">
        <f t="shared" ca="1" si="39"/>
        <v>6.4260591026720881E-2</v>
      </c>
      <c r="BB21" s="4">
        <f t="shared" ca="1" si="39"/>
        <v>6.2807359009829589E-2</v>
      </c>
      <c r="BC21" s="4">
        <f t="shared" ca="1" si="39"/>
        <v>6.1089807349267548E-2</v>
      </c>
      <c r="BD21" s="4">
        <f t="shared" ca="1" si="39"/>
        <v>5.9043936286279138E-2</v>
      </c>
      <c r="BE21" s="4">
        <f t="shared" ca="1" si="39"/>
        <v>5.6574615552757737E-2</v>
      </c>
      <c r="BF21" s="4">
        <f t="shared" ca="1" si="39"/>
        <v>5.3531969500415763E-2</v>
      </c>
      <c r="BG21" s="4">
        <f t="shared" ca="1" si="39"/>
        <v>4.9660990893588747E-2</v>
      </c>
      <c r="BH21" s="4">
        <f t="shared" ca="1" si="39"/>
        <v>4.4481756794028611E-2</v>
      </c>
      <c r="BI21" s="4">
        <f t="shared" ca="1" si="39"/>
        <v>3.6968724335706679E-2</v>
      </c>
      <c r="BJ21" s="4">
        <f t="shared" ca="1" si="39"/>
        <v>2.4582320015180723E-2</v>
      </c>
      <c r="BK21" s="6">
        <v>0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F21" s="1">
        <f ca="1">SUM(V21:BJ21)*0.005^2</f>
        <v>6.1403859865339394E-5</v>
      </c>
    </row>
    <row r="22" spans="1:84" x14ac:dyDescent="0.15">
      <c r="A22" s="3">
        <v>0.1</v>
      </c>
      <c r="B22" s="2"/>
      <c r="C22" s="2"/>
      <c r="D22" s="2"/>
      <c r="E22" s="2"/>
      <c r="F22" s="2"/>
      <c r="G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spans="1:84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CE23" s="1" t="s">
        <v>12</v>
      </c>
      <c r="CF23" s="1">
        <f ca="1">SUM(CF2:CF21)</f>
        <v>1.0140276024363284E-2</v>
      </c>
    </row>
    <row r="24" spans="1:84" x14ac:dyDescent="0.15">
      <c r="CE24" s="1" t="s">
        <v>13</v>
      </c>
      <c r="CF24" s="1">
        <f>0.1*0.3</f>
        <v>0.03</v>
      </c>
    </row>
    <row r="25" spans="1:84" x14ac:dyDescent="0.15">
      <c r="A25" s="8" t="s">
        <v>3</v>
      </c>
      <c r="B25" s="1">
        <v>1E-3</v>
      </c>
      <c r="C25" s="1" t="s">
        <v>0</v>
      </c>
      <c r="CE25" s="1" t="s">
        <v>14</v>
      </c>
      <c r="CF25" s="1">
        <f ca="1">CF23/CF24</f>
        <v>0.3380092008121095</v>
      </c>
    </row>
    <row r="26" spans="1:84" x14ac:dyDescent="0.15">
      <c r="A26" s="8"/>
      <c r="B26" s="1">
        <f>RADIANS(B25)</f>
        <v>1.7453292519943296E-5</v>
      </c>
      <c r="C26" s="1" t="s">
        <v>1</v>
      </c>
    </row>
    <row r="27" spans="1:84" x14ac:dyDescent="0.15">
      <c r="A27" s="9" t="s">
        <v>4</v>
      </c>
      <c r="B27" s="1">
        <f>SIN(B26)</f>
        <v>1.7453292519057202E-5</v>
      </c>
    </row>
    <row r="28" spans="1:84" x14ac:dyDescent="0.15">
      <c r="A28" s="8"/>
    </row>
    <row r="29" spans="1:84" x14ac:dyDescent="0.15">
      <c r="A29" s="8" t="s">
        <v>5</v>
      </c>
      <c r="B29" s="5">
        <v>1E-3</v>
      </c>
    </row>
    <row r="30" spans="1:84" x14ac:dyDescent="0.15">
      <c r="A30" s="8" t="s">
        <v>6</v>
      </c>
      <c r="B30" s="1">
        <v>1000</v>
      </c>
    </row>
    <row r="31" spans="1:84" x14ac:dyDescent="0.15">
      <c r="A31" s="8" t="s">
        <v>7</v>
      </c>
      <c r="B31" s="1">
        <v>9.8000000000000007</v>
      </c>
    </row>
    <row r="32" spans="1:84" x14ac:dyDescent="0.15">
      <c r="A32" s="1" t="s">
        <v>8</v>
      </c>
    </row>
    <row r="33" spans="1:3" x14ac:dyDescent="0.15">
      <c r="B33" s="5">
        <f>B30*B31*B27/B29</f>
        <v>171.04226668676057</v>
      </c>
    </row>
    <row r="34" spans="1:3" x14ac:dyDescent="0.15">
      <c r="A34" s="8" t="s">
        <v>9</v>
      </c>
      <c r="B34" s="1">
        <v>5.0000000000000001E-3</v>
      </c>
      <c r="C34" s="1" t="s">
        <v>2</v>
      </c>
    </row>
    <row r="35" spans="1:3" x14ac:dyDescent="0.15">
      <c r="B35" s="5">
        <f>(1/4)*B34^2*B33</f>
        <v>1.0690141667922537E-3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例題2.13開水路流れ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itolab200</cp:lastModifiedBy>
  <dcterms:created xsi:type="dcterms:W3CDTF">2005-02-15T02:24:25Z</dcterms:created>
  <dcterms:modified xsi:type="dcterms:W3CDTF">2017-01-03T12:25:35Z</dcterms:modified>
</cp:coreProperties>
</file>