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olab04\Dropbox\2016\基礎式から学ぶ化学工学\基礎化工用Excel\"/>
    </mc:Choice>
  </mc:AlternateContent>
  <bookViews>
    <workbookView xWindow="-213" yWindow="1114" windowWidth="15064" windowHeight="9003"/>
  </bookViews>
  <sheets>
    <sheet name="例題2.20終末速度" sheetId="8" r:id="rId1"/>
    <sheet name="Fig球の抵抗係数" sheetId="7" r:id="rId2"/>
  </sheets>
  <calcPr calcId="162913"/>
</workbook>
</file>

<file path=xl/calcChain.xml><?xml version="1.0" encoding="utf-8"?>
<calcChain xmlns="http://schemas.openxmlformats.org/spreadsheetml/2006/main">
  <c r="C4" i="7" l="1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3" i="7"/>
  <c r="B40" i="7"/>
  <c r="B39" i="7"/>
  <c r="B38" i="7"/>
  <c r="B37" i="7"/>
  <c r="G8" i="8"/>
  <c r="G9" i="8" s="1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9" i="7"/>
  <c r="B8" i="8"/>
  <c r="B9" i="8" l="1"/>
  <c r="B10" i="8" s="1"/>
  <c r="B11" i="8" s="1"/>
  <c r="G10" i="8"/>
  <c r="G11" i="8" s="1"/>
  <c r="I4" i="7"/>
  <c r="I5" i="7"/>
  <c r="B36" i="7" l="1"/>
  <c r="B35" i="7"/>
  <c r="B34" i="7"/>
  <c r="B32" i="7"/>
  <c r="B31" i="7"/>
  <c r="B30" i="7"/>
  <c r="B29" i="7"/>
  <c r="B28" i="7"/>
  <c r="B27" i="7"/>
  <c r="D27" i="7" s="1"/>
  <c r="B26" i="7"/>
  <c r="D26" i="7" s="1"/>
  <c r="B25" i="7"/>
  <c r="D25" i="7" s="1"/>
  <c r="B24" i="7"/>
  <c r="D24" i="7" s="1"/>
  <c r="B23" i="7"/>
  <c r="D23" i="7" s="1"/>
  <c r="B22" i="7"/>
  <c r="D22" i="7" s="1"/>
  <c r="B21" i="7"/>
  <c r="D21" i="7" s="1"/>
  <c r="B20" i="7"/>
  <c r="D20" i="7" s="1"/>
  <c r="B19" i="7"/>
  <c r="D19" i="7" s="1"/>
  <c r="B18" i="7"/>
  <c r="D18" i="7" s="1"/>
  <c r="B17" i="7"/>
  <c r="D17" i="7" s="1"/>
  <c r="B16" i="7"/>
  <c r="B15" i="7"/>
  <c r="D15" i="7" s="1"/>
  <c r="B14" i="7"/>
  <c r="B13" i="7"/>
  <c r="D13" i="7" s="1"/>
  <c r="B12" i="7"/>
  <c r="D12" i="7" s="1"/>
  <c r="B11" i="7"/>
  <c r="D11" i="7" s="1"/>
  <c r="B10" i="7"/>
  <c r="D10" i="7" s="1"/>
  <c r="B9" i="7"/>
  <c r="D9" i="7" s="1"/>
  <c r="B8" i="7"/>
  <c r="B7" i="7"/>
  <c r="B6" i="7"/>
  <c r="B5" i="7"/>
  <c r="I6" i="7"/>
  <c r="B4" i="7"/>
  <c r="I3" i="7"/>
  <c r="B3" i="7"/>
  <c r="D14" i="7" l="1"/>
  <c r="D16" i="7"/>
</calcChain>
</file>

<file path=xl/comments1.xml><?xml version="1.0" encoding="utf-8"?>
<comments xmlns="http://schemas.openxmlformats.org/spreadsheetml/2006/main">
  <authors>
    <author>itolab200</author>
    <author>itolab04</author>
  </authors>
  <commentList>
    <comment ref="B8" authorId="0" shapeId="0">
      <text>
        <r>
          <rPr>
            <sz val="11"/>
            <color indexed="81"/>
            <rFont val="MS P ゴシック"/>
            <family val="3"/>
            <charset val="128"/>
          </rPr>
          <t>=B4*B7*B2/B5</t>
        </r>
      </text>
    </comment>
    <comment ref="B9" authorId="0" shapeId="0">
      <text>
        <r>
          <rPr>
            <sz val="11"/>
            <color indexed="81"/>
            <rFont val="MS P ゴシック"/>
            <family val="3"/>
            <charset val="128"/>
          </rPr>
          <t>=IF(B8&lt;0.32,24/B8,((24/B8)^0.5+0.5407)^2)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B10" authorId="0" shapeId="0">
      <text>
        <r>
          <rPr>
            <sz val="11"/>
            <color indexed="81"/>
            <rFont val="MS P ゴシック"/>
            <family val="3"/>
            <charset val="128"/>
          </rPr>
          <t xml:space="preserve">=(4*B6*B2*(B3-B4)/3/B4/B9)^0.5
</t>
        </r>
      </text>
    </comment>
    <comment ref="B11" authorId="1" shapeId="0">
      <text>
        <r>
          <rPr>
            <sz val="11"/>
            <color indexed="81"/>
            <rFont val="MS P ゴシック"/>
            <family val="3"/>
            <charset val="128"/>
          </rPr>
          <t>ゴールシークでB11を数式入力セルとして，目標値1.0になるようB7を変化させる</t>
        </r>
      </text>
    </comment>
  </commentList>
</comments>
</file>

<file path=xl/sharedStrings.xml><?xml version="1.0" encoding="utf-8"?>
<sst xmlns="http://schemas.openxmlformats.org/spreadsheetml/2006/main" count="43" uniqueCount="36">
  <si>
    <t>m</t>
    <phoneticPr fontId="1"/>
  </si>
  <si>
    <t>kg/m3</t>
    <phoneticPr fontId="1"/>
  </si>
  <si>
    <t>CD</t>
    <phoneticPr fontId="1"/>
  </si>
  <si>
    <t>Stokesの抵抗法則</t>
    <rPh sb="7" eb="9">
      <t>テイコウ</t>
    </rPh>
    <rPh sb="9" eb="11">
      <t>ホウソク</t>
    </rPh>
    <phoneticPr fontId="1"/>
  </si>
  <si>
    <t>TransportPhenomenap. 187 (6.3-16)</t>
    <phoneticPr fontId="1"/>
  </si>
  <si>
    <t>データ</t>
    <phoneticPr fontId="1"/>
  </si>
  <si>
    <t>直径</t>
    <rPh sb="0" eb="2">
      <t>チョッケイ</t>
    </rPh>
    <phoneticPr fontId="1"/>
  </si>
  <si>
    <t>mm</t>
    <phoneticPr fontId="1"/>
  </si>
  <si>
    <t>ホームぺーjジによる計算</t>
    <rPh sb="10" eb="12">
      <t>ケイサン</t>
    </rPh>
    <phoneticPr fontId="1"/>
  </si>
  <si>
    <t>d</t>
    <phoneticPr fontId="1"/>
  </si>
  <si>
    <t>d</t>
    <phoneticPr fontId="1"/>
  </si>
  <si>
    <t>u</t>
    <phoneticPr fontId="1"/>
  </si>
  <si>
    <t>Pa-s</t>
    <phoneticPr fontId="1"/>
  </si>
  <si>
    <t>m</t>
    <phoneticPr fontId="1"/>
  </si>
  <si>
    <t>mm</t>
    <phoneticPr fontId="1"/>
  </si>
  <si>
    <t>m2/s</t>
    <phoneticPr fontId="1"/>
  </si>
  <si>
    <t>at 20℃, 760 mmHg 50%RH</t>
    <phoneticPr fontId="1"/>
  </si>
  <si>
    <t>水滴の落下速度実測値 Gunn (1949)</t>
    <rPh sb="0" eb="2">
      <t>スイテキ</t>
    </rPh>
    <rPh sb="3" eb="5">
      <t>ラッカ</t>
    </rPh>
    <rPh sb="5" eb="7">
      <t>ソクド</t>
    </rPh>
    <rPh sb="7" eb="10">
      <t>ジッソクチ</t>
    </rPh>
    <phoneticPr fontId="1"/>
  </si>
  <si>
    <t>R. Gunn, G.D. Kinzer, Journal of Meteorology, 6, 243-248 (1949).</t>
    <phoneticPr fontId="1"/>
  </si>
  <si>
    <t>終末速度計算シート</t>
    <rPh sb="0" eb="2">
      <t>シュウマツ</t>
    </rPh>
    <rPh sb="2" eb="4">
      <t>ソクド</t>
    </rPh>
    <rPh sb="4" eb="6">
      <t>ケイサン</t>
    </rPh>
    <phoneticPr fontId="1"/>
  </si>
  <si>
    <t>粒子径　Dp</t>
    <rPh sb="0" eb="2">
      <t>リュウシ</t>
    </rPh>
    <rPh sb="2" eb="3">
      <t>ケイ</t>
    </rPh>
    <phoneticPr fontId="1"/>
  </si>
  <si>
    <t>粒子密度ρp</t>
    <rPh sb="0" eb="2">
      <t>リュウシ</t>
    </rPh>
    <rPh sb="2" eb="4">
      <t>ミツド</t>
    </rPh>
    <phoneticPr fontId="1"/>
  </si>
  <si>
    <t>流体密度ρf</t>
    <rPh sb="0" eb="2">
      <t>リュウタイ</t>
    </rPh>
    <rPh sb="2" eb="4">
      <t>ミツド</t>
    </rPh>
    <phoneticPr fontId="1"/>
  </si>
  <si>
    <t>流体粘度μ</t>
    <rPh sb="0" eb="2">
      <t>リュウタイ</t>
    </rPh>
    <rPh sb="2" eb="4">
      <t>ネンド</t>
    </rPh>
    <phoneticPr fontId="1"/>
  </si>
  <si>
    <t>重力加速度g</t>
    <rPh sb="0" eb="2">
      <t>ジュウリョク</t>
    </rPh>
    <rPh sb="2" eb="5">
      <t>カソクド</t>
    </rPh>
    <phoneticPr fontId="1"/>
  </si>
  <si>
    <t>終末速度 vt</t>
    <rPh sb="0" eb="2">
      <t>シュウマツ</t>
    </rPh>
    <rPh sb="2" eb="4">
      <t>ソクド</t>
    </rPh>
    <phoneticPr fontId="1"/>
  </si>
  <si>
    <t>m/s</t>
    <phoneticPr fontId="1"/>
  </si>
  <si>
    <t>粒子レイノルズ数Rep</t>
    <rPh sb="0" eb="2">
      <t>リュウシ</t>
    </rPh>
    <rPh sb="7" eb="8">
      <t>スウ</t>
    </rPh>
    <phoneticPr fontId="1"/>
  </si>
  <si>
    <t>Re</t>
    <phoneticPr fontId="1"/>
  </si>
  <si>
    <t>CD</t>
    <phoneticPr fontId="1"/>
  </si>
  <si>
    <t>終末速度vt</t>
    <rPh sb="0" eb="2">
      <t>シュウマツ</t>
    </rPh>
    <rPh sb="2" eb="4">
      <t>ソクド</t>
    </rPh>
    <phoneticPr fontId="1"/>
  </si>
  <si>
    <t>小川「流体移動解析」p. 52 例題1.11</t>
    <rPh sb="0" eb="2">
      <t>オカワ</t>
    </rPh>
    <rPh sb="3" eb="5">
      <t>リュウタイ</t>
    </rPh>
    <rPh sb="5" eb="7">
      <t>イドウ</t>
    </rPh>
    <rPh sb="7" eb="9">
      <t>カイセキ</t>
    </rPh>
    <rPh sb="16" eb="18">
      <t>レイダイ</t>
    </rPh>
    <phoneticPr fontId="1"/>
  </si>
  <si>
    <t>抵抗係数CD</t>
    <rPh sb="0" eb="2">
      <t>テイコウ</t>
    </rPh>
    <rPh sb="2" eb="4">
      <t>ケイスウ</t>
    </rPh>
    <phoneticPr fontId="1"/>
  </si>
  <si>
    <t>Rep</t>
    <phoneticPr fontId="1"/>
  </si>
  <si>
    <t>実測値平均</t>
    <rPh sb="0" eb="2">
      <t>ジッソク</t>
    </rPh>
    <rPh sb="2" eb="3">
      <t>チ</t>
    </rPh>
    <rPh sb="3" eb="5">
      <t>ヘイキン</t>
    </rPh>
    <phoneticPr fontId="1"/>
  </si>
  <si>
    <t>出典http://www.chem.mtu.edu/~fmorriso/DataCorrelationForSphereDrag2013.pdf</t>
    <rPh sb="0" eb="2">
      <t>シュッテン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</si>
</sst>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0_ "/>
  </numFmts>
  <fonts count="11">
    <font>
      <sz val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11"/>
      <color rgb="FFFF000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8"/>
      <name val="ＭＳ Ｐゴシック"/>
      <family val="3"/>
      <charset val="128"/>
    </font>
    <font>
      <sz val="11"/>
      <color indexed="81"/>
      <name val="MS P ゴシック"/>
      <family val="3"/>
      <charset val="128"/>
    </font>
    <font>
      <sz val="9"/>
      <name val="ＭＳ Ｐゴシック"/>
      <family val="3"/>
      <charset val="128"/>
    </font>
    <font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12">
    <xf numFmtId="0" fontId="0" fillId="0" borderId="0" xfId="0">
      <alignment vertical="center"/>
    </xf>
    <xf numFmtId="0" fontId="2" fillId="0" borderId="0" xfId="1"/>
    <xf numFmtId="11" fontId="2" fillId="0" borderId="0" xfId="1" applyNumberFormat="1"/>
    <xf numFmtId="0" fontId="3" fillId="0" borderId="0" xfId="1" applyFont="1"/>
    <xf numFmtId="176" fontId="2" fillId="0" borderId="0" xfId="1" applyNumberFormat="1"/>
    <xf numFmtId="0" fontId="4" fillId="0" borderId="0" xfId="1" applyFont="1"/>
    <xf numFmtId="0" fontId="6" fillId="0" borderId="0" xfId="2" applyFont="1"/>
    <xf numFmtId="0" fontId="7" fillId="0" borderId="0" xfId="1" applyFont="1"/>
    <xf numFmtId="177" fontId="2" fillId="0" borderId="0" xfId="1" applyNumberFormat="1"/>
    <xf numFmtId="177" fontId="5" fillId="0" borderId="0" xfId="1" applyNumberFormat="1" applyFont="1"/>
    <xf numFmtId="177" fontId="3" fillId="0" borderId="1" xfId="1" applyNumberFormat="1" applyFont="1" applyBorder="1"/>
    <xf numFmtId="0" fontId="9" fillId="0" borderId="0" xfId="0" applyFont="1">
      <alignment vertical="center"/>
    </xf>
  </cellXfs>
  <cellStyles count="3">
    <cellStyle name="標準" xfId="0" builtinId="0"/>
    <cellStyle name="標準 2" xfId="1"/>
    <cellStyle name="標準_memb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1140353699348"/>
          <c:y val="5.0842711968743952E-2"/>
          <c:w val="0.78419315005109591"/>
          <c:h val="0.73889117804265769"/>
        </c:manualLayout>
      </c:layout>
      <c:scatterChart>
        <c:scatterStyle val="smoothMarker"/>
        <c:varyColors val="0"/>
        <c:ser>
          <c:idx val="0"/>
          <c:order val="0"/>
          <c:spPr>
            <a:ln w="19050">
              <a:noFill/>
            </a:ln>
          </c:spPr>
          <c:marker>
            <c:symbol val="plus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'例題2.20終末速度'!$N$7:$N$26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1.2</c:v>
                </c:pt>
                <c:pt idx="11">
                  <c:v>1.4</c:v>
                </c:pt>
                <c:pt idx="12">
                  <c:v>1.6</c:v>
                </c:pt>
                <c:pt idx="13">
                  <c:v>1.8</c:v>
                </c:pt>
                <c:pt idx="14">
                  <c:v>2</c:v>
                </c:pt>
                <c:pt idx="15">
                  <c:v>2.2000000000000002</c:v>
                </c:pt>
                <c:pt idx="16">
                  <c:v>2.4</c:v>
                </c:pt>
                <c:pt idx="17">
                  <c:v>2.6</c:v>
                </c:pt>
                <c:pt idx="18">
                  <c:v>2.8</c:v>
                </c:pt>
                <c:pt idx="19">
                  <c:v>3</c:v>
                </c:pt>
              </c:numCache>
            </c:numRef>
          </c:xVal>
          <c:yVal>
            <c:numRef>
              <c:f>'例題2.20終末速度'!$O$7:$O$26</c:f>
              <c:numCache>
                <c:formatCode>General</c:formatCode>
                <c:ptCount val="20"/>
                <c:pt idx="0">
                  <c:v>0.27</c:v>
                </c:pt>
                <c:pt idx="1">
                  <c:v>0.72</c:v>
                </c:pt>
                <c:pt idx="2">
                  <c:v>1.17</c:v>
                </c:pt>
                <c:pt idx="3">
                  <c:v>1.62</c:v>
                </c:pt>
                <c:pt idx="4">
                  <c:v>2.06</c:v>
                </c:pt>
                <c:pt idx="5">
                  <c:v>2.4700000000000002</c:v>
                </c:pt>
                <c:pt idx="6">
                  <c:v>2.87</c:v>
                </c:pt>
                <c:pt idx="7">
                  <c:v>3.27</c:v>
                </c:pt>
                <c:pt idx="8">
                  <c:v>3.67</c:v>
                </c:pt>
                <c:pt idx="9">
                  <c:v>4.03</c:v>
                </c:pt>
                <c:pt idx="10">
                  <c:v>4.6399999999999997</c:v>
                </c:pt>
                <c:pt idx="11">
                  <c:v>5.17</c:v>
                </c:pt>
                <c:pt idx="12">
                  <c:v>5.65</c:v>
                </c:pt>
                <c:pt idx="13">
                  <c:v>6.09</c:v>
                </c:pt>
                <c:pt idx="14">
                  <c:v>6.49</c:v>
                </c:pt>
                <c:pt idx="15">
                  <c:v>6.9</c:v>
                </c:pt>
                <c:pt idx="16">
                  <c:v>7.27</c:v>
                </c:pt>
                <c:pt idx="17">
                  <c:v>7.57</c:v>
                </c:pt>
                <c:pt idx="18">
                  <c:v>7.82</c:v>
                </c:pt>
                <c:pt idx="19">
                  <c:v>8.06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B7-432B-8E91-AE03E5194AC5}"/>
            </c:ext>
          </c:extLst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'例題2.20終末速度'!$S$8:$S$14</c:f>
              <c:numCache>
                <c:formatCode>General</c:formatCode>
                <c:ptCount val="7"/>
                <c:pt idx="0">
                  <c:v>3</c:v>
                </c:pt>
                <c:pt idx="1">
                  <c:v>2.5</c:v>
                </c:pt>
                <c:pt idx="2">
                  <c:v>2</c:v>
                </c:pt>
                <c:pt idx="3">
                  <c:v>1.5</c:v>
                </c:pt>
                <c:pt idx="4">
                  <c:v>1</c:v>
                </c:pt>
                <c:pt idx="5">
                  <c:v>0.5</c:v>
                </c:pt>
                <c:pt idx="6">
                  <c:v>0.1</c:v>
                </c:pt>
              </c:numCache>
            </c:numRef>
          </c:xVal>
          <c:yVal>
            <c:numRef>
              <c:f>'例題2.20終末速度'!$T$8:$T$14</c:f>
              <c:numCache>
                <c:formatCode>General</c:formatCode>
                <c:ptCount val="7"/>
                <c:pt idx="0">
                  <c:v>8.58</c:v>
                </c:pt>
                <c:pt idx="1">
                  <c:v>7.62</c:v>
                </c:pt>
                <c:pt idx="2">
                  <c:v>6.55</c:v>
                </c:pt>
                <c:pt idx="3">
                  <c:v>5.33</c:v>
                </c:pt>
                <c:pt idx="4">
                  <c:v>3.89</c:v>
                </c:pt>
                <c:pt idx="5">
                  <c:v>2.06</c:v>
                </c:pt>
                <c:pt idx="6">
                  <c:v>0.24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B7-432B-8E91-AE03E5194AC5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circle"/>
            <c:size val="9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'例題2.20終末速度'!$S$12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'例題2.20終末速度'!$T$12</c:f>
              <c:numCache>
                <c:formatCode>General</c:formatCode>
                <c:ptCount val="1"/>
                <c:pt idx="0">
                  <c:v>3.89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B7-432B-8E91-AE03E5194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642511"/>
        <c:axId val="1"/>
      </c:scatterChart>
      <c:valAx>
        <c:axId val="332642511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Yu Gothic"/>
                    <a:ea typeface="Yu Gothic"/>
                    <a:cs typeface="Yu Gothic"/>
                  </a:defRPr>
                </a:pPr>
                <a:r>
                  <a:rPr lang="ja-JP" altLang="en-US" sz="12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雨滴直径</a:t>
                </a:r>
                <a:r>
                  <a:rPr lang="ja-JP" altLang="en-US" sz="12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ＭＳ Ｐゴシック"/>
                    <a:cs typeface="Arial" panose="020B0604020202020204" pitchFamily="34" charset="0"/>
                  </a:rPr>
                  <a:t>　</a:t>
                </a:r>
                <a:r>
                  <a:rPr lang="en-US" altLang="ja-JP" sz="12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ＭＳ Ｐゴシック"/>
                    <a:cs typeface="Arial" panose="020B0604020202020204" pitchFamily="34" charset="0"/>
                  </a:rPr>
                  <a:t>D</a:t>
                </a:r>
                <a:r>
                  <a:rPr lang="ja-JP" altLang="en-US" sz="1200" b="0" i="0" u="none" strike="noStrike" baseline="-25000">
                    <a:solidFill>
                      <a:srgbClr val="000000"/>
                    </a:solidFill>
                    <a:latin typeface="Arial" panose="020B0604020202020204" pitchFamily="34" charset="0"/>
                    <a:ea typeface="ＭＳ Ｐゴシック"/>
                    <a:cs typeface="Arial" panose="020B0604020202020204" pitchFamily="34" charset="0"/>
                  </a:rPr>
                  <a:t>p</a:t>
                </a:r>
                <a:r>
                  <a:rPr lang="ja-JP" altLang="en-US" sz="12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ＭＳ Ｐゴシック"/>
                    <a:cs typeface="Arial" panose="020B0604020202020204" pitchFamily="34" charset="0"/>
                  </a:rPr>
                  <a:t> [mm]</a:t>
                </a:r>
              </a:p>
            </c:rich>
          </c:tx>
          <c:layout>
            <c:manualLayout>
              <c:xMode val="edge"/>
              <c:yMode val="edge"/>
              <c:x val="0.38326359685785166"/>
              <c:y val="0.90020337614326695"/>
            </c:manualLayout>
          </c:layout>
          <c:overlay val="0"/>
          <c:spPr>
            <a:noFill/>
            <a:ln w="25400">
              <a:noFill/>
            </a:ln>
          </c:spPr>
        </c:title>
        <c:numFmt formatCode="0.0_);[Red]\(0.0\)" sourceLinked="0"/>
        <c:majorTickMark val="in"/>
        <c:minorTickMark val="in"/>
        <c:tickLblPos val="nextTo"/>
        <c:spPr>
          <a:ln w="635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crossBetween val="midCat"/>
        <c:majorUnit val="0.5"/>
        <c:minorUnit val="0.1"/>
      </c:valAx>
      <c:valAx>
        <c:axId val="1"/>
        <c:scaling>
          <c:orientation val="minMax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Yu Gothic"/>
                    <a:ea typeface="Yu Gothic"/>
                    <a:cs typeface="Yu Gothic"/>
                  </a:defRPr>
                </a:pPr>
                <a:r>
                  <a:rPr lang="ja-JP" altLang="en-US" sz="12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終末速度 </a:t>
                </a:r>
                <a:r>
                  <a:rPr lang="en-US" altLang="ja-JP" sz="12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ＭＳ Ｐゴシック"/>
                    <a:cs typeface="Arial" panose="020B0604020202020204" pitchFamily="34" charset="0"/>
                  </a:rPr>
                  <a:t>v</a:t>
                </a:r>
                <a:r>
                  <a:rPr lang="en-US" altLang="ja-JP" sz="1200" b="0" i="0" u="none" strike="noStrike" baseline="-25000">
                    <a:solidFill>
                      <a:srgbClr val="000000"/>
                    </a:solidFill>
                    <a:latin typeface="Arial" panose="020B0604020202020204" pitchFamily="34" charset="0"/>
                    <a:ea typeface="ＭＳ Ｐゴシック"/>
                    <a:cs typeface="Arial" panose="020B0604020202020204" pitchFamily="34" charset="0"/>
                  </a:rPr>
                  <a:t>t</a:t>
                </a:r>
                <a:r>
                  <a:rPr lang="ja-JP" altLang="en-US" sz="1200" b="0" i="0" u="none" strike="noStrike" baseline="-25000">
                    <a:solidFill>
                      <a:srgbClr val="000000"/>
                    </a:solidFill>
                    <a:latin typeface="Arial" panose="020B0604020202020204" pitchFamily="34" charset="0"/>
                    <a:ea typeface="ＭＳ Ｐゴシック"/>
                    <a:cs typeface="Arial" panose="020B0604020202020204" pitchFamily="34" charset="0"/>
                  </a:rPr>
                  <a:t> </a:t>
                </a:r>
                <a:r>
                  <a:rPr lang="ja-JP" altLang="en-US" sz="12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ＭＳ Ｐゴシック"/>
                    <a:cs typeface="Arial" panose="020B0604020202020204" pitchFamily="34" charset="0"/>
                  </a:rPr>
                  <a:t>[m/s]</a:t>
                </a:r>
              </a:p>
            </c:rich>
          </c:tx>
          <c:layout>
            <c:manualLayout>
              <c:xMode val="edge"/>
              <c:yMode val="edge"/>
              <c:x val="1.1337891178933811E-2"/>
              <c:y val="0.23853279833069091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32642511"/>
        <c:crosses val="autoZero"/>
        <c:crossBetween val="midCat"/>
        <c:majorUnit val="1"/>
        <c:minorUnit val="0.5"/>
      </c:valAx>
      <c:spPr>
        <a:noFill/>
        <a:ln w="254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-3" verticalDpi="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61991360652725"/>
          <c:y val="4.0147349281998639E-2"/>
          <c:w val="0.77959942437447682"/>
          <c:h val="0.771070216688006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Fig球の抵抗係数!$D$1</c:f>
              <c:strCache>
                <c:ptCount val="1"/>
                <c:pt idx="0">
                  <c:v>TransportPhenomenap. 187 (6.3-16)</c:v>
                </c:pt>
              </c:strCache>
            </c:strRef>
          </c:tx>
          <c:spPr>
            <a:ln w="63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Fig球の抵抗係数!$B$9:$B$27</c:f>
              <c:numCache>
                <c:formatCode>0.00_ </c:formatCode>
                <c:ptCount val="19"/>
                <c:pt idx="0">
                  <c:v>0.31622776601683794</c:v>
                </c:pt>
                <c:pt idx="1">
                  <c:v>0.56234132519034907</c:v>
                </c:pt>
                <c:pt idx="2">
                  <c:v>1</c:v>
                </c:pt>
                <c:pt idx="3">
                  <c:v>1.778279410038923</c:v>
                </c:pt>
                <c:pt idx="4">
                  <c:v>3.1622776601683795</c:v>
                </c:pt>
                <c:pt idx="5">
                  <c:v>5.6234132519034921</c:v>
                </c:pt>
                <c:pt idx="6">
                  <c:v>10</c:v>
                </c:pt>
                <c:pt idx="7">
                  <c:v>17.782794100389236</c:v>
                </c:pt>
                <c:pt idx="8">
                  <c:v>31.622776601683803</c:v>
                </c:pt>
                <c:pt idx="9">
                  <c:v>56.234132519034915</c:v>
                </c:pt>
                <c:pt idx="10">
                  <c:v>100</c:v>
                </c:pt>
                <c:pt idx="11">
                  <c:v>177.82794100389242</c:v>
                </c:pt>
                <c:pt idx="12">
                  <c:v>316.22776601683825</c:v>
                </c:pt>
                <c:pt idx="13">
                  <c:v>562.34132519034927</c:v>
                </c:pt>
                <c:pt idx="14">
                  <c:v>1000</c:v>
                </c:pt>
                <c:pt idx="15">
                  <c:v>1595.8791472367325</c:v>
                </c:pt>
                <c:pt idx="16">
                  <c:v>3162.2776601683804</c:v>
                </c:pt>
                <c:pt idx="17">
                  <c:v>5623.4132519034993</c:v>
                </c:pt>
                <c:pt idx="18">
                  <c:v>10000</c:v>
                </c:pt>
              </c:numCache>
            </c:numRef>
          </c:xVal>
          <c:yVal>
            <c:numRef>
              <c:f>Fig球の抵抗係数!$D$9:$D$27</c:f>
              <c:numCache>
                <c:formatCode>0.000_ </c:formatCode>
                <c:ptCount val="19"/>
                <c:pt idx="0">
                  <c:v>85.607911487466808</c:v>
                </c:pt>
                <c:pt idx="1">
                  <c:v>50.035734053639459</c:v>
                </c:pt>
                <c:pt idx="2">
                  <c:v>29.590112905691456</c:v>
                </c:pt>
                <c:pt idx="3">
                  <c:v>17.761305153149262</c:v>
                </c:pt>
                <c:pt idx="4">
                  <c:v>10.860970237739718</c:v>
                </c:pt>
                <c:pt idx="5">
                  <c:v>6.7942724306068385</c:v>
                </c:pt>
                <c:pt idx="6">
                  <c:v>4.3676541662354813</c:v>
                </c:pt>
                <c:pt idx="7">
                  <c:v>2.8982716967739428</c:v>
                </c:pt>
                <c:pt idx="8">
                  <c:v>1.9933922437829832</c:v>
                </c:pt>
                <c:pt idx="9">
                  <c:v>1.4256107206798723</c:v>
                </c:pt>
                <c:pt idx="10">
                  <c:v>1.0621321315691459</c:v>
                </c:pt>
                <c:pt idx="11">
                  <c:v>0.82459409390377236</c:v>
                </c:pt>
                <c:pt idx="12">
                  <c:v>0.66616589017760164</c:v>
                </c:pt>
                <c:pt idx="13">
                  <c:v>0.55843973149227666</c:v>
                </c:pt>
                <c:pt idx="14">
                  <c:v>0.48388625762354803</c:v>
                </c:pt>
                <c:pt idx="15">
                  <c:v>0.44001002013858959</c:v>
                </c:pt>
                <c:pt idx="16">
                  <c:v>0.39415486791866128</c:v>
                </c:pt>
                <c:pt idx="17">
                  <c:v>0.36727107781114637</c:v>
                </c:pt>
                <c:pt idx="18">
                  <c:v>0.34773405415691455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7E-40B1-B63C-45039843FC50}"/>
            </c:ext>
          </c:extLst>
        </c:ser>
        <c:ser>
          <c:idx val="2"/>
          <c:order val="1"/>
          <c:tx>
            <c:v>stokes</c:v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Fig球の抵抗係数!$H$3:$H$6</c:f>
              <c:numCache>
                <c:formatCode>0.000_ </c:formatCode>
                <c:ptCount val="4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</c:numCache>
            </c:numRef>
          </c:xVal>
          <c:yVal>
            <c:numRef>
              <c:f>Fig球の抵抗係数!$I$3:$I$6</c:f>
              <c:numCache>
                <c:formatCode>General</c:formatCode>
                <c:ptCount val="4"/>
                <c:pt idx="0">
                  <c:v>2400</c:v>
                </c:pt>
                <c:pt idx="1">
                  <c:v>240</c:v>
                </c:pt>
                <c:pt idx="2">
                  <c:v>24</c:v>
                </c:pt>
                <c:pt idx="3">
                  <c:v>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7E-40B1-B63C-45039843FC50}"/>
            </c:ext>
          </c:extLst>
        </c:ser>
        <c:ser>
          <c:idx val="3"/>
          <c:order val="2"/>
          <c:spPr>
            <a:ln w="63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Fig球の抵抗係数!$B$43:$B$44</c:f>
              <c:numCache>
                <c:formatCode>0.00E+00</c:formatCode>
                <c:ptCount val="2"/>
                <c:pt idx="0" formatCode="General">
                  <c:v>500</c:v>
                </c:pt>
                <c:pt idx="1">
                  <c:v>100000</c:v>
                </c:pt>
              </c:numCache>
            </c:numRef>
          </c:xVal>
          <c:yVal>
            <c:numRef>
              <c:f>Fig球の抵抗係数!$C$43:$C$44</c:f>
              <c:numCache>
                <c:formatCode>General</c:formatCode>
                <c:ptCount val="2"/>
                <c:pt idx="0">
                  <c:v>0.44</c:v>
                </c:pt>
                <c:pt idx="1">
                  <c:v>0.44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7E-40B1-B63C-45039843FC50}"/>
            </c:ext>
          </c:extLst>
        </c:ser>
        <c:ser>
          <c:idx val="4"/>
          <c:order val="3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Fig球の抵抗係数!$B$3:$B$40</c:f>
              <c:numCache>
                <c:formatCode>0.00_ </c:formatCode>
                <c:ptCount val="38"/>
                <c:pt idx="0">
                  <c:v>0.01</c:v>
                </c:pt>
                <c:pt idx="1">
                  <c:v>1.7782794100389226E-2</c:v>
                </c:pt>
                <c:pt idx="2">
                  <c:v>3.1622776601683784E-2</c:v>
                </c:pt>
                <c:pt idx="3">
                  <c:v>5.6234132519034884E-2</c:v>
                </c:pt>
                <c:pt idx="4">
                  <c:v>0.1</c:v>
                </c:pt>
                <c:pt idx="5">
                  <c:v>0.17782794100389224</c:v>
                </c:pt>
                <c:pt idx="6">
                  <c:v>0.31622776601683794</c:v>
                </c:pt>
                <c:pt idx="7">
                  <c:v>0.56234132519034907</c:v>
                </c:pt>
                <c:pt idx="8">
                  <c:v>1</c:v>
                </c:pt>
                <c:pt idx="9">
                  <c:v>1.778279410038923</c:v>
                </c:pt>
                <c:pt idx="10">
                  <c:v>3.1622776601683795</c:v>
                </c:pt>
                <c:pt idx="11">
                  <c:v>5.6234132519034921</c:v>
                </c:pt>
                <c:pt idx="12">
                  <c:v>10</c:v>
                </c:pt>
                <c:pt idx="13">
                  <c:v>17.782794100389236</c:v>
                </c:pt>
                <c:pt idx="14">
                  <c:v>31.622776601683803</c:v>
                </c:pt>
                <c:pt idx="15">
                  <c:v>56.234132519034915</c:v>
                </c:pt>
                <c:pt idx="16">
                  <c:v>100</c:v>
                </c:pt>
                <c:pt idx="17">
                  <c:v>177.82794100389242</c:v>
                </c:pt>
                <c:pt idx="18">
                  <c:v>316.22776601683825</c:v>
                </c:pt>
                <c:pt idx="19">
                  <c:v>562.34132519034927</c:v>
                </c:pt>
                <c:pt idx="20">
                  <c:v>1000</c:v>
                </c:pt>
                <c:pt idx="21">
                  <c:v>1595.8791472367325</c:v>
                </c:pt>
                <c:pt idx="22">
                  <c:v>3162.2776601683804</c:v>
                </c:pt>
                <c:pt idx="23">
                  <c:v>5623.4132519034993</c:v>
                </c:pt>
                <c:pt idx="24">
                  <c:v>10000</c:v>
                </c:pt>
                <c:pt idx="25">
                  <c:v>17782.794100389234</c:v>
                </c:pt>
                <c:pt idx="26">
                  <c:v>31622.77660168384</c:v>
                </c:pt>
                <c:pt idx="27">
                  <c:v>56234.132519034953</c:v>
                </c:pt>
                <c:pt idx="28">
                  <c:v>100000</c:v>
                </c:pt>
                <c:pt idx="29">
                  <c:v>177827.94100389251</c:v>
                </c:pt>
                <c:pt idx="30">
                  <c:v>230000</c:v>
                </c:pt>
                <c:pt idx="31">
                  <c:v>316227.7660168382</c:v>
                </c:pt>
                <c:pt idx="32">
                  <c:v>562341.32519035018</c:v>
                </c:pt>
                <c:pt idx="33">
                  <c:v>1000000</c:v>
                </c:pt>
                <c:pt idx="34" formatCode="General">
                  <c:v>1778279.4100389241</c:v>
                </c:pt>
                <c:pt idx="35" formatCode="General">
                  <c:v>3162277.6601683851</c:v>
                </c:pt>
                <c:pt idx="36" formatCode="General">
                  <c:v>5623413.2519034976</c:v>
                </c:pt>
                <c:pt idx="37" formatCode="General">
                  <c:v>10000000</c:v>
                </c:pt>
              </c:numCache>
            </c:numRef>
          </c:xVal>
          <c:yVal>
            <c:numRef>
              <c:f>Fig球の抵抗係数!$C$3:$C$40</c:f>
              <c:numCache>
                <c:formatCode>0.000_ </c:formatCode>
                <c:ptCount val="38"/>
                <c:pt idx="0">
                  <c:v>2400.1526495419503</c:v>
                </c:pt>
                <c:pt idx="1">
                  <c:v>1349.7810574513892</c:v>
                </c:pt>
                <c:pt idx="2">
                  <c:v>759.12107036268083</c:v>
                </c:pt>
                <c:pt idx="3">
                  <c:v>426.97981623974675</c:v>
                </c:pt>
                <c:pt idx="4">
                  <c:v>240.22115982377971</c:v>
                </c:pt>
                <c:pt idx="5">
                  <c:v>135.22905708161588</c:v>
                </c:pt>
                <c:pt idx="6">
                  <c:v>76.238067884994223</c:v>
                </c:pt>
                <c:pt idx="7">
                  <c:v>43.148712808440507</c:v>
                </c:pt>
                <c:pt idx="8">
                  <c:v>24.672931768378028</c:v>
                </c:pt>
                <c:pt idx="9">
                  <c:v>14.463038405571968</c:v>
                </c:pt>
                <c:pt idx="10">
                  <c:v>8.8951876505242353</c:v>
                </c:pt>
                <c:pt idx="11">
                  <c:v>5.8153450897548442</c:v>
                </c:pt>
                <c:pt idx="12">
                  <c:v>3.9675832598425482</c:v>
                </c:pt>
                <c:pt idx="13">
                  <c:v>2.7541959281891533</c:v>
                </c:pt>
                <c:pt idx="14">
                  <c:v>1.9375984214034232</c:v>
                </c:pt>
                <c:pt idx="15">
                  <c:v>1.3948308028948238</c:v>
                </c:pt>
                <c:pt idx="16">
                  <c:v>1.0381866387873426</c:v>
                </c:pt>
                <c:pt idx="17">
                  <c:v>0.80448552859143241</c:v>
                </c:pt>
                <c:pt idx="18">
                  <c:v>0.65103728512289516</c:v>
                </c:pt>
                <c:pt idx="19">
                  <c:v>0.55013406147228638</c:v>
                </c:pt>
                <c:pt idx="20">
                  <c:v>0.4840563078307093</c:v>
                </c:pt>
                <c:pt idx="21">
                  <c:v>0.44806087371070558</c:v>
                </c:pt>
                <c:pt idx="22">
                  <c:v>0.41506901170485794</c:v>
                </c:pt>
                <c:pt idx="23">
                  <c:v>0.40012163865216044</c:v>
                </c:pt>
                <c:pt idx="24">
                  <c:v>0.3935644282400747</c:v>
                </c:pt>
                <c:pt idx="25">
                  <c:v>0.39347717362306922</c:v>
                </c:pt>
                <c:pt idx="26">
                  <c:v>0.39878458460928617</c:v>
                </c:pt>
                <c:pt idx="27">
                  <c:v>0.40912207880901713</c:v>
                </c:pt>
                <c:pt idx="28">
                  <c:v>0.42467662223471681</c:v>
                </c:pt>
                <c:pt idx="29">
                  <c:v>0.43035175024622924</c:v>
                </c:pt>
                <c:pt idx="30">
                  <c:v>0.35589886711419261</c:v>
                </c:pt>
                <c:pt idx="31">
                  <c:v>0.14025730835074576</c:v>
                </c:pt>
                <c:pt idx="32">
                  <c:v>9.3526212703314987E-2</c:v>
                </c:pt>
                <c:pt idx="33">
                  <c:v>0.14145576437784765</c:v>
                </c:pt>
                <c:pt idx="34">
                  <c:v>0.22030961589706757</c:v>
                </c:pt>
                <c:pt idx="35">
                  <c:v>0.3463050761831083</c:v>
                </c:pt>
                <c:pt idx="36">
                  <c:v>0.54673741959621591</c:v>
                </c:pt>
                <c:pt idx="37">
                  <c:v>0.86495086572542468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71-4EF3-9209-2F84EA9F2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642015"/>
        <c:axId val="1"/>
      </c:scatterChart>
      <c:valAx>
        <c:axId val="239642015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minorGridlines>
          <c:spPr>
            <a:ln w="3175">
              <a:noFill/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 sz="14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レイノルズ数　</a:t>
                </a:r>
                <a:r>
                  <a:rPr lang="ja-JP" altLang="en-US" sz="14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ＭＳ Ｐゴシック"/>
                    <a:cs typeface="Arial" panose="020B0604020202020204" pitchFamily="34" charset="0"/>
                  </a:rPr>
                  <a:t>Re</a:t>
                </a:r>
              </a:p>
            </c:rich>
          </c:tx>
          <c:layout>
            <c:manualLayout>
              <c:xMode val="edge"/>
              <c:yMode val="edge"/>
              <c:x val="0.37794351914189162"/>
              <c:y val="0.89411764705882357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ＭＳ Ｐゴシック"/>
                <a:cs typeface="Arial" panose="020B0604020202020204" pitchFamily="34" charset="0"/>
              </a:defRPr>
            </a:pPr>
            <a:endParaRPr lang="ja-JP"/>
          </a:p>
        </c:txPr>
        <c:crossAx val="1"/>
        <c:crossesAt val="1.0000000000000002E-2"/>
        <c:crossBetween val="midCat"/>
        <c:majorUnit val="10"/>
      </c:valAx>
      <c:valAx>
        <c:axId val="1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minorGridlines>
          <c:spPr>
            <a:ln w="3175">
              <a:noFill/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 sz="14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球の抵抗係数 </a:t>
                </a:r>
                <a:r>
                  <a:rPr lang="ja-JP" altLang="en-US" sz="1400" b="0" i="1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ＭＳ Ｐゴシック"/>
                    <a:cs typeface="Arial" panose="020B0604020202020204" pitchFamily="34" charset="0"/>
                  </a:rPr>
                  <a:t>C</a:t>
                </a:r>
                <a:r>
                  <a:rPr lang="ja-JP" altLang="en-US" sz="1400" b="0" i="1" u="none" strike="noStrike" baseline="-25000">
                    <a:solidFill>
                      <a:srgbClr val="000000"/>
                    </a:solidFill>
                    <a:latin typeface="Arial" panose="020B0604020202020204" pitchFamily="34" charset="0"/>
                    <a:ea typeface="ＭＳ Ｐゴシック"/>
                    <a:cs typeface="Arial" panose="020B0604020202020204" pitchFamily="34" charset="0"/>
                  </a:rPr>
                  <a:t>D</a:t>
                </a:r>
              </a:p>
            </c:rich>
          </c:tx>
          <c:layout>
            <c:manualLayout>
              <c:xMode val="edge"/>
              <c:yMode val="edge"/>
              <c:x val="2.1057038598227325E-2"/>
              <c:y val="0.266950198050754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ＭＳ Ｐゴシック"/>
                <a:cs typeface="Arial" panose="020B0604020202020204" pitchFamily="34" charset="0"/>
              </a:defRPr>
            </a:pPr>
            <a:endParaRPr lang="ja-JP"/>
          </a:p>
        </c:txPr>
        <c:crossAx val="239642015"/>
        <c:crossesAt val="0.01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5" Type="http://schemas.openxmlformats.org/officeDocument/2006/relationships/image" Target="../media/image4.emf"/><Relationship Id="rId4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421501</xdr:colOff>
      <xdr:row>0</xdr:row>
      <xdr:rowOff>0</xdr:rowOff>
    </xdr:from>
    <xdr:to>
      <xdr:col>12</xdr:col>
      <xdr:colOff>421502</xdr:colOff>
      <xdr:row>17</xdr:row>
      <xdr:rowOff>44560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447675</xdr:colOff>
      <xdr:row>6</xdr:row>
      <xdr:rowOff>114300</xdr:rowOff>
    </xdr:from>
    <xdr:to>
      <xdr:col>4</xdr:col>
      <xdr:colOff>488004</xdr:colOff>
      <xdr:row>9</xdr:row>
      <xdr:rowOff>152400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2225" y="1152525"/>
          <a:ext cx="1088079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3</xdr:col>
      <xdr:colOff>209550</xdr:colOff>
      <xdr:row>19</xdr:row>
      <xdr:rowOff>47625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275" y="3105150"/>
          <a:ext cx="14097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1428750</xdr:colOff>
      <xdr:row>19</xdr:row>
      <xdr:rowOff>66675</xdr:rowOff>
    </xdr:from>
    <xdr:to>
      <xdr:col>5</xdr:col>
      <xdr:colOff>381000</xdr:colOff>
      <xdr:row>20</xdr:row>
      <xdr:rowOff>142875</xdr:rowOff>
    </xdr:to>
    <xdr:pic>
      <xdr:nvPicPr>
        <xdr:cNvPr id="5" name="図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343275"/>
          <a:ext cx="26384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704849</xdr:colOff>
      <xdr:row>20</xdr:row>
      <xdr:rowOff>123825</xdr:rowOff>
    </xdr:from>
    <xdr:to>
      <xdr:col>10</xdr:col>
      <xdr:colOff>438149</xdr:colOff>
      <xdr:row>24</xdr:row>
      <xdr:rowOff>63206</xdr:rowOff>
    </xdr:to>
    <xdr:pic>
      <xdr:nvPicPr>
        <xdr:cNvPr id="6" name="図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899" y="3571875"/>
          <a:ext cx="2066925" cy="625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0.60986</cdr:x>
      <cdr:y>0.05325</cdr:y>
    </cdr:from>
    <cdr:to>
      <cdr:x>0.89977</cdr:x>
      <cdr:y>0.11148</cdr:y>
    </cdr:to>
    <cdr:sp macro="" textlink="">
      <cdr:nvSpPr>
        <cdr:cNvPr id="4198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13063" y="161738"/>
          <a:ext cx="1099563" cy="1768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大気圧空気中　20℃</a:t>
          </a:r>
        </a:p>
      </cdr:txBody>
    </cdr:sp>
  </cdr:relSizeAnchor>
  <cdr:relSizeAnchor xmlns:cdr="http://schemas.openxmlformats.org/drawingml/2006/chartDrawing">
    <cdr:from>
      <cdr:x>0.19311</cdr:x>
      <cdr:y>0.31046</cdr:y>
    </cdr:from>
    <cdr:to>
      <cdr:x>0.59092</cdr:x>
      <cdr:y>0.38754</cdr:y>
    </cdr:to>
    <cdr:sp macro="" textlink="">
      <cdr:nvSpPr>
        <cdr:cNvPr id="4198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2422" y="942998"/>
          <a:ext cx="1508803" cy="2341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Excel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シートによる計算</a:t>
          </a:r>
        </a:p>
      </cdr:txBody>
    </cdr:sp>
  </cdr:relSizeAnchor>
  <cdr:relSizeAnchor xmlns:cdr="http://schemas.openxmlformats.org/drawingml/2006/chartDrawing">
    <cdr:from>
      <cdr:x>0.43141</cdr:x>
      <cdr:y>0.59952</cdr:y>
    </cdr:from>
    <cdr:to>
      <cdr:x>0.92453</cdr:x>
      <cdr:y>0.68325</cdr:y>
    </cdr:to>
    <cdr:sp macro="" textlink="">
      <cdr:nvSpPr>
        <cdr:cNvPr id="4198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6225" y="1820976"/>
          <a:ext cx="1870302" cy="2543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＋：水滴実測値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(Gunn (1949))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cdr:txBody>
    </cdr:sp>
  </cdr:relSizeAnchor>
  <cdr:relSizeAnchor xmlns:cdr="http://schemas.openxmlformats.org/drawingml/2006/chartDrawing">
    <cdr:from>
      <cdr:x>0.3543</cdr:x>
      <cdr:y>0.37958</cdr:y>
    </cdr:from>
    <cdr:to>
      <cdr:x>0.413</cdr:x>
      <cdr:y>0.48168</cdr:y>
    </cdr:to>
    <cdr:sp macro="" textlink="">
      <cdr:nvSpPr>
        <cdr:cNvPr id="41989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343772" y="1152938"/>
          <a:ext cx="222636" cy="31010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0.63941</cdr:x>
      <cdr:y>0.31411</cdr:y>
    </cdr:from>
    <cdr:to>
      <cdr:x>0.68712</cdr:x>
      <cdr:y>0.58115</cdr:y>
    </cdr:to>
    <cdr:sp macro="" textlink="">
      <cdr:nvSpPr>
        <cdr:cNvPr id="41990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2425150" y="954065"/>
          <a:ext cx="180958" cy="81112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0.3543</cdr:x>
      <cdr:y>0.37958</cdr:y>
    </cdr:from>
    <cdr:to>
      <cdr:x>0.50943</cdr:x>
      <cdr:y>0.43194</cdr:y>
    </cdr:to>
    <cdr:sp macro="" textlink="">
      <cdr:nvSpPr>
        <cdr:cNvPr id="8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343771" y="1152939"/>
          <a:ext cx="588397" cy="15902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0.20836</cdr:x>
      <cdr:y>0.0717</cdr:y>
    </cdr:from>
    <cdr:to>
      <cdr:x>0.27463</cdr:x>
      <cdr:y>0.14921</cdr:y>
    </cdr:to>
    <cdr:sp macro="" textlink="">
      <cdr:nvSpPr>
        <cdr:cNvPr id="9" name="楕円 8"/>
        <cdr:cNvSpPr/>
      </cdr:nvSpPr>
      <cdr:spPr>
        <a:xfrm xmlns:a="http://schemas.openxmlformats.org/drawingml/2006/main">
          <a:off x="790271" y="217778"/>
          <a:ext cx="251351" cy="235447"/>
        </a:xfrm>
        <a:prstGeom xmlns:a="http://schemas.openxmlformats.org/drawingml/2006/main" prst="ellipse">
          <a:avLst/>
        </a:prstGeom>
        <a:gradFill xmlns:a="http://schemas.openxmlformats.org/drawingml/2006/main" flip="none" rotWithShape="1">
          <a:gsLst>
            <a:gs pos="0">
              <a:schemeClr val="accent1">
                <a:lumMod val="5000"/>
                <a:lumOff val="95000"/>
              </a:schemeClr>
            </a:gs>
            <a:gs pos="100000">
              <a:schemeClr val="tx1"/>
            </a:gs>
          </a:gsLst>
          <a:path path="circle">
            <a:fillToRect l="50000" t="50000" r="50000" b="50000"/>
          </a:path>
          <a:tileRect/>
        </a:gradFill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ja-JP"/>
        </a:p>
      </cdr:txBody>
    </cdr:sp>
  </cdr:relSizeAnchor>
  <cdr:relSizeAnchor xmlns:cdr="http://schemas.openxmlformats.org/drawingml/2006/chartDrawing">
    <cdr:from>
      <cdr:x>0.26439</cdr:x>
      <cdr:y>0.15863</cdr:y>
    </cdr:from>
    <cdr:to>
      <cdr:x>0.36897</cdr:x>
      <cdr:y>0.24084</cdr:y>
    </cdr:to>
    <cdr:sp macro="" textlink="">
      <cdr:nvSpPr>
        <cdr:cNvPr id="10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02766" y="481822"/>
          <a:ext cx="396665" cy="2496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v</a:t>
          </a:r>
          <a:r>
            <a:rPr lang="en-US" altLang="ja-JP" sz="1100" b="0" i="0" u="none" strike="noStrike" baseline="-2500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t</a:t>
          </a:r>
          <a:endParaRPr lang="ja-JP" altLang="en-US" sz="1100" b="0" i="0" u="none" strike="noStrike" baseline="-2500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0.2369</cdr:x>
      <cdr:y>0.17016</cdr:y>
    </cdr:from>
    <cdr:to>
      <cdr:x>0.25157</cdr:x>
      <cdr:y>0.2356</cdr:y>
    </cdr:to>
    <cdr:sp macro="" textlink="">
      <cdr:nvSpPr>
        <cdr:cNvPr id="2" name="下矢印 1"/>
        <cdr:cNvSpPr/>
      </cdr:nvSpPr>
      <cdr:spPr>
        <a:xfrm xmlns:a="http://schemas.openxmlformats.org/drawingml/2006/main">
          <a:off x="898499" y="516835"/>
          <a:ext cx="55659" cy="198782"/>
        </a:xfrm>
        <a:prstGeom xmlns:a="http://schemas.openxmlformats.org/drawingml/2006/main" prst="downArrow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39757</xdr:colOff>
      <xdr:row>0</xdr:row>
      <xdr:rowOff>0</xdr:rowOff>
    </xdr:from>
    <xdr:to>
      <xdr:col>18</xdr:col>
      <xdr:colOff>294198</xdr:colOff>
      <xdr:row>19</xdr:row>
      <xdr:rowOff>15903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39757</xdr:colOff>
      <xdr:row>1</xdr:row>
      <xdr:rowOff>15903</xdr:rowOff>
    </xdr:from>
    <xdr:to>
      <xdr:col>5</xdr:col>
      <xdr:colOff>421419</xdr:colOff>
      <xdr:row>2</xdr:row>
      <xdr:rowOff>36478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2107096" y="190832"/>
          <a:ext cx="1844702" cy="195503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wrap="square" lIns="18288" tIns="18288" rIns="0" bIns="0" anchor="t" upright="1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C</a:t>
          </a:r>
          <a:r>
            <a:rPr lang="en-US" altLang="ja-JP" sz="1200" b="0" i="0" u="none" strike="noStrike" baseline="-2500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D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=((24/Re)</a:t>
          </a:r>
          <a:r>
            <a:rPr lang="en-US" altLang="ja-JP" sz="1200" b="0" i="0" u="none" strike="noStrike" baseline="3000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0.5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+0.5407)</a:t>
          </a:r>
          <a:r>
            <a:rPr lang="en-US" altLang="ja-JP" sz="1200" b="0" i="0" u="none" strike="noStrike" baseline="3000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2</a:t>
          </a:r>
          <a:endParaRPr lang="ja-JP" altLang="en-US" sz="1200" b="0" i="0" u="none" strike="noStrike" baseline="3000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39756</xdr:colOff>
      <xdr:row>3</xdr:row>
      <xdr:rowOff>0</xdr:rowOff>
    </xdr:from>
    <xdr:to>
      <xdr:col>7</xdr:col>
      <xdr:colOff>421418</xdr:colOff>
      <xdr:row>4</xdr:row>
      <xdr:rowOff>20574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3029446" y="524786"/>
          <a:ext cx="1908313" cy="195503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wrap="square" lIns="18288" tIns="18288" rIns="0" bIns="0" anchor="t" upright="1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C</a:t>
          </a:r>
          <a:r>
            <a:rPr lang="en-US" altLang="ja-JP" sz="1200" b="0" i="0" u="none" strike="noStrike" baseline="-2500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D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=(0.55+4.8/Re^0.5)</a:t>
          </a:r>
          <a:r>
            <a:rPr lang="en-US" altLang="ja-JP" sz="1200" b="0" i="0" u="none" strike="noStrike" baseline="3000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2</a:t>
          </a:r>
          <a:endParaRPr lang="ja-JP" altLang="en-US" sz="1200" b="0" i="0" u="none" strike="noStrike" baseline="3000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0.43358</cdr:x>
      <cdr:y>0.46411</cdr:y>
    </cdr:from>
    <cdr:to>
      <cdr:x>0.4474</cdr:x>
      <cdr:y>0.5144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3508" y="1879448"/>
          <a:ext cx="106413" cy="2040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</a:p>
      </cdr:txBody>
    </cdr:sp>
  </cdr:relSizeAnchor>
  <cdr:relSizeAnchor xmlns:cdr="http://schemas.openxmlformats.org/drawingml/2006/chartDrawing">
    <cdr:from>
      <cdr:x>0.71101</cdr:x>
      <cdr:y>0.45803</cdr:y>
    </cdr:from>
    <cdr:to>
      <cdr:x>0.87399</cdr:x>
      <cdr:y>0.52349</cdr:y>
    </cdr:to>
    <cdr:sp macro="" textlink="">
      <cdr:nvSpPr>
        <cdr:cNvPr id="717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37291" y="1529619"/>
          <a:ext cx="787908" cy="2185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実測値平均</a:t>
          </a:r>
        </a:p>
      </cdr:txBody>
    </cdr:sp>
  </cdr:relSizeAnchor>
  <cdr:relSizeAnchor xmlns:cdr="http://schemas.openxmlformats.org/drawingml/2006/chartDrawing">
    <cdr:from>
      <cdr:x>0.28641</cdr:x>
      <cdr:y>0.49762</cdr:y>
    </cdr:from>
    <cdr:to>
      <cdr:x>0.40625</cdr:x>
      <cdr:y>0.69652</cdr:y>
    </cdr:to>
    <cdr:sp macro="" textlink="">
      <cdr:nvSpPr>
        <cdr:cNvPr id="7172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1384617" y="1661823"/>
          <a:ext cx="579355" cy="66423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0.39468</cdr:x>
      <cdr:y>0.41191</cdr:y>
    </cdr:from>
    <cdr:to>
      <cdr:x>0.46875</cdr:x>
      <cdr:y>0.47619</cdr:y>
    </cdr:to>
    <cdr:sp macro="" textlink="">
      <cdr:nvSpPr>
        <cdr:cNvPr id="6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1908024" y="1375577"/>
          <a:ext cx="358097" cy="21468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prstDash val="dash"/>
          <a:round/>
          <a:headEnd/>
          <a:tailEnd/>
        </a:ln>
        <a:ex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0.55145</cdr:x>
      <cdr:y>0.5</cdr:y>
    </cdr:from>
    <cdr:to>
      <cdr:x>0.71217</cdr:x>
      <cdr:y>0.56904</cdr:y>
    </cdr:to>
    <cdr:sp macro="" textlink="">
      <cdr:nvSpPr>
        <cdr:cNvPr id="7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665914" y="1669774"/>
          <a:ext cx="777001" cy="23057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0.46061</cdr:x>
      <cdr:y>0.37231</cdr:y>
    </cdr:from>
    <cdr:to>
      <cdr:x>0.83388</cdr:x>
      <cdr:y>0.43085</cdr:y>
    </cdr:to>
    <cdr:sp macro="" textlink="">
      <cdr:nvSpPr>
        <cdr:cNvPr id="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770" y="1243347"/>
          <a:ext cx="1804541" cy="195503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wrap="squar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C</a:t>
          </a:r>
          <a:r>
            <a:rPr lang="en-US" altLang="ja-JP" sz="1200" b="0" i="0" u="none" strike="noStrike" baseline="-2500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D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=((24/Re)</a:t>
          </a:r>
          <a:r>
            <a:rPr lang="en-US" altLang="ja-JP" sz="1200" b="0" i="0" u="none" strike="noStrike" baseline="3000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0.5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+0.5407)</a:t>
          </a:r>
          <a:r>
            <a:rPr lang="en-US" altLang="ja-JP" sz="1200" b="0" i="0" u="none" strike="noStrike" baseline="3000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2</a:t>
          </a:r>
          <a:endParaRPr lang="ja-JP" altLang="en-US" sz="1200" b="0" i="0" u="none" strike="noStrike" baseline="3000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0.56306</cdr:x>
      <cdr:y>0.60714</cdr:y>
    </cdr:from>
    <cdr:to>
      <cdr:x>0.58059</cdr:x>
      <cdr:y>0.75476</cdr:y>
    </cdr:to>
    <cdr:sp macro="" textlink="">
      <cdr:nvSpPr>
        <cdr:cNvPr id="9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2722051" y="2027584"/>
          <a:ext cx="84759" cy="49297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0.43659</cdr:x>
      <cdr:y>0.71993</cdr:y>
    </cdr:from>
    <cdr:to>
      <cdr:x>0.54859</cdr:x>
      <cdr:y>0.77847</cdr:y>
    </cdr:to>
    <cdr:sp macro="" textlink="">
      <cdr:nvSpPr>
        <cdr:cNvPr id="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11989" y="2404249"/>
          <a:ext cx="593111" cy="195503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C</a:t>
          </a:r>
          <a:r>
            <a:rPr lang="en-US" altLang="ja-JP" sz="1200" b="0" i="0" u="none" strike="noStrike" baseline="-2500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D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=0.44</a:t>
          </a:r>
          <a:endParaRPr lang="ja-JP" altLang="en-US" sz="12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0.61232</cdr:x>
      <cdr:y>0.06517</cdr:y>
    </cdr:from>
    <cdr:to>
      <cdr:x>0.65426</cdr:x>
      <cdr:y>0.12371</cdr:y>
    </cdr:to>
    <cdr:sp macro="" textlink="">
      <cdr:nvSpPr>
        <cdr:cNvPr id="1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60214" y="217624"/>
          <a:ext cx="202748" cy="195503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U</a:t>
          </a:r>
          <a:r>
            <a:rPr lang="ja-JP" altLang="en-US" sz="1200" b="0" i="0" u="none" strike="noStrike" baseline="-2500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∞</a:t>
          </a:r>
        </a:p>
      </cdr:txBody>
    </cdr:sp>
  </cdr:relSizeAnchor>
  <cdr:relSizeAnchor xmlns:cdr="http://schemas.openxmlformats.org/drawingml/2006/chartDrawing">
    <cdr:from>
      <cdr:x>0.73849</cdr:x>
      <cdr:y>0.09286</cdr:y>
    </cdr:from>
    <cdr:to>
      <cdr:x>0.80263</cdr:x>
      <cdr:y>0.19048</cdr:y>
    </cdr:to>
    <cdr:sp macro="" textlink="">
      <cdr:nvSpPr>
        <cdr:cNvPr id="2" name="楕円 1"/>
        <cdr:cNvSpPr/>
      </cdr:nvSpPr>
      <cdr:spPr>
        <a:xfrm xmlns:a="http://schemas.openxmlformats.org/drawingml/2006/main">
          <a:off x="3570135" y="310101"/>
          <a:ext cx="310102" cy="326005"/>
        </a:xfrm>
        <a:prstGeom xmlns:a="http://schemas.openxmlformats.org/drawingml/2006/main" prst="ellipse">
          <a:avLst/>
        </a:prstGeom>
        <a:gradFill xmlns:a="http://schemas.openxmlformats.org/drawingml/2006/main" flip="none" rotWithShape="1">
          <a:gsLst>
            <a:gs pos="0">
              <a:schemeClr val="accent1">
                <a:lumMod val="5000"/>
                <a:lumOff val="95000"/>
              </a:schemeClr>
            </a:gs>
            <a:gs pos="100000">
              <a:schemeClr val="tx1"/>
            </a:gs>
          </a:gsLst>
          <a:path path="circle">
            <a:fillToRect l="50000" t="50000" r="50000" b="50000"/>
          </a:path>
          <a:tileRect/>
        </a:gradFill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/>
        </a:p>
      </cdr:txBody>
    </cdr:sp>
  </cdr:relSizeAnchor>
  <cdr:relSizeAnchor xmlns:cdr="http://schemas.openxmlformats.org/drawingml/2006/chartDrawing">
    <cdr:from>
      <cdr:x>0.62829</cdr:x>
      <cdr:y>0.12857</cdr:y>
    </cdr:from>
    <cdr:to>
      <cdr:x>0.71053</cdr:x>
      <cdr:y>0.1619</cdr:y>
    </cdr:to>
    <cdr:sp macro="" textlink="">
      <cdr:nvSpPr>
        <cdr:cNvPr id="3" name="右矢印 2"/>
        <cdr:cNvSpPr/>
      </cdr:nvSpPr>
      <cdr:spPr>
        <a:xfrm xmlns:a="http://schemas.openxmlformats.org/drawingml/2006/main">
          <a:off x="3037398" y="429371"/>
          <a:ext cx="397565" cy="111318"/>
        </a:xfrm>
        <a:prstGeom xmlns:a="http://schemas.openxmlformats.org/drawingml/2006/main" prst="rightArrow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/>
        </a:p>
      </cdr:txBody>
    </cdr:sp>
  </cdr:relSizeAnchor>
  <cdr:relSizeAnchor xmlns:cdr="http://schemas.openxmlformats.org/drawingml/2006/chartDrawing">
    <cdr:from>
      <cdr:x>0.77961</cdr:x>
      <cdr:y>0.12619</cdr:y>
    </cdr:from>
    <cdr:to>
      <cdr:x>0.82895</cdr:x>
      <cdr:y>0.15952</cdr:y>
    </cdr:to>
    <cdr:sp macro="" textlink="">
      <cdr:nvSpPr>
        <cdr:cNvPr id="13" name="右矢印 12"/>
        <cdr:cNvSpPr/>
      </cdr:nvSpPr>
      <cdr:spPr>
        <a:xfrm xmlns:a="http://schemas.openxmlformats.org/drawingml/2006/main">
          <a:off x="3768918" y="421419"/>
          <a:ext cx="238539" cy="111318"/>
        </a:xfrm>
        <a:prstGeom xmlns:a="http://schemas.openxmlformats.org/drawingml/2006/main" prst="rightArrow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/>
        </a:p>
      </cdr:txBody>
    </cdr:sp>
  </cdr:relSizeAnchor>
  <cdr:relSizeAnchor xmlns:cdr="http://schemas.openxmlformats.org/drawingml/2006/chartDrawing">
    <cdr:from>
      <cdr:x>0.73849</cdr:x>
      <cdr:y>0.22381</cdr:y>
    </cdr:from>
    <cdr:to>
      <cdr:x>0.81086</cdr:x>
      <cdr:y>0.22381</cdr:y>
    </cdr:to>
    <cdr:cxnSp macro="">
      <cdr:nvCxnSpPr>
        <cdr:cNvPr id="5" name="直線コネクタ 4"/>
        <cdr:cNvCxnSpPr/>
      </cdr:nvCxnSpPr>
      <cdr:spPr>
        <a:xfrm xmlns:a="http://schemas.openxmlformats.org/drawingml/2006/main">
          <a:off x="3570135" y="747422"/>
          <a:ext cx="349858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headEnd type="arrow" w="sm" len="sm"/>
          <a:tailEnd type="arrow" w="sm" len="sm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0.80476</cdr:x>
      <cdr:y>0.05088</cdr:y>
    </cdr:from>
    <cdr:to>
      <cdr:x>0.84334</cdr:x>
      <cdr:y>0.10942</cdr:y>
    </cdr:to>
    <cdr:sp macro="" textlink="">
      <cdr:nvSpPr>
        <cdr:cNvPr id="1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90517" y="169917"/>
          <a:ext cx="186526" cy="195503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F</a:t>
          </a:r>
          <a:r>
            <a:rPr lang="en-US" altLang="ja-JP" sz="1200" b="0" i="0" u="none" strike="noStrike" baseline="-2500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D</a:t>
          </a:r>
          <a:endParaRPr lang="ja-JP" altLang="en-US" sz="1200" b="0" i="0" u="none" strike="noStrike" baseline="-2500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0.75871</cdr:x>
      <cdr:y>0.23659</cdr:y>
    </cdr:from>
    <cdr:to>
      <cdr:x>0.79732</cdr:x>
      <cdr:y>0.29514</cdr:y>
    </cdr:to>
    <cdr:sp macro="" textlink="">
      <cdr:nvSpPr>
        <cdr:cNvPr id="17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67881" y="790119"/>
          <a:ext cx="186654" cy="195503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altLang="ja-JP" sz="12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D</a:t>
          </a:r>
          <a:r>
            <a:rPr lang="en-US" altLang="ja-JP" sz="1200" b="0" i="0" u="none" strike="noStrike" baseline="-2500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p</a:t>
          </a:r>
          <a:endParaRPr lang="ja-JP" altLang="en-US" sz="1200" b="0" i="0" u="none" strike="noStrike" baseline="-2500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0.54998</cdr:x>
      <cdr:y>0.81759</cdr:y>
    </cdr:from>
    <cdr:to>
      <cdr:x>0.63158</cdr:x>
      <cdr:y>0.8881</cdr:y>
    </cdr:to>
    <cdr:sp macro="" textlink="">
      <cdr:nvSpPr>
        <cdr:cNvPr id="18" name="テキスト ボックス 1"/>
        <cdr:cNvSpPr txBox="1"/>
      </cdr:nvSpPr>
      <cdr:spPr>
        <a:xfrm xmlns:a="http://schemas.openxmlformats.org/drawingml/2006/main">
          <a:off x="2658827" y="2730390"/>
          <a:ext cx="394473" cy="23544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050">
              <a:latin typeface="Arial" panose="020B0604020202020204" pitchFamily="34" charset="0"/>
              <a:ea typeface="ＭＳ Ｐゴシック" panose="020B0600070205080204" pitchFamily="50" charset="-128"/>
              <a:cs typeface="Arial" panose="020B0604020202020204" pitchFamily="34" charset="0"/>
            </a:rPr>
            <a:t>10</a:t>
          </a:r>
          <a:r>
            <a:rPr lang="en-US" altLang="ja-JP" sz="1050" baseline="30000">
              <a:latin typeface="Arial" panose="020B0604020202020204" pitchFamily="34" charset="0"/>
              <a:ea typeface="ＭＳ Ｐゴシック" panose="020B0600070205080204" pitchFamily="50" charset="-128"/>
              <a:cs typeface="Arial" panose="020B0604020202020204" pitchFamily="34" charset="0"/>
            </a:rPr>
            <a:t>3</a:t>
          </a:r>
          <a:endParaRPr lang="ja-JP" altLang="en-US" sz="1050" baseline="30000">
            <a:latin typeface="Arial" panose="020B0604020202020204" pitchFamily="34" charset="0"/>
            <a:ea typeface="ＭＳ Ｐゴシック" panose="020B0600070205080204" pitchFamily="50" charset="-128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0.72432</cdr:x>
      <cdr:y>0.81521</cdr:y>
    </cdr:from>
    <cdr:to>
      <cdr:x>0.80592</cdr:x>
      <cdr:y>0.88571</cdr:y>
    </cdr:to>
    <cdr:sp macro="" textlink="">
      <cdr:nvSpPr>
        <cdr:cNvPr id="19" name="テキスト ボックス 1"/>
        <cdr:cNvSpPr txBox="1"/>
      </cdr:nvSpPr>
      <cdr:spPr>
        <a:xfrm xmlns:a="http://schemas.openxmlformats.org/drawingml/2006/main">
          <a:off x="3501665" y="2722439"/>
          <a:ext cx="394473" cy="23544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050">
              <a:latin typeface="Arial" panose="020B0604020202020204" pitchFamily="34" charset="0"/>
              <a:ea typeface="ＭＳ Ｐゴシック" panose="020B0600070205080204" pitchFamily="50" charset="-128"/>
              <a:cs typeface="Arial" panose="020B0604020202020204" pitchFamily="34" charset="0"/>
            </a:rPr>
            <a:t>10</a:t>
          </a:r>
          <a:r>
            <a:rPr lang="en-US" altLang="ja-JP" sz="1050" baseline="30000">
              <a:latin typeface="Arial" panose="020B0604020202020204" pitchFamily="34" charset="0"/>
              <a:ea typeface="ＭＳ Ｐゴシック" panose="020B0600070205080204" pitchFamily="50" charset="-128"/>
              <a:cs typeface="Arial" panose="020B0604020202020204" pitchFamily="34" charset="0"/>
            </a:rPr>
            <a:t>5</a:t>
          </a:r>
          <a:endParaRPr lang="ja-JP" altLang="en-US" sz="1050" baseline="30000">
            <a:latin typeface="Arial" panose="020B0604020202020204" pitchFamily="34" charset="0"/>
            <a:ea typeface="ＭＳ Ｐゴシック" panose="020B0600070205080204" pitchFamily="50" charset="-128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0.64044</cdr:x>
      <cdr:y>0.81521</cdr:y>
    </cdr:from>
    <cdr:to>
      <cdr:x>0.72204</cdr:x>
      <cdr:y>0.88571</cdr:y>
    </cdr:to>
    <cdr:sp macro="" textlink="">
      <cdr:nvSpPr>
        <cdr:cNvPr id="20" name="テキスト ボックス 1"/>
        <cdr:cNvSpPr txBox="1"/>
      </cdr:nvSpPr>
      <cdr:spPr>
        <a:xfrm xmlns:a="http://schemas.openxmlformats.org/drawingml/2006/main">
          <a:off x="3096149" y="2722438"/>
          <a:ext cx="394473" cy="23544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050">
              <a:latin typeface="Arial" panose="020B0604020202020204" pitchFamily="34" charset="0"/>
              <a:ea typeface="ＭＳ Ｐゴシック" panose="020B0600070205080204" pitchFamily="50" charset="-128"/>
              <a:cs typeface="Arial" panose="020B0604020202020204" pitchFamily="34" charset="0"/>
            </a:rPr>
            <a:t>10</a:t>
          </a:r>
          <a:r>
            <a:rPr lang="en-US" altLang="ja-JP" sz="1050" baseline="30000">
              <a:latin typeface="Arial" panose="020B0604020202020204" pitchFamily="34" charset="0"/>
              <a:ea typeface="ＭＳ Ｐゴシック" panose="020B0600070205080204" pitchFamily="50" charset="-128"/>
              <a:cs typeface="Arial" panose="020B0604020202020204" pitchFamily="34" charset="0"/>
            </a:rPr>
            <a:t>4</a:t>
          </a:r>
          <a:endParaRPr lang="ja-JP" altLang="en-US" sz="1050" baseline="30000">
            <a:latin typeface="Arial" panose="020B0604020202020204" pitchFamily="34" charset="0"/>
            <a:ea typeface="ＭＳ Ｐゴシック" panose="020B0600070205080204" pitchFamily="50" charset="-128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0.81314</cdr:x>
      <cdr:y>0.81759</cdr:y>
    </cdr:from>
    <cdr:to>
      <cdr:x>0.89474</cdr:x>
      <cdr:y>0.8881</cdr:y>
    </cdr:to>
    <cdr:sp macro="" textlink="">
      <cdr:nvSpPr>
        <cdr:cNvPr id="21" name="テキスト ボックス 1"/>
        <cdr:cNvSpPr txBox="1"/>
      </cdr:nvSpPr>
      <cdr:spPr>
        <a:xfrm xmlns:a="http://schemas.openxmlformats.org/drawingml/2006/main">
          <a:off x="3931035" y="2730391"/>
          <a:ext cx="394473" cy="23544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050">
              <a:latin typeface="Arial" panose="020B0604020202020204" pitchFamily="34" charset="0"/>
              <a:ea typeface="ＭＳ Ｐゴシック" panose="020B0600070205080204" pitchFamily="50" charset="-128"/>
              <a:cs typeface="Arial" panose="020B0604020202020204" pitchFamily="34" charset="0"/>
            </a:rPr>
            <a:t>10</a:t>
          </a:r>
          <a:r>
            <a:rPr lang="en-US" altLang="ja-JP" sz="1050" baseline="30000">
              <a:latin typeface="Arial" panose="020B0604020202020204" pitchFamily="34" charset="0"/>
              <a:ea typeface="ＭＳ Ｐゴシック" panose="020B0600070205080204" pitchFamily="50" charset="-128"/>
              <a:cs typeface="Arial" panose="020B0604020202020204" pitchFamily="34" charset="0"/>
            </a:rPr>
            <a:t>6</a:t>
          </a:r>
          <a:endParaRPr lang="ja-JP" altLang="en-US" sz="1050" baseline="30000">
            <a:latin typeface="Arial" panose="020B0604020202020204" pitchFamily="34" charset="0"/>
            <a:ea typeface="ＭＳ Ｐゴシック" panose="020B0600070205080204" pitchFamily="50" charset="-128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0.89702</cdr:x>
      <cdr:y>0.81521</cdr:y>
    </cdr:from>
    <cdr:to>
      <cdr:x>0.97862</cdr:x>
      <cdr:y>0.88571</cdr:y>
    </cdr:to>
    <cdr:sp macro="" textlink="">
      <cdr:nvSpPr>
        <cdr:cNvPr id="22" name="テキスト ボックス 1"/>
        <cdr:cNvSpPr txBox="1"/>
      </cdr:nvSpPr>
      <cdr:spPr>
        <a:xfrm xmlns:a="http://schemas.openxmlformats.org/drawingml/2006/main">
          <a:off x="4336552" y="2722440"/>
          <a:ext cx="394473" cy="23544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050">
              <a:latin typeface="Arial" panose="020B0604020202020204" pitchFamily="34" charset="0"/>
              <a:ea typeface="ＭＳ Ｐゴシック" panose="020B0600070205080204" pitchFamily="50" charset="-128"/>
              <a:cs typeface="Arial" panose="020B0604020202020204" pitchFamily="34" charset="0"/>
            </a:rPr>
            <a:t>10</a:t>
          </a:r>
          <a:r>
            <a:rPr lang="en-US" altLang="ja-JP" sz="1050" baseline="30000">
              <a:latin typeface="Arial" panose="020B0604020202020204" pitchFamily="34" charset="0"/>
              <a:ea typeface="ＭＳ Ｐゴシック" panose="020B0600070205080204" pitchFamily="50" charset="-128"/>
              <a:cs typeface="Arial" panose="020B0604020202020204" pitchFamily="34" charset="0"/>
            </a:rPr>
            <a:t>7</a:t>
          </a:r>
          <a:endParaRPr lang="ja-JP" altLang="en-US" sz="1050" baseline="30000">
            <a:latin typeface="Arial" panose="020B0604020202020204" pitchFamily="34" charset="0"/>
            <a:ea typeface="ＭＳ Ｐゴシック" panose="020B0600070205080204" pitchFamily="50" charset="-128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0.46774</cdr:x>
      <cdr:y>0.81997</cdr:y>
    </cdr:from>
    <cdr:to>
      <cdr:x>0.54934</cdr:x>
      <cdr:y>0.89048</cdr:y>
    </cdr:to>
    <cdr:sp macro="" textlink="">
      <cdr:nvSpPr>
        <cdr:cNvPr id="23" name="テキスト ボックス 1"/>
        <cdr:cNvSpPr txBox="1"/>
      </cdr:nvSpPr>
      <cdr:spPr>
        <a:xfrm xmlns:a="http://schemas.openxmlformats.org/drawingml/2006/main">
          <a:off x="2261262" y="2738341"/>
          <a:ext cx="394473" cy="23544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050">
              <a:latin typeface="Arial" panose="020B0604020202020204" pitchFamily="34" charset="0"/>
              <a:ea typeface="ＭＳ Ｐゴシック" panose="020B0600070205080204" pitchFamily="50" charset="-128"/>
              <a:cs typeface="Arial" panose="020B0604020202020204" pitchFamily="34" charset="0"/>
            </a:rPr>
            <a:t>10</a:t>
          </a:r>
          <a:r>
            <a:rPr lang="en-US" altLang="ja-JP" sz="1050" baseline="30000">
              <a:latin typeface="Arial" panose="020B0604020202020204" pitchFamily="34" charset="0"/>
              <a:ea typeface="ＭＳ Ｐゴシック" panose="020B0600070205080204" pitchFamily="50" charset="-128"/>
              <a:cs typeface="Arial" panose="020B0604020202020204" pitchFamily="34" charset="0"/>
            </a:rPr>
            <a:t>2</a:t>
          </a:r>
          <a:endParaRPr lang="ja-JP" altLang="en-US" sz="1050" baseline="30000">
            <a:latin typeface="Arial" panose="020B0604020202020204" pitchFamily="34" charset="0"/>
            <a:ea typeface="ＭＳ Ｐゴシック" panose="020B0600070205080204" pitchFamily="50" charset="-128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0.38386</cdr:x>
      <cdr:y>0.81521</cdr:y>
    </cdr:from>
    <cdr:to>
      <cdr:x>0.46546</cdr:x>
      <cdr:y>0.88571</cdr:y>
    </cdr:to>
    <cdr:sp macro="" textlink="">
      <cdr:nvSpPr>
        <cdr:cNvPr id="24" name="テキスト ボックス 1"/>
        <cdr:cNvSpPr txBox="1"/>
      </cdr:nvSpPr>
      <cdr:spPr>
        <a:xfrm xmlns:a="http://schemas.openxmlformats.org/drawingml/2006/main">
          <a:off x="1855745" y="2722438"/>
          <a:ext cx="394473" cy="23544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050">
              <a:latin typeface="Arial" panose="020B0604020202020204" pitchFamily="34" charset="0"/>
              <a:ea typeface="ＭＳ Ｐゴシック" panose="020B0600070205080204" pitchFamily="50" charset="-128"/>
              <a:cs typeface="Arial" panose="020B0604020202020204" pitchFamily="34" charset="0"/>
            </a:rPr>
            <a:t>10</a:t>
          </a:r>
          <a:endParaRPr lang="ja-JP" altLang="en-US" sz="1050" baseline="30000">
            <a:latin typeface="Arial" panose="020B0604020202020204" pitchFamily="34" charset="0"/>
            <a:ea typeface="ＭＳ Ｐゴシック" panose="020B0600070205080204" pitchFamily="50" charset="-128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0.29669</cdr:x>
      <cdr:y>0.81997</cdr:y>
    </cdr:from>
    <cdr:to>
      <cdr:x>0.37829</cdr:x>
      <cdr:y>0.89048</cdr:y>
    </cdr:to>
    <cdr:sp macro="" textlink="">
      <cdr:nvSpPr>
        <cdr:cNvPr id="25" name="テキスト ボックス 1"/>
        <cdr:cNvSpPr txBox="1"/>
      </cdr:nvSpPr>
      <cdr:spPr>
        <a:xfrm xmlns:a="http://schemas.openxmlformats.org/drawingml/2006/main">
          <a:off x="1434325" y="2738340"/>
          <a:ext cx="394473" cy="23544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050">
              <a:latin typeface="Arial" panose="020B0604020202020204" pitchFamily="34" charset="0"/>
              <a:ea typeface="ＭＳ Ｐゴシック" panose="020B0600070205080204" pitchFamily="50" charset="-128"/>
              <a:cs typeface="Arial" panose="020B0604020202020204" pitchFamily="34" charset="0"/>
            </a:rPr>
            <a:t>1</a:t>
          </a:r>
          <a:endParaRPr lang="ja-JP" altLang="en-US" sz="1050" baseline="30000">
            <a:latin typeface="Arial" panose="020B0604020202020204" pitchFamily="34" charset="0"/>
            <a:ea typeface="ＭＳ Ｐゴシック" panose="020B0600070205080204" pitchFamily="50" charset="-128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0.21281</cdr:x>
      <cdr:y>0.81997</cdr:y>
    </cdr:from>
    <cdr:to>
      <cdr:x>0.29441</cdr:x>
      <cdr:y>0.89048</cdr:y>
    </cdr:to>
    <cdr:sp macro="" textlink="">
      <cdr:nvSpPr>
        <cdr:cNvPr id="26" name="テキスト ボックス 1"/>
        <cdr:cNvSpPr txBox="1"/>
      </cdr:nvSpPr>
      <cdr:spPr>
        <a:xfrm xmlns:a="http://schemas.openxmlformats.org/drawingml/2006/main">
          <a:off x="1028810" y="2738341"/>
          <a:ext cx="394473" cy="23544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050">
              <a:latin typeface="Arial" panose="020B0604020202020204" pitchFamily="34" charset="0"/>
              <a:ea typeface="ＭＳ Ｐゴシック" panose="020B0600070205080204" pitchFamily="50" charset="-128"/>
              <a:cs typeface="Arial" panose="020B0604020202020204" pitchFamily="34" charset="0"/>
            </a:rPr>
            <a:t>10</a:t>
          </a:r>
          <a:r>
            <a:rPr lang="en-US" altLang="ja-JP" sz="1050" baseline="30000">
              <a:latin typeface="Arial" panose="020B0604020202020204" pitchFamily="34" charset="0"/>
              <a:ea typeface="ＭＳ Ｐゴシック" panose="020B0600070205080204" pitchFamily="50" charset="-128"/>
              <a:cs typeface="Arial" panose="020B0604020202020204" pitchFamily="34" charset="0"/>
            </a:rPr>
            <a:t>-1</a:t>
          </a:r>
          <a:endParaRPr lang="ja-JP" altLang="en-US" sz="1050" baseline="30000">
            <a:latin typeface="Arial" panose="020B0604020202020204" pitchFamily="34" charset="0"/>
            <a:ea typeface="ＭＳ Ｐゴシック" panose="020B0600070205080204" pitchFamily="50" charset="-128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0.12071</cdr:x>
      <cdr:y>0.83188</cdr:y>
    </cdr:from>
    <cdr:to>
      <cdr:x>0.2023</cdr:x>
      <cdr:y>0.90952</cdr:y>
    </cdr:to>
    <cdr:sp macro="" textlink="">
      <cdr:nvSpPr>
        <cdr:cNvPr id="27" name="テキスト ボックス 1"/>
        <cdr:cNvSpPr txBox="1"/>
      </cdr:nvSpPr>
      <cdr:spPr>
        <a:xfrm xmlns:a="http://schemas.openxmlformats.org/drawingml/2006/main">
          <a:off x="583538" y="2778096"/>
          <a:ext cx="394472" cy="25930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altLang="ja-JP" sz="1050">
              <a:latin typeface="Arial" panose="020B0604020202020204" pitchFamily="34" charset="0"/>
              <a:ea typeface="ＭＳ Ｐゴシック" panose="020B0600070205080204" pitchFamily="50" charset="-128"/>
              <a:cs typeface="Arial" panose="020B0604020202020204" pitchFamily="34" charset="0"/>
            </a:rPr>
            <a:t>10</a:t>
          </a:r>
          <a:r>
            <a:rPr lang="en-US" altLang="ja-JP" sz="1050" baseline="30000">
              <a:latin typeface="Arial" panose="020B0604020202020204" pitchFamily="34" charset="0"/>
              <a:ea typeface="ＭＳ Ｐゴシック" panose="020B0600070205080204" pitchFamily="50" charset="-128"/>
              <a:cs typeface="Arial" panose="020B0604020202020204" pitchFamily="34" charset="0"/>
            </a:rPr>
            <a:t>-2</a:t>
          </a:r>
          <a:endParaRPr lang="ja-JP" altLang="en-US" sz="1050" baseline="30000">
            <a:latin typeface="Arial" panose="020B0604020202020204" pitchFamily="34" charset="0"/>
            <a:ea typeface="ＭＳ Ｐゴシック" panose="020B0600070205080204" pitchFamily="50" charset="-128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0"/>
  <sheetViews>
    <sheetView tabSelected="1" workbookViewId="0">
      <selection activeCell="H38" sqref="H38"/>
    </sheetView>
  </sheetViews>
  <sheetFormatPr defaultRowHeight="13.8"/>
  <cols>
    <col min="1" max="1" width="25.140625" style="1" customWidth="1"/>
    <col min="2" max="2" width="11.85546875" style="1" bestFit="1" customWidth="1"/>
    <col min="3" max="6" width="9.140625" style="1"/>
    <col min="7" max="7" width="13.28515625" style="1" customWidth="1"/>
    <col min="8" max="261" width="9.140625" style="1"/>
    <col min="262" max="262" width="12.140625" style="1" bestFit="1" customWidth="1"/>
    <col min="263" max="517" width="9.140625" style="1"/>
    <col min="518" max="518" width="12.140625" style="1" bestFit="1" customWidth="1"/>
    <col min="519" max="773" width="9.140625" style="1"/>
    <col min="774" max="774" width="12.140625" style="1" bestFit="1" customWidth="1"/>
    <col min="775" max="1029" width="9.140625" style="1"/>
    <col min="1030" max="1030" width="12.140625" style="1" bestFit="1" customWidth="1"/>
    <col min="1031" max="1285" width="9.140625" style="1"/>
    <col min="1286" max="1286" width="12.140625" style="1" bestFit="1" customWidth="1"/>
    <col min="1287" max="1541" width="9.140625" style="1"/>
    <col min="1542" max="1542" width="12.140625" style="1" bestFit="1" customWidth="1"/>
    <col min="1543" max="1797" width="9.140625" style="1"/>
    <col min="1798" max="1798" width="12.140625" style="1" bestFit="1" customWidth="1"/>
    <col min="1799" max="2053" width="9.140625" style="1"/>
    <col min="2054" max="2054" width="12.140625" style="1" bestFit="1" customWidth="1"/>
    <col min="2055" max="2309" width="9.140625" style="1"/>
    <col min="2310" max="2310" width="12.140625" style="1" bestFit="1" customWidth="1"/>
    <col min="2311" max="2565" width="9.140625" style="1"/>
    <col min="2566" max="2566" width="12.140625" style="1" bestFit="1" customWidth="1"/>
    <col min="2567" max="2821" width="9.140625" style="1"/>
    <col min="2822" max="2822" width="12.140625" style="1" bestFit="1" customWidth="1"/>
    <col min="2823" max="3077" width="9.140625" style="1"/>
    <col min="3078" max="3078" width="12.140625" style="1" bestFit="1" customWidth="1"/>
    <col min="3079" max="3333" width="9.140625" style="1"/>
    <col min="3334" max="3334" width="12.140625" style="1" bestFit="1" customWidth="1"/>
    <col min="3335" max="3589" width="9.140625" style="1"/>
    <col min="3590" max="3590" width="12.140625" style="1" bestFit="1" customWidth="1"/>
    <col min="3591" max="3845" width="9.140625" style="1"/>
    <col min="3846" max="3846" width="12.140625" style="1" bestFit="1" customWidth="1"/>
    <col min="3847" max="4101" width="9.140625" style="1"/>
    <col min="4102" max="4102" width="12.140625" style="1" bestFit="1" customWidth="1"/>
    <col min="4103" max="4357" width="9.140625" style="1"/>
    <col min="4358" max="4358" width="12.140625" style="1" bestFit="1" customWidth="1"/>
    <col min="4359" max="4613" width="9.140625" style="1"/>
    <col min="4614" max="4614" width="12.140625" style="1" bestFit="1" customWidth="1"/>
    <col min="4615" max="4869" width="9.140625" style="1"/>
    <col min="4870" max="4870" width="12.140625" style="1" bestFit="1" customWidth="1"/>
    <col min="4871" max="5125" width="9.140625" style="1"/>
    <col min="5126" max="5126" width="12.140625" style="1" bestFit="1" customWidth="1"/>
    <col min="5127" max="5381" width="9.140625" style="1"/>
    <col min="5382" max="5382" width="12.140625" style="1" bestFit="1" customWidth="1"/>
    <col min="5383" max="5637" width="9.140625" style="1"/>
    <col min="5638" max="5638" width="12.140625" style="1" bestFit="1" customWidth="1"/>
    <col min="5639" max="5893" width="9.140625" style="1"/>
    <col min="5894" max="5894" width="12.140625" style="1" bestFit="1" customWidth="1"/>
    <col min="5895" max="6149" width="9.140625" style="1"/>
    <col min="6150" max="6150" width="12.140625" style="1" bestFit="1" customWidth="1"/>
    <col min="6151" max="6405" width="9.140625" style="1"/>
    <col min="6406" max="6406" width="12.140625" style="1" bestFit="1" customWidth="1"/>
    <col min="6407" max="6661" width="9.140625" style="1"/>
    <col min="6662" max="6662" width="12.140625" style="1" bestFit="1" customWidth="1"/>
    <col min="6663" max="6917" width="9.140625" style="1"/>
    <col min="6918" max="6918" width="12.140625" style="1" bestFit="1" customWidth="1"/>
    <col min="6919" max="7173" width="9.140625" style="1"/>
    <col min="7174" max="7174" width="12.140625" style="1" bestFit="1" customWidth="1"/>
    <col min="7175" max="7429" width="9.140625" style="1"/>
    <col min="7430" max="7430" width="12.140625" style="1" bestFit="1" customWidth="1"/>
    <col min="7431" max="7685" width="9.140625" style="1"/>
    <col min="7686" max="7686" width="12.140625" style="1" bestFit="1" customWidth="1"/>
    <col min="7687" max="7941" width="9.140625" style="1"/>
    <col min="7942" max="7942" width="12.140625" style="1" bestFit="1" customWidth="1"/>
    <col min="7943" max="8197" width="9.140625" style="1"/>
    <col min="8198" max="8198" width="12.140625" style="1" bestFit="1" customWidth="1"/>
    <col min="8199" max="8453" width="9.140625" style="1"/>
    <col min="8454" max="8454" width="12.140625" style="1" bestFit="1" customWidth="1"/>
    <col min="8455" max="8709" width="9.140625" style="1"/>
    <col min="8710" max="8710" width="12.140625" style="1" bestFit="1" customWidth="1"/>
    <col min="8711" max="8965" width="9.140625" style="1"/>
    <col min="8966" max="8966" width="12.140625" style="1" bestFit="1" customWidth="1"/>
    <col min="8967" max="9221" width="9.140625" style="1"/>
    <col min="9222" max="9222" width="12.140625" style="1" bestFit="1" customWidth="1"/>
    <col min="9223" max="9477" width="9.140625" style="1"/>
    <col min="9478" max="9478" width="12.140625" style="1" bestFit="1" customWidth="1"/>
    <col min="9479" max="9733" width="9.140625" style="1"/>
    <col min="9734" max="9734" width="12.140625" style="1" bestFit="1" customWidth="1"/>
    <col min="9735" max="9989" width="9.140625" style="1"/>
    <col min="9990" max="9990" width="12.140625" style="1" bestFit="1" customWidth="1"/>
    <col min="9991" max="10245" width="9.140625" style="1"/>
    <col min="10246" max="10246" width="12.140625" style="1" bestFit="1" customWidth="1"/>
    <col min="10247" max="10501" width="9.140625" style="1"/>
    <col min="10502" max="10502" width="12.140625" style="1" bestFit="1" customWidth="1"/>
    <col min="10503" max="10757" width="9.140625" style="1"/>
    <col min="10758" max="10758" width="12.140625" style="1" bestFit="1" customWidth="1"/>
    <col min="10759" max="11013" width="9.140625" style="1"/>
    <col min="11014" max="11014" width="12.140625" style="1" bestFit="1" customWidth="1"/>
    <col min="11015" max="11269" width="9.140625" style="1"/>
    <col min="11270" max="11270" width="12.140625" style="1" bestFit="1" customWidth="1"/>
    <col min="11271" max="11525" width="9.140625" style="1"/>
    <col min="11526" max="11526" width="12.140625" style="1" bestFit="1" customWidth="1"/>
    <col min="11527" max="11781" width="9.140625" style="1"/>
    <col min="11782" max="11782" width="12.140625" style="1" bestFit="1" customWidth="1"/>
    <col min="11783" max="12037" width="9.140625" style="1"/>
    <col min="12038" max="12038" width="12.140625" style="1" bestFit="1" customWidth="1"/>
    <col min="12039" max="12293" width="9.140625" style="1"/>
    <col min="12294" max="12294" width="12.140625" style="1" bestFit="1" customWidth="1"/>
    <col min="12295" max="12549" width="9.140625" style="1"/>
    <col min="12550" max="12550" width="12.140625" style="1" bestFit="1" customWidth="1"/>
    <col min="12551" max="12805" width="9.140625" style="1"/>
    <col min="12806" max="12806" width="12.140625" style="1" bestFit="1" customWidth="1"/>
    <col min="12807" max="13061" width="9.140625" style="1"/>
    <col min="13062" max="13062" width="12.140625" style="1" bestFit="1" customWidth="1"/>
    <col min="13063" max="13317" width="9.140625" style="1"/>
    <col min="13318" max="13318" width="12.140625" style="1" bestFit="1" customWidth="1"/>
    <col min="13319" max="13573" width="9.140625" style="1"/>
    <col min="13574" max="13574" width="12.140625" style="1" bestFit="1" customWidth="1"/>
    <col min="13575" max="13829" width="9.140625" style="1"/>
    <col min="13830" max="13830" width="12.140625" style="1" bestFit="1" customWidth="1"/>
    <col min="13831" max="14085" width="9.140625" style="1"/>
    <col min="14086" max="14086" width="12.140625" style="1" bestFit="1" customWidth="1"/>
    <col min="14087" max="14341" width="9.140625" style="1"/>
    <col min="14342" max="14342" width="12.140625" style="1" bestFit="1" customWidth="1"/>
    <col min="14343" max="14597" width="9.140625" style="1"/>
    <col min="14598" max="14598" width="12.140625" style="1" bestFit="1" customWidth="1"/>
    <col min="14599" max="14853" width="9.140625" style="1"/>
    <col min="14854" max="14854" width="12.140625" style="1" bestFit="1" customWidth="1"/>
    <col min="14855" max="15109" width="9.140625" style="1"/>
    <col min="15110" max="15110" width="12.140625" style="1" bestFit="1" customWidth="1"/>
    <col min="15111" max="15365" width="9.140625" style="1"/>
    <col min="15366" max="15366" width="12.140625" style="1" bestFit="1" customWidth="1"/>
    <col min="15367" max="15621" width="9.140625" style="1"/>
    <col min="15622" max="15622" width="12.140625" style="1" bestFit="1" customWidth="1"/>
    <col min="15623" max="15877" width="9.140625" style="1"/>
    <col min="15878" max="15878" width="12.140625" style="1" bestFit="1" customWidth="1"/>
    <col min="15879" max="16133" width="9.140625" style="1"/>
    <col min="16134" max="16134" width="12.140625" style="1" bestFit="1" customWidth="1"/>
    <col min="16135" max="16384" width="9.140625" style="1"/>
  </cols>
  <sheetData>
    <row r="1" spans="1:20">
      <c r="A1" s="1" t="s">
        <v>19</v>
      </c>
      <c r="G1" s="1" t="s">
        <v>31</v>
      </c>
      <c r="N1" s="1" t="s">
        <v>17</v>
      </c>
    </row>
    <row r="2" spans="1:20">
      <c r="A2" s="1" t="s">
        <v>20</v>
      </c>
      <c r="B2" s="1">
        <v>1E-3</v>
      </c>
      <c r="C2" s="1" t="s">
        <v>0</v>
      </c>
      <c r="G2" s="1">
        <v>8.0000000000000002E-3</v>
      </c>
      <c r="H2" s="1" t="s">
        <v>0</v>
      </c>
      <c r="N2" s="7" t="s">
        <v>18</v>
      </c>
    </row>
    <row r="3" spans="1:20">
      <c r="A3" s="1" t="s">
        <v>21</v>
      </c>
      <c r="B3" s="1">
        <v>1000</v>
      </c>
      <c r="C3" s="1" t="s">
        <v>1</v>
      </c>
      <c r="G3" s="1">
        <v>1500</v>
      </c>
      <c r="H3" s="1" t="s">
        <v>1</v>
      </c>
      <c r="N3" s="1" t="s">
        <v>16</v>
      </c>
    </row>
    <row r="4" spans="1:20">
      <c r="A4" s="1" t="s">
        <v>22</v>
      </c>
      <c r="B4" s="1">
        <v>1.2</v>
      </c>
      <c r="C4" s="1" t="s">
        <v>1</v>
      </c>
      <c r="G4" s="1">
        <v>1000</v>
      </c>
      <c r="H4" s="1" t="s">
        <v>1</v>
      </c>
      <c r="O4" s="1" t="s">
        <v>5</v>
      </c>
    </row>
    <row r="5" spans="1:20">
      <c r="A5" s="1" t="s">
        <v>23</v>
      </c>
      <c r="B5" s="2">
        <v>1.8099999999999999E-5</v>
      </c>
      <c r="C5" s="1" t="s">
        <v>12</v>
      </c>
      <c r="G5" s="2">
        <v>1E-3</v>
      </c>
      <c r="H5" s="1" t="s">
        <v>12</v>
      </c>
      <c r="N5" s="1" t="s">
        <v>6</v>
      </c>
      <c r="R5" s="1" t="s">
        <v>8</v>
      </c>
    </row>
    <row r="6" spans="1:20" ht="14.4" thickBot="1">
      <c r="A6" s="1" t="s">
        <v>24</v>
      </c>
      <c r="B6" s="1">
        <v>9.8000000000000007</v>
      </c>
      <c r="C6" s="1" t="s">
        <v>15</v>
      </c>
      <c r="G6" s="1">
        <v>9.8000000000000007</v>
      </c>
      <c r="H6" s="1" t="s">
        <v>15</v>
      </c>
      <c r="N6" s="1" t="s">
        <v>7</v>
      </c>
      <c r="R6" s="6" t="s">
        <v>9</v>
      </c>
      <c r="S6" s="1" t="s">
        <v>10</v>
      </c>
      <c r="T6" s="1" t="s">
        <v>11</v>
      </c>
    </row>
    <row r="7" spans="1:20" ht="14.4" thickBot="1">
      <c r="A7" s="3" t="s">
        <v>25</v>
      </c>
      <c r="B7" s="10">
        <v>3.9014231129323935</v>
      </c>
      <c r="C7" s="3" t="s">
        <v>26</v>
      </c>
      <c r="G7" s="10">
        <v>0.36187537348652837</v>
      </c>
      <c r="H7" s="3" t="s">
        <v>26</v>
      </c>
      <c r="N7" s="1">
        <v>0.1</v>
      </c>
      <c r="O7" s="1">
        <v>0.27</v>
      </c>
      <c r="R7" s="1" t="s">
        <v>13</v>
      </c>
      <c r="S7" s="1" t="s">
        <v>14</v>
      </c>
    </row>
    <row r="8" spans="1:20">
      <c r="A8" s="1" t="s">
        <v>27</v>
      </c>
      <c r="B8" s="4">
        <f>B4*B7*B2/B5</f>
        <v>258.65788594026918</v>
      </c>
      <c r="G8" s="4">
        <f>G4*G7*G2/G5</f>
        <v>2895.0029878922269</v>
      </c>
      <c r="N8" s="1">
        <v>0.2</v>
      </c>
      <c r="O8" s="1">
        <v>0.72</v>
      </c>
      <c r="S8" s="1">
        <v>3</v>
      </c>
      <c r="T8" s="1">
        <v>8.58</v>
      </c>
    </row>
    <row r="9" spans="1:20">
      <c r="A9" s="1" t="s">
        <v>32</v>
      </c>
      <c r="B9" s="8">
        <f>IF(B8&lt;0.32,24/B8,((24/B8)^0.5+0.5407)^2)</f>
        <v>0.71454733883551214</v>
      </c>
      <c r="G9" s="8">
        <f>IF(G8&lt;0.32,24/G8,((24/G8)^0.5+0.5407)^2)</f>
        <v>0.39910837045963254</v>
      </c>
      <c r="N9" s="1">
        <v>0.3</v>
      </c>
      <c r="O9" s="1">
        <v>1.17</v>
      </c>
      <c r="S9" s="1">
        <v>2.5</v>
      </c>
      <c r="T9" s="1">
        <v>7.62</v>
      </c>
    </row>
    <row r="10" spans="1:20">
      <c r="A10" s="1" t="s">
        <v>30</v>
      </c>
      <c r="B10" s="8">
        <f>(4*B6*B2*(B3-B4)/3/B4/B9)^0.5</f>
        <v>3.9013556879827309</v>
      </c>
      <c r="G10" s="8">
        <f>(4*G6*G2*(G3-G4)/3/G4/G9)^0.5</f>
        <v>0.36188200151379329</v>
      </c>
      <c r="N10" s="1">
        <v>0.4</v>
      </c>
      <c r="O10" s="1">
        <v>1.62</v>
      </c>
      <c r="R10" s="6">
        <v>2E-3</v>
      </c>
      <c r="S10" s="1">
        <v>2</v>
      </c>
      <c r="T10" s="6">
        <v>6.55</v>
      </c>
    </row>
    <row r="11" spans="1:20">
      <c r="B11" s="1">
        <f>B10/B7</f>
        <v>0.99998271785763526</v>
      </c>
      <c r="G11" s="1">
        <f>G10/G7</f>
        <v>1.000018315773193</v>
      </c>
      <c r="N11" s="1">
        <v>0.5</v>
      </c>
      <c r="O11" s="1">
        <v>2.06</v>
      </c>
      <c r="R11" s="6">
        <v>1.5E-3</v>
      </c>
      <c r="S11" s="1">
        <v>1.5</v>
      </c>
      <c r="T11" s="6">
        <v>5.33</v>
      </c>
    </row>
    <row r="12" spans="1:20">
      <c r="N12" s="1">
        <v>0.6</v>
      </c>
      <c r="O12" s="1">
        <v>2.4700000000000002</v>
      </c>
      <c r="R12" s="6">
        <v>1E-3</v>
      </c>
      <c r="S12" s="1">
        <v>1</v>
      </c>
      <c r="T12" s="6">
        <v>3.89</v>
      </c>
    </row>
    <row r="13" spans="1:20">
      <c r="N13" s="1">
        <v>0.7</v>
      </c>
      <c r="O13" s="1">
        <v>2.87</v>
      </c>
      <c r="R13" s="6">
        <v>5.0000000000000001E-4</v>
      </c>
      <c r="S13" s="1">
        <v>0.5</v>
      </c>
      <c r="T13" s="6">
        <v>2.06</v>
      </c>
    </row>
    <row r="14" spans="1:20">
      <c r="N14" s="1">
        <v>0.8</v>
      </c>
      <c r="O14" s="1">
        <v>3.27</v>
      </c>
      <c r="R14" s="6">
        <v>1E-4</v>
      </c>
      <c r="S14" s="1">
        <v>0.1</v>
      </c>
      <c r="T14" s="6">
        <v>0.24</v>
      </c>
    </row>
    <row r="15" spans="1:20">
      <c r="N15" s="1">
        <v>0.9</v>
      </c>
      <c r="O15" s="1">
        <v>3.67</v>
      </c>
    </row>
    <row r="16" spans="1:20">
      <c r="N16" s="1">
        <v>1</v>
      </c>
      <c r="O16" s="1">
        <v>4.03</v>
      </c>
    </row>
    <row r="17" spans="14:15">
      <c r="N17" s="1">
        <v>1.2</v>
      </c>
      <c r="O17" s="1">
        <v>4.6399999999999997</v>
      </c>
    </row>
    <row r="18" spans="14:15">
      <c r="N18" s="1">
        <v>1.4</v>
      </c>
      <c r="O18" s="1">
        <v>5.17</v>
      </c>
    </row>
    <row r="19" spans="14:15">
      <c r="N19" s="1">
        <v>1.6</v>
      </c>
      <c r="O19" s="1">
        <v>5.65</v>
      </c>
    </row>
    <row r="20" spans="14:15">
      <c r="N20" s="1">
        <v>1.8</v>
      </c>
      <c r="O20" s="1">
        <v>6.09</v>
      </c>
    </row>
    <row r="21" spans="14:15">
      <c r="N21" s="1">
        <v>2</v>
      </c>
      <c r="O21" s="1">
        <v>6.49</v>
      </c>
    </row>
    <row r="22" spans="14:15">
      <c r="N22" s="1">
        <v>2.2000000000000002</v>
      </c>
      <c r="O22" s="1">
        <v>6.9</v>
      </c>
    </row>
    <row r="23" spans="14:15">
      <c r="N23" s="1">
        <v>2.4</v>
      </c>
      <c r="O23" s="1">
        <v>7.27</v>
      </c>
    </row>
    <row r="24" spans="14:15">
      <c r="N24" s="1">
        <v>2.6</v>
      </c>
      <c r="O24" s="1">
        <v>7.57</v>
      </c>
    </row>
    <row r="25" spans="14:15">
      <c r="N25" s="1">
        <v>2.8</v>
      </c>
      <c r="O25" s="1">
        <v>7.82</v>
      </c>
    </row>
    <row r="26" spans="14:15">
      <c r="N26" s="1">
        <v>3</v>
      </c>
      <c r="O26" s="1">
        <v>8.06</v>
      </c>
    </row>
    <row r="27" spans="14:15">
      <c r="N27" s="1">
        <v>3.2</v>
      </c>
      <c r="O27" s="1">
        <v>8.26</v>
      </c>
    </row>
    <row r="28" spans="14:15">
      <c r="N28" s="1">
        <v>3.4</v>
      </c>
      <c r="O28" s="1">
        <v>8.44</v>
      </c>
    </row>
    <row r="29" spans="14:15">
      <c r="N29" s="1">
        <v>3.6</v>
      </c>
      <c r="O29" s="1">
        <v>8.6</v>
      </c>
    </row>
    <row r="30" spans="14:15">
      <c r="N30" s="1">
        <v>3.8</v>
      </c>
      <c r="O30" s="1">
        <v>8.7200000000000006</v>
      </c>
    </row>
    <row r="31" spans="14:15">
      <c r="N31" s="1">
        <v>4</v>
      </c>
      <c r="O31" s="1">
        <v>8.83</v>
      </c>
    </row>
    <row r="32" spans="14:15">
      <c r="N32" s="1">
        <v>4.2</v>
      </c>
      <c r="O32" s="1">
        <v>8.92</v>
      </c>
    </row>
    <row r="33" spans="14:15">
      <c r="N33" s="1">
        <v>4.4000000000000004</v>
      </c>
      <c r="O33" s="1">
        <v>8.98</v>
      </c>
    </row>
    <row r="34" spans="14:15">
      <c r="N34" s="1">
        <v>4.5999999999999996</v>
      </c>
      <c r="O34" s="1">
        <v>9.0299999999999994</v>
      </c>
    </row>
    <row r="35" spans="14:15">
      <c r="N35" s="1">
        <v>4.8</v>
      </c>
      <c r="O35" s="1">
        <v>9.07</v>
      </c>
    </row>
    <row r="36" spans="14:15">
      <c r="N36" s="1">
        <v>5</v>
      </c>
      <c r="O36" s="1">
        <v>9.09</v>
      </c>
    </row>
    <row r="37" spans="14:15">
      <c r="N37" s="1">
        <v>5.2</v>
      </c>
      <c r="O37" s="1">
        <v>9.1199999999999992</v>
      </c>
    </row>
    <row r="38" spans="14:15">
      <c r="N38" s="1">
        <v>5.4</v>
      </c>
      <c r="O38" s="1">
        <v>9.14</v>
      </c>
    </row>
    <row r="39" spans="14:15">
      <c r="N39" s="1">
        <v>5.6</v>
      </c>
      <c r="O39" s="1">
        <v>9.16</v>
      </c>
    </row>
    <row r="40" spans="14:15">
      <c r="N40" s="1">
        <v>5.8</v>
      </c>
      <c r="O40" s="1">
        <v>9.17</v>
      </c>
    </row>
  </sheetData>
  <phoneticPr fontId="1"/>
  <pageMargins left="0.75" right="0.75" top="1" bottom="1" header="0.51200000000000001" footer="0.51200000000000001"/>
  <pageSetup paperSize="9" orientation="portrait" horizontalDpi="4294967293" verticalDpi="0" r:id="rId1"/>
  <headerFooter alignWithMargins="0">
    <oddHeader>&amp;A</oddHeader>
    <oddFooter>- &amp;P -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N25" sqref="N25"/>
    </sheetView>
  </sheetViews>
  <sheetFormatPr defaultColWidth="9.140625" defaultRowHeight="13.8"/>
  <cols>
    <col min="1" max="1" width="9.140625" style="1"/>
    <col min="2" max="2" width="15.42578125" style="1" bestFit="1" customWidth="1"/>
    <col min="3" max="3" width="12.42578125" style="1" bestFit="1" customWidth="1"/>
    <col min="4" max="4" width="16.42578125" style="1" customWidth="1"/>
    <col min="5" max="5" width="9.7109375" style="1" bestFit="1" customWidth="1"/>
    <col min="6" max="7" width="9.140625" style="1"/>
    <col min="8" max="8" width="9.7109375" style="1" bestFit="1" customWidth="1"/>
    <col min="9" max="16384" width="9.140625" style="1"/>
  </cols>
  <sheetData>
    <row r="1" spans="1:9">
      <c r="B1" s="1" t="s">
        <v>33</v>
      </c>
      <c r="C1" s="1" t="s">
        <v>2</v>
      </c>
      <c r="D1" s="5" t="s">
        <v>4</v>
      </c>
      <c r="H1" s="1" t="s">
        <v>3</v>
      </c>
    </row>
    <row r="2" spans="1:9">
      <c r="C2" s="1" t="s">
        <v>34</v>
      </c>
      <c r="D2" s="5"/>
      <c r="H2" s="1" t="s">
        <v>28</v>
      </c>
      <c r="I2" s="1" t="s">
        <v>29</v>
      </c>
    </row>
    <row r="3" spans="1:9">
      <c r="A3" s="1">
        <v>-2</v>
      </c>
      <c r="B3" s="4">
        <f>10^A3</f>
        <v>0.01</v>
      </c>
      <c r="C3" s="8">
        <f>24/B3+(2.6*B3/5)/(1+(B3/5)^1.52)+0.411*(B3/263000)^(-7.94)/(1+(B3/263000)^(-8))+(B3^0.8/461000)</f>
        <v>2400.1526495419503</v>
      </c>
      <c r="D3" s="8"/>
      <c r="E3" s="8"/>
      <c r="F3" s="8"/>
      <c r="G3" s="8"/>
      <c r="H3" s="8">
        <v>0.01</v>
      </c>
      <c r="I3" s="1">
        <f>24/H3</f>
        <v>2400</v>
      </c>
    </row>
    <row r="4" spans="1:9">
      <c r="A4" s="1">
        <v>-1.75</v>
      </c>
      <c r="B4" s="4">
        <f t="shared" ref="B4:B40" si="0">10^A4</f>
        <v>1.7782794100389226E-2</v>
      </c>
      <c r="C4" s="8">
        <f t="shared" ref="C4:C40" si="1">24/B4+(2.6*B4/5)/(1+(B4/5)^1.52)+0.411*(B4/263000)^(-7.94)/(1+(B4/263000)^(-8))+(B4^0.8/461000)</f>
        <v>1349.7810574513892</v>
      </c>
      <c r="D4" s="8"/>
      <c r="E4" s="8"/>
      <c r="F4" s="8"/>
      <c r="G4" s="8"/>
      <c r="H4" s="8">
        <v>0.1</v>
      </c>
      <c r="I4" s="1">
        <f t="shared" ref="I4:I5" si="2">24/H4</f>
        <v>240</v>
      </c>
    </row>
    <row r="5" spans="1:9">
      <c r="A5" s="1">
        <v>-1.5</v>
      </c>
      <c r="B5" s="4">
        <f t="shared" si="0"/>
        <v>3.1622776601683784E-2</v>
      </c>
      <c r="C5" s="8">
        <f t="shared" si="1"/>
        <v>759.12107036268083</v>
      </c>
      <c r="D5" s="8"/>
      <c r="E5" s="8"/>
      <c r="F5" s="8"/>
      <c r="G5" s="8"/>
      <c r="H5" s="8">
        <v>1</v>
      </c>
      <c r="I5" s="1">
        <f t="shared" si="2"/>
        <v>24</v>
      </c>
    </row>
    <row r="6" spans="1:9">
      <c r="A6" s="1">
        <v>-1.25</v>
      </c>
      <c r="B6" s="4">
        <f t="shared" si="0"/>
        <v>5.6234132519034884E-2</v>
      </c>
      <c r="C6" s="8">
        <f t="shared" si="1"/>
        <v>426.97981623974675</v>
      </c>
      <c r="D6" s="8"/>
      <c r="E6" s="8"/>
      <c r="F6" s="8"/>
      <c r="G6" s="8"/>
      <c r="H6" s="8">
        <v>10</v>
      </c>
      <c r="I6" s="1">
        <f>24/H6</f>
        <v>2.4</v>
      </c>
    </row>
    <row r="7" spans="1:9">
      <c r="A7" s="1">
        <v>-1</v>
      </c>
      <c r="B7" s="4">
        <f t="shared" si="0"/>
        <v>0.1</v>
      </c>
      <c r="C7" s="8">
        <f t="shared" si="1"/>
        <v>240.22115982377971</v>
      </c>
      <c r="D7" s="8"/>
      <c r="E7" s="8"/>
      <c r="F7" s="8"/>
      <c r="G7" s="8"/>
      <c r="H7" s="8"/>
    </row>
    <row r="8" spans="1:9">
      <c r="A8" s="1">
        <v>-0.75</v>
      </c>
      <c r="B8" s="4">
        <f t="shared" si="0"/>
        <v>0.17782794100389224</v>
      </c>
      <c r="C8" s="8">
        <f t="shared" si="1"/>
        <v>135.22905708161588</v>
      </c>
      <c r="D8" s="8"/>
      <c r="E8" s="8"/>
      <c r="F8" s="8"/>
      <c r="G8" s="8"/>
      <c r="H8" s="8"/>
    </row>
    <row r="9" spans="1:9">
      <c r="A9" s="1">
        <v>-0.5</v>
      </c>
      <c r="B9" s="4">
        <f t="shared" si="0"/>
        <v>0.31622776601683794</v>
      </c>
      <c r="C9" s="8">
        <f t="shared" si="1"/>
        <v>76.238067884994223</v>
      </c>
      <c r="D9" s="8">
        <f>((24/B9)^0.5+0.5407)^2</f>
        <v>85.607911487466808</v>
      </c>
      <c r="E9" s="8">
        <f>(0.55+4.8/B9^0.5)^2</f>
        <v>82.550692575284984</v>
      </c>
      <c r="F9" s="8"/>
      <c r="G9" s="8"/>
      <c r="H9" s="8"/>
    </row>
    <row r="10" spans="1:9">
      <c r="A10" s="1">
        <v>-0.25</v>
      </c>
      <c r="B10" s="4">
        <f t="shared" si="0"/>
        <v>0.56234132519034907</v>
      </c>
      <c r="C10" s="8">
        <f t="shared" si="1"/>
        <v>43.148712808440507</v>
      </c>
      <c r="D10" s="8">
        <f t="shared" ref="D10:D27" si="3">((24/B10)^0.5+0.5407)^2</f>
        <v>50.035734053639459</v>
      </c>
      <c r="E10" s="8">
        <f t="shared" ref="E10:E27" si="4">(0.55+4.8/B10^0.5)^2</f>
        <v>48.315050769119125</v>
      </c>
      <c r="F10" s="8"/>
      <c r="G10" s="8"/>
      <c r="H10" s="8"/>
    </row>
    <row r="11" spans="1:9">
      <c r="A11" s="1">
        <v>0</v>
      </c>
      <c r="B11" s="4">
        <f t="shared" si="0"/>
        <v>1</v>
      </c>
      <c r="C11" s="8">
        <f t="shared" si="1"/>
        <v>24.672931768378028</v>
      </c>
      <c r="D11" s="8">
        <f t="shared" si="3"/>
        <v>29.590112905691456</v>
      </c>
      <c r="E11" s="8">
        <f t="shared" si="4"/>
        <v>28.622499999999995</v>
      </c>
      <c r="F11" s="8"/>
      <c r="G11" s="8"/>
      <c r="H11" s="8"/>
    </row>
    <row r="12" spans="1:9">
      <c r="A12" s="1">
        <v>0.25</v>
      </c>
      <c r="B12" s="4">
        <f t="shared" si="0"/>
        <v>1.778279410038923</v>
      </c>
      <c r="C12" s="8">
        <f t="shared" si="1"/>
        <v>14.463038405571968</v>
      </c>
      <c r="D12" s="8">
        <f t="shared" si="3"/>
        <v>17.761305153149262</v>
      </c>
      <c r="E12" s="8">
        <f t="shared" si="4"/>
        <v>17.218285557661009</v>
      </c>
      <c r="F12" s="8"/>
      <c r="G12" s="8"/>
      <c r="H12" s="8"/>
    </row>
    <row r="13" spans="1:9">
      <c r="A13" s="1">
        <v>0.5</v>
      </c>
      <c r="B13" s="4">
        <f t="shared" si="0"/>
        <v>3.1622776601683795</v>
      </c>
      <c r="C13" s="8">
        <f t="shared" si="1"/>
        <v>8.8951876505242353</v>
      </c>
      <c r="D13" s="8">
        <f t="shared" si="3"/>
        <v>10.860970237739718</v>
      </c>
      <c r="E13" s="8">
        <f t="shared" si="4"/>
        <v>10.557549926032991</v>
      </c>
      <c r="F13" s="8"/>
      <c r="G13" s="8"/>
      <c r="H13" s="8"/>
    </row>
    <row r="14" spans="1:9">
      <c r="A14" s="1">
        <v>0.75</v>
      </c>
      <c r="B14" s="4">
        <f t="shared" si="0"/>
        <v>5.6234132519034921</v>
      </c>
      <c r="C14" s="8">
        <f t="shared" si="1"/>
        <v>5.8153450897548442</v>
      </c>
      <c r="D14" s="8">
        <f t="shared" si="3"/>
        <v>6.7942724306068385</v>
      </c>
      <c r="E14" s="8">
        <f t="shared" si="4"/>
        <v>6.6262132988325915</v>
      </c>
      <c r="F14" s="8"/>
      <c r="G14" s="8"/>
      <c r="H14" s="8"/>
    </row>
    <row r="15" spans="1:9">
      <c r="A15" s="1">
        <v>1</v>
      </c>
      <c r="B15" s="4">
        <f t="shared" si="0"/>
        <v>10</v>
      </c>
      <c r="C15" s="8">
        <f t="shared" si="1"/>
        <v>3.9675832598425482</v>
      </c>
      <c r="D15" s="8">
        <f t="shared" si="3"/>
        <v>4.3676541662354813</v>
      </c>
      <c r="E15" s="8">
        <f t="shared" si="4"/>
        <v>4.2761826045689038</v>
      </c>
      <c r="F15" s="8"/>
      <c r="G15" s="8"/>
      <c r="H15" s="8"/>
    </row>
    <row r="16" spans="1:9">
      <c r="A16" s="1">
        <v>1.25</v>
      </c>
      <c r="B16" s="4">
        <f t="shared" si="0"/>
        <v>17.782794100389236</v>
      </c>
      <c r="C16" s="8">
        <f t="shared" si="1"/>
        <v>2.7541959281891533</v>
      </c>
      <c r="D16" s="8">
        <f t="shared" si="3"/>
        <v>2.8982716967739428</v>
      </c>
      <c r="E16" s="8">
        <f t="shared" si="4"/>
        <v>2.8502197298279177</v>
      </c>
      <c r="F16" s="8"/>
      <c r="G16" s="8"/>
      <c r="H16" s="8"/>
    </row>
    <row r="17" spans="1:8">
      <c r="A17" s="1">
        <v>1.5</v>
      </c>
      <c r="B17" s="4">
        <f t="shared" si="0"/>
        <v>31.622776601683803</v>
      </c>
      <c r="C17" s="8">
        <f t="shared" si="1"/>
        <v>1.9375984214034232</v>
      </c>
      <c r="D17" s="8">
        <f t="shared" si="3"/>
        <v>1.9933922437829832</v>
      </c>
      <c r="E17" s="8">
        <f t="shared" si="4"/>
        <v>1.9700203014033448</v>
      </c>
      <c r="F17" s="8"/>
      <c r="G17" s="8"/>
      <c r="H17" s="8"/>
    </row>
    <row r="18" spans="1:8">
      <c r="A18" s="1">
        <v>1.75</v>
      </c>
      <c r="B18" s="4">
        <f t="shared" si="0"/>
        <v>56.234132519034915</v>
      </c>
      <c r="C18" s="8">
        <f t="shared" si="1"/>
        <v>1.3948308028948238</v>
      </c>
      <c r="D18" s="8">
        <f t="shared" si="3"/>
        <v>1.4256107206798723</v>
      </c>
      <c r="E18" s="8">
        <f t="shared" si="4"/>
        <v>1.4163148922552027</v>
      </c>
      <c r="F18" s="8"/>
      <c r="G18" s="8"/>
      <c r="H18" s="8"/>
    </row>
    <row r="19" spans="1:8">
      <c r="A19" s="1">
        <v>2</v>
      </c>
      <c r="B19" s="4">
        <f t="shared" si="0"/>
        <v>100</v>
      </c>
      <c r="C19" s="8">
        <f t="shared" si="1"/>
        <v>1.0381866387873426</v>
      </c>
      <c r="D19" s="8">
        <f t="shared" si="3"/>
        <v>1.0621321315691459</v>
      </c>
      <c r="E19" s="8">
        <f t="shared" si="4"/>
        <v>1.0609</v>
      </c>
      <c r="F19" s="8"/>
      <c r="G19" s="8"/>
      <c r="H19" s="8"/>
    </row>
    <row r="20" spans="1:8">
      <c r="A20" s="1">
        <v>2.25</v>
      </c>
      <c r="B20" s="4">
        <f t="shared" si="0"/>
        <v>177.82794100389242</v>
      </c>
      <c r="C20" s="8">
        <f t="shared" si="1"/>
        <v>0.80448552859143241</v>
      </c>
      <c r="D20" s="8">
        <f t="shared" si="3"/>
        <v>0.82459409390377236</v>
      </c>
      <c r="E20" s="8">
        <f t="shared" si="4"/>
        <v>0.82800758385139295</v>
      </c>
      <c r="F20" s="8"/>
      <c r="G20" s="8"/>
      <c r="H20" s="8"/>
    </row>
    <row r="21" spans="1:8">
      <c r="A21" s="1">
        <v>2.5</v>
      </c>
      <c r="B21" s="4">
        <f t="shared" si="0"/>
        <v>316.22776601683825</v>
      </c>
      <c r="C21" s="8">
        <f t="shared" si="1"/>
        <v>0.65103728512289516</v>
      </c>
      <c r="D21" s="8">
        <f t="shared" si="3"/>
        <v>0.66616589017760164</v>
      </c>
      <c r="E21" s="8">
        <f t="shared" si="4"/>
        <v>0.67227509699078358</v>
      </c>
      <c r="F21" s="8"/>
      <c r="G21" s="8"/>
      <c r="H21" s="8"/>
    </row>
    <row r="22" spans="1:8">
      <c r="A22" s="1">
        <v>2.75</v>
      </c>
      <c r="B22" s="4">
        <f t="shared" si="0"/>
        <v>562.34132519034927</v>
      </c>
      <c r="C22" s="8">
        <f t="shared" si="1"/>
        <v>0.55013406147228638</v>
      </c>
      <c r="D22" s="8">
        <f t="shared" si="3"/>
        <v>0.55843973149227666</v>
      </c>
      <c r="E22" s="8">
        <f t="shared" si="4"/>
        <v>0.56612731141758832</v>
      </c>
      <c r="F22" s="8"/>
      <c r="G22" s="8"/>
      <c r="H22" s="8"/>
    </row>
    <row r="23" spans="1:8">
      <c r="A23" s="1">
        <v>3</v>
      </c>
      <c r="B23" s="4">
        <f t="shared" si="0"/>
        <v>1000</v>
      </c>
      <c r="C23" s="8">
        <f t="shared" si="1"/>
        <v>0.4840563078307093</v>
      </c>
      <c r="D23" s="8">
        <f t="shared" si="3"/>
        <v>0.48388625762354803</v>
      </c>
      <c r="E23" s="8">
        <f t="shared" si="4"/>
        <v>0.49250826045689045</v>
      </c>
      <c r="F23" s="8"/>
      <c r="G23" s="8"/>
      <c r="H23" s="8"/>
    </row>
    <row r="24" spans="1:8">
      <c r="A24" s="1">
        <v>3.2029999999999998</v>
      </c>
      <c r="B24" s="4">
        <f t="shared" si="0"/>
        <v>1595.8791472367325</v>
      </c>
      <c r="C24" s="8">
        <f t="shared" si="1"/>
        <v>0.44806087371070558</v>
      </c>
      <c r="D24" s="9">
        <f t="shared" si="3"/>
        <v>0.44001002013858959</v>
      </c>
      <c r="E24" s="8">
        <f t="shared" si="4"/>
        <v>0.44910749767668223</v>
      </c>
      <c r="F24" s="8"/>
      <c r="G24" s="8"/>
      <c r="H24" s="8"/>
    </row>
    <row r="25" spans="1:8">
      <c r="A25" s="1">
        <v>3.5</v>
      </c>
      <c r="B25" s="4">
        <f t="shared" si="0"/>
        <v>3162.2776601683804</v>
      </c>
      <c r="C25" s="8">
        <f t="shared" si="1"/>
        <v>0.41506901170485794</v>
      </c>
      <c r="D25" s="8">
        <f t="shared" si="3"/>
        <v>0.39415486791866128</v>
      </c>
      <c r="E25" s="8">
        <f t="shared" si="4"/>
        <v>0.4036790405790831</v>
      </c>
      <c r="F25" s="8"/>
      <c r="G25" s="8"/>
      <c r="H25" s="8"/>
    </row>
    <row r="26" spans="1:8">
      <c r="A26" s="1">
        <v>3.75</v>
      </c>
      <c r="B26" s="4">
        <f t="shared" si="0"/>
        <v>5623.4132519034993</v>
      </c>
      <c r="C26" s="8">
        <f t="shared" si="1"/>
        <v>0.40012163865216044</v>
      </c>
      <c r="D26" s="8">
        <f t="shared" si="3"/>
        <v>0.36727107781114637</v>
      </c>
      <c r="E26" s="8">
        <f t="shared" si="4"/>
        <v>0.37700708737895317</v>
      </c>
      <c r="F26" s="8"/>
      <c r="G26" s="8"/>
      <c r="H26" s="8"/>
    </row>
    <row r="27" spans="1:8">
      <c r="A27" s="1">
        <v>4</v>
      </c>
      <c r="B27" s="4">
        <f t="shared" si="0"/>
        <v>10000</v>
      </c>
      <c r="C27" s="8">
        <f t="shared" si="1"/>
        <v>0.3935644282400747</v>
      </c>
      <c r="D27" s="8">
        <f t="shared" si="3"/>
        <v>0.34773405415691455</v>
      </c>
      <c r="E27" s="8">
        <f t="shared" si="4"/>
        <v>0.35760400000000009</v>
      </c>
      <c r="F27" s="8"/>
      <c r="G27" s="8"/>
      <c r="H27" s="8"/>
    </row>
    <row r="28" spans="1:8">
      <c r="A28" s="1">
        <v>4.25</v>
      </c>
      <c r="B28" s="4">
        <f t="shared" si="0"/>
        <v>17782.794100389234</v>
      </c>
      <c r="C28" s="8">
        <f t="shared" si="1"/>
        <v>0.39347717362306922</v>
      </c>
      <c r="D28" s="8"/>
      <c r="E28" s="8"/>
      <c r="F28" s="8"/>
      <c r="G28" s="8"/>
      <c r="H28" s="8"/>
    </row>
    <row r="29" spans="1:8">
      <c r="A29" s="1">
        <v>4.5</v>
      </c>
      <c r="B29" s="4">
        <f t="shared" si="0"/>
        <v>31622.77660168384</v>
      </c>
      <c r="C29" s="8">
        <f t="shared" si="1"/>
        <v>0.39878458460928617</v>
      </c>
      <c r="D29" s="8"/>
      <c r="E29" s="8"/>
      <c r="F29" s="8"/>
      <c r="G29" s="8"/>
      <c r="H29" s="8"/>
    </row>
    <row r="30" spans="1:8">
      <c r="A30" s="1">
        <v>4.75</v>
      </c>
      <c r="B30" s="4">
        <f t="shared" si="0"/>
        <v>56234.132519034953</v>
      </c>
      <c r="C30" s="8">
        <f t="shared" si="1"/>
        <v>0.40912207880901713</v>
      </c>
      <c r="D30" s="8"/>
      <c r="E30" s="8"/>
      <c r="F30" s="8"/>
      <c r="G30" s="8"/>
      <c r="H30" s="8"/>
    </row>
    <row r="31" spans="1:8">
      <c r="A31" s="1">
        <v>5</v>
      </c>
      <c r="B31" s="4">
        <f t="shared" si="0"/>
        <v>100000</v>
      </c>
      <c r="C31" s="8">
        <f t="shared" si="1"/>
        <v>0.42467662223471681</v>
      </c>
      <c r="D31" s="8"/>
      <c r="E31" s="8"/>
      <c r="F31" s="8"/>
      <c r="G31" s="8"/>
      <c r="H31" s="8"/>
    </row>
    <row r="32" spans="1:8">
      <c r="A32" s="1">
        <v>5.25</v>
      </c>
      <c r="B32" s="4">
        <f t="shared" si="0"/>
        <v>177827.94100389251</v>
      </c>
      <c r="C32" s="8">
        <f t="shared" si="1"/>
        <v>0.43035175024622924</v>
      </c>
      <c r="D32" s="8"/>
      <c r="E32" s="8"/>
      <c r="F32" s="8"/>
      <c r="G32" s="8"/>
      <c r="H32" s="8"/>
    </row>
    <row r="33" spans="1:8">
      <c r="B33" s="4">
        <v>230000</v>
      </c>
      <c r="C33" s="8">
        <f t="shared" si="1"/>
        <v>0.35589886711419261</v>
      </c>
      <c r="D33" s="8"/>
      <c r="E33" s="8"/>
      <c r="F33" s="8"/>
      <c r="G33" s="8"/>
      <c r="H33" s="8"/>
    </row>
    <row r="34" spans="1:8">
      <c r="A34" s="1">
        <v>5.5</v>
      </c>
      <c r="B34" s="4">
        <f t="shared" si="0"/>
        <v>316227.7660168382</v>
      </c>
      <c r="C34" s="8">
        <f t="shared" si="1"/>
        <v>0.14025730835074576</v>
      </c>
      <c r="D34" s="8"/>
      <c r="E34" s="8"/>
      <c r="F34" s="8"/>
      <c r="G34" s="8"/>
      <c r="H34" s="8"/>
    </row>
    <row r="35" spans="1:8">
      <c r="A35" s="1">
        <v>5.75</v>
      </c>
      <c r="B35" s="4">
        <f t="shared" si="0"/>
        <v>562341.32519035018</v>
      </c>
      <c r="C35" s="8">
        <f t="shared" si="1"/>
        <v>9.3526212703314987E-2</v>
      </c>
      <c r="D35" s="8"/>
      <c r="E35" s="8"/>
      <c r="F35" s="8"/>
      <c r="G35" s="8"/>
      <c r="H35" s="8"/>
    </row>
    <row r="36" spans="1:8">
      <c r="A36" s="1">
        <v>6</v>
      </c>
      <c r="B36" s="4">
        <f t="shared" si="0"/>
        <v>1000000</v>
      </c>
      <c r="C36" s="8">
        <f t="shared" si="1"/>
        <v>0.14145576437784765</v>
      </c>
      <c r="D36" s="8"/>
      <c r="E36" s="8"/>
      <c r="F36" s="8"/>
      <c r="G36" s="8"/>
      <c r="H36" s="8"/>
    </row>
    <row r="37" spans="1:8">
      <c r="A37" s="1">
        <v>6.25</v>
      </c>
      <c r="B37" s="1">
        <f t="shared" si="0"/>
        <v>1778279.4100389241</v>
      </c>
      <c r="C37" s="8">
        <f t="shared" si="1"/>
        <v>0.22030961589706757</v>
      </c>
    </row>
    <row r="38" spans="1:8">
      <c r="A38" s="1">
        <v>6.5</v>
      </c>
      <c r="B38" s="1">
        <f t="shared" si="0"/>
        <v>3162277.6601683851</v>
      </c>
      <c r="C38" s="8">
        <f t="shared" si="1"/>
        <v>0.3463050761831083</v>
      </c>
    </row>
    <row r="39" spans="1:8">
      <c r="A39" s="1">
        <v>6.75</v>
      </c>
      <c r="B39" s="1">
        <f t="shared" si="0"/>
        <v>5623413.2519034976</v>
      </c>
      <c r="C39" s="8">
        <f t="shared" si="1"/>
        <v>0.54673741959621591</v>
      </c>
    </row>
    <row r="40" spans="1:8">
      <c r="A40" s="1">
        <v>7</v>
      </c>
      <c r="B40" s="1">
        <f t="shared" si="0"/>
        <v>10000000</v>
      </c>
      <c r="C40" s="8">
        <f t="shared" si="1"/>
        <v>0.86495086572542468</v>
      </c>
    </row>
    <row r="41" spans="1:8">
      <c r="C41" s="11" t="s">
        <v>35</v>
      </c>
    </row>
    <row r="43" spans="1:8">
      <c r="B43" s="1">
        <v>500</v>
      </c>
      <c r="C43" s="1">
        <v>0.44</v>
      </c>
    </row>
    <row r="44" spans="1:8">
      <c r="B44" s="2">
        <v>100000</v>
      </c>
      <c r="C44" s="1">
        <v>0.44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>
    <oddHeader>&amp;A</oddHeader>
    <oddFooter>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例題2.20終末速度</vt:lpstr>
      <vt:lpstr>Fig球の抵抗係数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</dc:creator>
  <cp:lastModifiedBy>itolab04</cp:lastModifiedBy>
  <dcterms:created xsi:type="dcterms:W3CDTF">2004-12-30T02:34:50Z</dcterms:created>
  <dcterms:modified xsi:type="dcterms:W3CDTF">2017-02-03T03:08:43Z</dcterms:modified>
</cp:coreProperties>
</file>