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hajir\Documents\Data Analytics Programme\Week 3\Module 12\"/>
    </mc:Choice>
  </mc:AlternateContent>
  <xr:revisionPtr revIDLastSave="0" documentId="13_ncr:1_{069B6DFF-68F7-43DF-8A62-F83381E58CFE}" xr6:coauthVersionLast="47" xr6:coauthVersionMax="47" xr10:uidLastSave="{00000000-0000-0000-0000-000000000000}"/>
  <bookViews>
    <workbookView xWindow="-98" yWindow="-98" windowWidth="22695" windowHeight="14476" activeTab="1" xr2:uid="{C974F2D1-6AA4-495C-AB48-81AC63DDB2FF}"/>
  </bookViews>
  <sheets>
    <sheet name="Instructions" sheetId="2" r:id="rId1"/>
    <sheet name="Learners Q1" sheetId="1" r:id="rId2"/>
    <sheet name="Learners Q2" sheetId="3" r:id="rId3"/>
    <sheet name="Learners Q3" sheetId="4" r:id="rId4"/>
    <sheet name="Learners Final" sheetId="5" r:id="rId5"/>
    <sheet name="Pivot Table" sheetId="6" r:id="rId6"/>
    <sheet name="Dashboard" sheetId="7" r:id="rId7"/>
  </sheets>
  <definedNames>
    <definedName name="Final">'Learners Final'!$A$2:$B$101</definedName>
    <definedName name="June">'Learners Q2'!$A$2:$B$101</definedName>
    <definedName name="September">'Learners Q3'!$A$2:$B$101</definedName>
    <definedName name="Slicer_Date_of_Graduation">#N/A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02" i="1" l="1"/>
  <c r="M81" i="1" a="1"/>
  <c r="M81" i="1" s="1"/>
  <c r="M80" i="1" a="1"/>
  <c r="M80" i="1" s="1"/>
  <c r="M74" i="1" a="1"/>
  <c r="M74" i="1" s="1"/>
  <c r="M75" i="1" a="1"/>
  <c r="M75" i="1" s="1"/>
  <c r="M88" i="1" a="1"/>
  <c r="M88" i="1" s="1"/>
  <c r="M31" i="1" a="1"/>
  <c r="M31" i="1" s="1"/>
  <c r="M33" i="1" a="1"/>
  <c r="M33" i="1" s="1"/>
  <c r="M8" i="1" a="1"/>
  <c r="M8" i="1" s="1"/>
  <c r="M57" i="1" a="1"/>
  <c r="M57" i="1"/>
  <c r="M48" i="1" a="1"/>
  <c r="M48" i="1" s="1"/>
  <c r="M82" i="1" a="1"/>
  <c r="M82" i="1" s="1"/>
  <c r="M45" i="1" a="1"/>
  <c r="M45" i="1" s="1"/>
  <c r="M52" i="1" a="1"/>
  <c r="M52" i="1" s="1"/>
  <c r="M86" i="1" a="1"/>
  <c r="M86" i="1" s="1"/>
  <c r="M92" i="1" a="1"/>
  <c r="M92" i="1" s="1"/>
  <c r="M68" i="1" a="1"/>
  <c r="M68" i="1" s="1"/>
  <c r="M76" i="1" a="1"/>
  <c r="M76" i="1" s="1"/>
  <c r="M78" i="1" a="1"/>
  <c r="M78" i="1"/>
  <c r="M84" i="1" a="1"/>
  <c r="M84" i="1" s="1"/>
  <c r="M20" i="1" a="1"/>
  <c r="M20" i="1" s="1"/>
  <c r="M56" i="1" a="1"/>
  <c r="M56" i="1"/>
  <c r="M93" i="1" a="1"/>
  <c r="M93" i="1"/>
  <c r="M64" i="1" a="1"/>
  <c r="M64" i="1" s="1"/>
  <c r="M89" i="1" a="1"/>
  <c r="M89" i="1" s="1"/>
  <c r="M61" i="1" a="1"/>
  <c r="M61" i="1" s="1"/>
  <c r="M35" i="1" a="1"/>
  <c r="M35" i="1" s="1"/>
  <c r="M65" i="1" a="1"/>
  <c r="M65" i="1" s="1"/>
  <c r="M85" i="1" a="1"/>
  <c r="M85" i="1" s="1"/>
  <c r="M49" i="1" a="1"/>
  <c r="M49" i="1" s="1"/>
  <c r="M46" i="1" a="1"/>
  <c r="M46" i="1"/>
  <c r="M58" i="1" a="1"/>
  <c r="M58" i="1" s="1"/>
  <c r="M34" i="1" a="1"/>
  <c r="M34" i="1" s="1"/>
  <c r="M43" i="1" a="1"/>
  <c r="M43" i="1" s="1"/>
  <c r="M91" i="1" a="1"/>
  <c r="M91" i="1"/>
  <c r="M59" i="1" a="1"/>
  <c r="M59" i="1" s="1"/>
  <c r="M87" i="1" a="1"/>
  <c r="M87" i="1" s="1"/>
  <c r="M53" i="1" a="1"/>
  <c r="M53" i="1" s="1"/>
  <c r="M29" i="1" a="1"/>
  <c r="M29" i="1" s="1"/>
  <c r="M79" i="1" a="1"/>
  <c r="M79" i="1" s="1"/>
  <c r="M38" i="1" a="1"/>
  <c r="M38" i="1" s="1"/>
  <c r="M77" i="1" a="1"/>
  <c r="M77" i="1" s="1"/>
  <c r="M69" i="1" a="1"/>
  <c r="M69" i="1" s="1"/>
  <c r="M60" i="1" a="1"/>
  <c r="M60" i="1" s="1"/>
  <c r="M23" i="1" a="1"/>
  <c r="M23" i="1" s="1"/>
  <c r="M54" i="1" a="1"/>
  <c r="M54" i="1"/>
  <c r="M25" i="1" a="1"/>
  <c r="M25" i="1"/>
  <c r="M41" i="1" a="1"/>
  <c r="M41" i="1" s="1"/>
  <c r="M7" i="1" a="1"/>
  <c r="M7" i="1" s="1"/>
  <c r="M30" i="1" a="1"/>
  <c r="M30" i="1" s="1"/>
  <c r="M55" i="1" a="1"/>
  <c r="M55" i="1" s="1"/>
  <c r="M39" i="1" a="1"/>
  <c r="M39" i="1" s="1"/>
  <c r="M11" i="1" a="1"/>
  <c r="M11" i="1"/>
  <c r="M16" i="1" a="1"/>
  <c r="M16" i="1" s="1"/>
  <c r="M72" i="1" a="1"/>
  <c r="M72" i="1"/>
  <c r="M70" i="1" a="1"/>
  <c r="M70" i="1" s="1"/>
  <c r="M62" i="1" a="1"/>
  <c r="M62" i="1" s="1"/>
  <c r="M9" i="1" a="1"/>
  <c r="M9" i="1"/>
  <c r="M21" i="1" a="1"/>
  <c r="M21" i="1"/>
  <c r="M90" i="1" a="1"/>
  <c r="M90" i="1" s="1"/>
  <c r="M71" i="1" a="1"/>
  <c r="M71" i="1"/>
  <c r="M24" i="1" a="1"/>
  <c r="M24" i="1" s="1"/>
  <c r="M44" i="1" a="1"/>
  <c r="M44" i="1" s="1"/>
  <c r="M66" i="1" a="1"/>
  <c r="M66" i="1" s="1"/>
  <c r="M67" i="1" a="1"/>
  <c r="M67" i="1" s="1"/>
  <c r="M42" i="1" a="1"/>
  <c r="M42" i="1" s="1"/>
  <c r="M47" i="1" a="1"/>
  <c r="M47" i="1"/>
  <c r="M73" i="1" a="1"/>
  <c r="M73" i="1" s="1"/>
  <c r="M36" i="1" a="1"/>
  <c r="M36" i="1" s="1"/>
  <c r="M15" i="1" a="1"/>
  <c r="M15" i="1" s="1"/>
  <c r="M2" i="1" a="1"/>
  <c r="M2" i="1"/>
  <c r="M83" i="1" a="1"/>
  <c r="M83" i="1" s="1"/>
  <c r="M26" i="1" a="1"/>
  <c r="M26" i="1" s="1"/>
  <c r="M17" i="1" a="1"/>
  <c r="M17" i="1" s="1"/>
  <c r="M40" i="1" a="1"/>
  <c r="M40" i="1" s="1"/>
  <c r="M50" i="1" a="1"/>
  <c r="M50" i="1" s="1"/>
  <c r="M37" i="1" a="1"/>
  <c r="M37" i="1" s="1"/>
  <c r="M27" i="1" a="1"/>
  <c r="M27" i="1" s="1"/>
  <c r="M18" i="1" a="1"/>
  <c r="M18" i="1" s="1"/>
  <c r="M63" i="1" a="1"/>
  <c r="M63" i="1" s="1"/>
  <c r="M51" i="1" a="1"/>
  <c r="M51" i="1" s="1"/>
  <c r="M28" i="1" a="1"/>
  <c r="M28" i="1"/>
  <c r="M3" i="1" a="1"/>
  <c r="M3" i="1" s="1"/>
  <c r="M4" i="1" a="1"/>
  <c r="M4" i="1" s="1"/>
  <c r="M12" i="1" a="1"/>
  <c r="M12" i="1" s="1"/>
  <c r="M13" i="1" a="1"/>
  <c r="M13" i="1" s="1"/>
  <c r="M19" i="1" a="1"/>
  <c r="M19" i="1" s="1"/>
  <c r="M14" i="1" a="1"/>
  <c r="M14" i="1" s="1"/>
  <c r="M22" i="1" a="1"/>
  <c r="M22" i="1" s="1"/>
  <c r="M32" i="1" a="1"/>
  <c r="M32" i="1" s="1"/>
  <c r="M5" i="1" a="1"/>
  <c r="M5" i="1"/>
  <c r="M10" i="1" a="1"/>
  <c r="M10" i="1" s="1"/>
  <c r="M6" i="1" a="1"/>
  <c r="M6" i="1" s="1"/>
  <c r="M94" i="1" a="1"/>
  <c r="M94" i="1"/>
  <c r="M95" i="1" a="1"/>
  <c r="M95" i="1"/>
  <c r="M96" i="1" a="1"/>
  <c r="M96" i="1" s="1"/>
  <c r="M97" i="1" a="1"/>
  <c r="M97" i="1" s="1"/>
  <c r="M98" i="1" a="1"/>
  <c r="M98" i="1" s="1"/>
  <c r="M99" i="1" a="1"/>
  <c r="M99" i="1" s="1"/>
  <c r="M100" i="1" a="1"/>
  <c r="M100" i="1" s="1"/>
  <c r="M101" i="1" a="1"/>
  <c r="M101" i="1"/>
  <c r="I79" i="1" l="1"/>
  <c r="L79" i="1" s="1"/>
  <c r="I23" i="1"/>
  <c r="L23" i="1" s="1"/>
  <c r="I12" i="1"/>
  <c r="L12" i="1" s="1"/>
  <c r="I5" i="1"/>
  <c r="L5" i="1" s="1"/>
  <c r="I56" i="1"/>
  <c r="L56" i="1" s="1"/>
  <c r="I11" i="1"/>
  <c r="L11" i="1" s="1"/>
  <c r="I20" i="1"/>
  <c r="L20" i="1" s="1"/>
  <c r="I77" i="1"/>
  <c r="L77" i="1" s="1"/>
  <c r="I57" i="1"/>
  <c r="L57" i="1" s="1"/>
  <c r="I40" i="1"/>
  <c r="L40" i="1" s="1"/>
  <c r="I37" i="1"/>
  <c r="L37" i="1" s="1"/>
  <c r="I82" i="1"/>
  <c r="L82" i="1" s="1"/>
  <c r="I36" i="1"/>
  <c r="L36" i="1" s="1"/>
  <c r="I27" i="1"/>
  <c r="L27" i="1" s="1"/>
  <c r="I10" i="1"/>
  <c r="L10" i="1" s="1"/>
  <c r="I34" i="1"/>
  <c r="L34" i="1" s="1"/>
  <c r="I64" i="1"/>
  <c r="L64" i="1" s="1"/>
  <c r="I25" i="1"/>
  <c r="L25" i="1" s="1"/>
  <c r="I41" i="1"/>
  <c r="L41" i="1" s="1"/>
  <c r="I93" i="1"/>
  <c r="L93" i="1" s="1"/>
  <c r="I43" i="1"/>
  <c r="L43" i="1" s="1"/>
  <c r="I14" i="1"/>
  <c r="L14" i="1" s="1"/>
  <c r="I83" i="1"/>
  <c r="L83" i="1" s="1"/>
  <c r="I88" i="1"/>
  <c r="L88" i="1" s="1"/>
  <c r="I22" i="1"/>
  <c r="L22" i="1" s="1"/>
  <c r="I29" i="1"/>
  <c r="L29" i="1" s="1"/>
  <c r="I55" i="1"/>
  <c r="L55" i="1" s="1"/>
  <c r="I54" i="1"/>
  <c r="L54" i="1" s="1"/>
  <c r="I39" i="1"/>
  <c r="L39" i="1" s="1"/>
  <c r="I91" i="1"/>
  <c r="L91" i="1" s="1"/>
  <c r="I87" i="1"/>
  <c r="L87" i="1" s="1"/>
  <c r="I72" i="1"/>
  <c r="L72" i="1" s="1"/>
  <c r="I44" i="1"/>
  <c r="L44" i="1" s="1"/>
  <c r="I52" i="1"/>
  <c r="L52" i="1" s="1"/>
  <c r="I81" i="1"/>
  <c r="L81" i="1" s="1"/>
  <c r="I45" i="1"/>
  <c r="L45" i="1" s="1"/>
  <c r="I31" i="1"/>
  <c r="L31" i="1" s="1"/>
  <c r="I26" i="1"/>
  <c r="L26" i="1" s="1"/>
  <c r="I15" i="1"/>
  <c r="L15" i="1" s="1"/>
  <c r="I48" i="1"/>
  <c r="L48" i="1" s="1"/>
  <c r="I67" i="1"/>
  <c r="L67" i="1" s="1"/>
  <c r="I3" i="1"/>
  <c r="L3" i="1" s="1"/>
  <c r="I21" i="1"/>
  <c r="L21" i="1" s="1"/>
  <c r="I84" i="1"/>
  <c r="L84" i="1" s="1"/>
  <c r="I62" i="1"/>
  <c r="L62" i="1" s="1"/>
  <c r="I33" i="1"/>
  <c r="L33" i="1" s="1"/>
  <c r="I38" i="1"/>
  <c r="L38" i="1" s="1"/>
  <c r="I92" i="1"/>
  <c r="L92" i="1" s="1"/>
  <c r="I51" i="1"/>
  <c r="L51" i="1" s="1"/>
  <c r="I24" i="1"/>
  <c r="L24" i="1" s="1"/>
  <c r="I76" i="1"/>
  <c r="L76" i="1" s="1"/>
  <c r="I61" i="1"/>
  <c r="L61" i="1" s="1"/>
  <c r="I89" i="1"/>
  <c r="L89" i="1" s="1"/>
  <c r="I18" i="1"/>
  <c r="L18" i="1" s="1"/>
  <c r="I58" i="1"/>
  <c r="L58" i="1" s="1"/>
  <c r="I16" i="1"/>
  <c r="L16" i="1" s="1"/>
  <c r="I68" i="1"/>
  <c r="L68" i="1" s="1"/>
  <c r="I66" i="1"/>
  <c r="L66" i="1" s="1"/>
  <c r="I50" i="1"/>
  <c r="L50" i="1" s="1"/>
  <c r="I60" i="1"/>
  <c r="L60" i="1" s="1"/>
  <c r="I75" i="1"/>
  <c r="L75" i="1" s="1"/>
  <c r="I30" i="1"/>
  <c r="L30" i="1" s="1"/>
  <c r="I19" i="1"/>
  <c r="L19" i="1" s="1"/>
  <c r="I78" i="1"/>
  <c r="L78" i="1" s="1"/>
  <c r="I32" i="1"/>
  <c r="L32" i="1" s="1"/>
  <c r="I13" i="1"/>
  <c r="L13" i="1" s="1"/>
  <c r="I80" i="1"/>
  <c r="L80" i="1" s="1"/>
  <c r="I35" i="1"/>
  <c r="L35" i="1" s="1"/>
  <c r="I65" i="1"/>
  <c r="L65" i="1" s="1"/>
  <c r="I4" i="1"/>
  <c r="L4" i="1" s="1"/>
  <c r="I28" i="1"/>
  <c r="L28" i="1" s="1"/>
  <c r="I47" i="1"/>
  <c r="L47" i="1" s="1"/>
  <c r="I85" i="1"/>
  <c r="L85" i="1" s="1"/>
  <c r="I8" i="1"/>
  <c r="L8" i="1" s="1"/>
  <c r="I42" i="1"/>
  <c r="L42" i="1" s="1"/>
  <c r="I73" i="1"/>
  <c r="L73" i="1" s="1"/>
  <c r="I59" i="1"/>
  <c r="L59" i="1" s="1"/>
  <c r="I69" i="1"/>
  <c r="L69" i="1" s="1"/>
  <c r="I63" i="1"/>
  <c r="L63" i="1" s="1"/>
  <c r="I53" i="1"/>
  <c r="L53" i="1" s="1"/>
  <c r="I17" i="1"/>
  <c r="L17" i="1" s="1"/>
  <c r="I2" i="1"/>
  <c r="L2" i="1" s="1"/>
  <c r="I7" i="1"/>
  <c r="L7" i="1" s="1"/>
  <c r="I90" i="1"/>
  <c r="L90" i="1" s="1"/>
  <c r="I6" i="1"/>
  <c r="L6" i="1" s="1"/>
  <c r="I46" i="1"/>
  <c r="L46" i="1" s="1"/>
  <c r="I71" i="1"/>
  <c r="L71" i="1" s="1"/>
  <c r="I49" i="1"/>
  <c r="L49" i="1" s="1"/>
  <c r="I86" i="1"/>
  <c r="L86" i="1" s="1"/>
  <c r="I74" i="1"/>
  <c r="L74" i="1" s="1"/>
  <c r="I9" i="1"/>
  <c r="L9" i="1" s="1"/>
  <c r="I70" i="1"/>
  <c r="L70" i="1" s="1"/>
  <c r="I94" i="1"/>
  <c r="L94" i="1" s="1"/>
  <c r="I95" i="1"/>
  <c r="L95" i="1" s="1"/>
  <c r="I96" i="1"/>
  <c r="L96" i="1" s="1"/>
  <c r="I97" i="1"/>
  <c r="L97" i="1" s="1"/>
  <c r="I98" i="1"/>
  <c r="L98" i="1" s="1"/>
  <c r="I99" i="1"/>
  <c r="L99" i="1" s="1"/>
  <c r="I100" i="1"/>
  <c r="L100" i="1" s="1"/>
  <c r="I101" i="1"/>
  <c r="L101" i="1" s="1"/>
  <c r="J79" i="1"/>
  <c r="K79" i="1" s="1"/>
  <c r="J23" i="1"/>
  <c r="K23" i="1" s="1"/>
  <c r="J12" i="1"/>
  <c r="K12" i="1" s="1"/>
  <c r="J5" i="1"/>
  <c r="K5" i="1" s="1"/>
  <c r="J56" i="1"/>
  <c r="J11" i="1"/>
  <c r="J20" i="1"/>
  <c r="K20" i="1" s="1"/>
  <c r="J94" i="1"/>
  <c r="K94" i="1" s="1"/>
  <c r="J77" i="1"/>
  <c r="K77" i="1" s="1"/>
  <c r="J57" i="1"/>
  <c r="K57" i="1" s="1"/>
  <c r="J40" i="1"/>
  <c r="K40" i="1" s="1"/>
  <c r="J37" i="1"/>
  <c r="K37" i="1" s="1"/>
  <c r="J82" i="1"/>
  <c r="K82" i="1" s="1"/>
  <c r="J36" i="1"/>
  <c r="K36" i="1" s="1"/>
  <c r="J27" i="1"/>
  <c r="K27" i="1" s="1"/>
  <c r="J10" i="1"/>
  <c r="K10" i="1" s="1"/>
  <c r="J95" i="1"/>
  <c r="K95" i="1" s="1"/>
  <c r="J34" i="1"/>
  <c r="K34" i="1" s="1"/>
  <c r="J64" i="1"/>
  <c r="K64" i="1" s="1"/>
  <c r="J25" i="1"/>
  <c r="K25" i="1" s="1"/>
  <c r="J41" i="1"/>
  <c r="K41" i="1" s="1"/>
  <c r="J93" i="1"/>
  <c r="K93" i="1" s="1"/>
  <c r="J43" i="1"/>
  <c r="K43" i="1" s="1"/>
  <c r="J14" i="1"/>
  <c r="K14" i="1" s="1"/>
  <c r="J83" i="1"/>
  <c r="K83" i="1" s="1"/>
  <c r="J88" i="1"/>
  <c r="K88" i="1" s="1"/>
  <c r="J22" i="1"/>
  <c r="K22" i="1" s="1"/>
  <c r="J29" i="1"/>
  <c r="K29" i="1" s="1"/>
  <c r="J55" i="1"/>
  <c r="K55" i="1" s="1"/>
  <c r="J54" i="1"/>
  <c r="K54" i="1" s="1"/>
  <c r="J39" i="1"/>
  <c r="K39" i="1" s="1"/>
  <c r="J91" i="1"/>
  <c r="K91" i="1" s="1"/>
  <c r="J87" i="1"/>
  <c r="K87" i="1" s="1"/>
  <c r="J72" i="1"/>
  <c r="K72" i="1" s="1"/>
  <c r="J44" i="1"/>
  <c r="K44" i="1" s="1"/>
  <c r="J52" i="1"/>
  <c r="K52" i="1" s="1"/>
  <c r="J81" i="1"/>
  <c r="K81" i="1" s="1"/>
  <c r="J45" i="1"/>
  <c r="K45" i="1" s="1"/>
  <c r="J31" i="1"/>
  <c r="K31" i="1" s="1"/>
  <c r="J26" i="1"/>
  <c r="K26" i="1" s="1"/>
  <c r="J15" i="1"/>
  <c r="K15" i="1" s="1"/>
  <c r="J48" i="1"/>
  <c r="K48" i="1" s="1"/>
  <c r="J67" i="1"/>
  <c r="K67" i="1" s="1"/>
  <c r="J96" i="1"/>
  <c r="K96" i="1" s="1"/>
  <c r="J3" i="1"/>
  <c r="K3" i="1" s="1"/>
  <c r="J21" i="1"/>
  <c r="K21" i="1" s="1"/>
  <c r="J84" i="1"/>
  <c r="K84" i="1" s="1"/>
  <c r="J62" i="1"/>
  <c r="K62" i="1" s="1"/>
  <c r="J33" i="1"/>
  <c r="K33" i="1" s="1"/>
  <c r="J97" i="1"/>
  <c r="K97" i="1" s="1"/>
  <c r="J38" i="1"/>
  <c r="K38" i="1" s="1"/>
  <c r="J92" i="1"/>
  <c r="K92" i="1" s="1"/>
  <c r="J51" i="1"/>
  <c r="K51" i="1" s="1"/>
  <c r="J24" i="1"/>
  <c r="K24" i="1" s="1"/>
  <c r="J76" i="1"/>
  <c r="K76" i="1" s="1"/>
  <c r="J61" i="1"/>
  <c r="K61" i="1" s="1"/>
  <c r="J89" i="1"/>
  <c r="K89" i="1" s="1"/>
  <c r="J18" i="1"/>
  <c r="K18" i="1" s="1"/>
  <c r="J58" i="1"/>
  <c r="K58" i="1" s="1"/>
  <c r="J16" i="1"/>
  <c r="K16" i="1" s="1"/>
  <c r="J68" i="1"/>
  <c r="K68" i="1" s="1"/>
  <c r="J66" i="1"/>
  <c r="K66" i="1" s="1"/>
  <c r="J50" i="1"/>
  <c r="K50" i="1" s="1"/>
  <c r="J60" i="1"/>
  <c r="K60" i="1" s="1"/>
  <c r="J75" i="1"/>
  <c r="K75" i="1" s="1"/>
  <c r="J30" i="1"/>
  <c r="K30" i="1" s="1"/>
  <c r="J19" i="1"/>
  <c r="K19" i="1" s="1"/>
  <c r="J78" i="1"/>
  <c r="K78" i="1" s="1"/>
  <c r="J32" i="1"/>
  <c r="K32" i="1" s="1"/>
  <c r="J13" i="1"/>
  <c r="K13" i="1" s="1"/>
  <c r="J80" i="1"/>
  <c r="K80" i="1" s="1"/>
  <c r="J35" i="1"/>
  <c r="K35" i="1" s="1"/>
  <c r="J65" i="1"/>
  <c r="K65" i="1" s="1"/>
  <c r="J4" i="1"/>
  <c r="K4" i="1" s="1"/>
  <c r="J28" i="1"/>
  <c r="K28" i="1" s="1"/>
  <c r="J47" i="1"/>
  <c r="K47" i="1" s="1"/>
  <c r="J85" i="1"/>
  <c r="K85" i="1" s="1"/>
  <c r="J98" i="1"/>
  <c r="K98" i="1" s="1"/>
  <c r="J8" i="1"/>
  <c r="K8" i="1" s="1"/>
  <c r="J42" i="1"/>
  <c r="K42" i="1" s="1"/>
  <c r="J73" i="1"/>
  <c r="K73" i="1" s="1"/>
  <c r="J59" i="1"/>
  <c r="K59" i="1" s="1"/>
  <c r="J69" i="1"/>
  <c r="K69" i="1" s="1"/>
  <c r="J63" i="1"/>
  <c r="K63" i="1" s="1"/>
  <c r="J53" i="1"/>
  <c r="K53" i="1" s="1"/>
  <c r="J99" i="1"/>
  <c r="K99" i="1" s="1"/>
  <c r="J17" i="1"/>
  <c r="K17" i="1" s="1"/>
  <c r="J2" i="1"/>
  <c r="K2" i="1" s="1"/>
  <c r="J7" i="1"/>
  <c r="K7" i="1" s="1"/>
  <c r="J90" i="1"/>
  <c r="K90" i="1" s="1"/>
  <c r="J100" i="1"/>
  <c r="K100" i="1" s="1"/>
  <c r="J6" i="1"/>
  <c r="K6" i="1" s="1"/>
  <c r="J101" i="1"/>
  <c r="K101" i="1" s="1"/>
  <c r="J46" i="1"/>
  <c r="K46" i="1" s="1"/>
  <c r="J71" i="1"/>
  <c r="K71" i="1" s="1"/>
  <c r="J49" i="1"/>
  <c r="K49" i="1" s="1"/>
  <c r="J86" i="1"/>
  <c r="K86" i="1" s="1"/>
  <c r="J74" i="1"/>
  <c r="K74" i="1" s="1"/>
  <c r="J9" i="1"/>
  <c r="K9" i="1" s="1"/>
  <c r="J70" i="1"/>
  <c r="K70" i="1" s="1"/>
  <c r="K56" i="1"/>
  <c r="K11" i="1"/>
  <c r="N3" i="1" l="1"/>
  <c r="N5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<sst xmlns="http://schemas.openxmlformats.org/spreadsheetml/2006/main" count="158" uniqueCount="138">
  <si>
    <t>Instructions</t>
  </si>
  <si>
    <t>1. Prepare your layout for editing (Quick access toolbar, Tabs, groups ect…)</t>
  </si>
  <si>
    <t>2. Split column into rows</t>
  </si>
  <si>
    <t>3. Use Xlookup to merge the tables together</t>
  </si>
  <si>
    <t>4. Tidy and clean the table</t>
  </si>
  <si>
    <r>
      <t xml:space="preserve">5. Add an </t>
    </r>
    <r>
      <rPr>
        <b/>
        <i/>
        <sz val="14"/>
        <color theme="1"/>
        <rFont val="Calibri"/>
        <family val="2"/>
        <scheme val="minor"/>
      </rPr>
      <t>average</t>
    </r>
    <r>
      <rPr>
        <sz val="14"/>
        <color theme="1"/>
        <rFont val="Calibri"/>
        <family val="2"/>
        <scheme val="minor"/>
      </rPr>
      <t xml:space="preserve"> column for all scores</t>
    </r>
  </si>
  <si>
    <t>7. Filter by the above formula to hide those records</t>
  </si>
  <si>
    <t>8. Turn the table you've now created into an Excel Table (Ctrl + T)</t>
  </si>
  <si>
    <t>9. Create a Pivot Table</t>
  </si>
  <si>
    <t>10. Use the Pivot Table to explore the data and discover any trends or insights</t>
  </si>
  <si>
    <t>11. Visualize those insights using various visuals</t>
  </si>
  <si>
    <r>
      <t xml:space="preserve">6. Design a formula that includes all records where the exam was completed post 2020/11/25
and where the </t>
    </r>
    <r>
      <rPr>
        <b/>
        <i/>
        <sz val="14"/>
        <color theme="1"/>
        <rFont val="Calibri"/>
        <family val="2"/>
        <scheme val="minor"/>
      </rPr>
      <t>average</t>
    </r>
    <r>
      <rPr>
        <sz val="14"/>
        <color theme="1"/>
        <rFont val="Calibri"/>
        <family val="2"/>
        <scheme val="minor"/>
      </rPr>
      <t xml:space="preserve"> score is less than 60</t>
    </r>
  </si>
  <si>
    <t>12. Create a Dashboard using best practices</t>
  </si>
  <si>
    <t>ID</t>
  </si>
  <si>
    <t>Name</t>
  </si>
  <si>
    <t>Age</t>
  </si>
  <si>
    <t>March Test</t>
  </si>
  <si>
    <t>Date of Graduation</t>
  </si>
  <si>
    <t>Liyana Daly</t>
  </si>
  <si>
    <t>Amanpreet Cullen</t>
  </si>
  <si>
    <t>Todd Morrison</t>
  </si>
  <si>
    <t>Ayva Kidd</t>
  </si>
  <si>
    <t>Trent Levy</t>
  </si>
  <si>
    <t>Hunter George</t>
  </si>
  <si>
    <t>Ariyan Weston</t>
  </si>
  <si>
    <t>Pearl Donovan</t>
  </si>
  <si>
    <t>Inaaya Durham</t>
  </si>
  <si>
    <t>Saqib Mackay</t>
  </si>
  <si>
    <t>Sadie Golden</t>
  </si>
  <si>
    <t>Coral Beach</t>
  </si>
  <si>
    <t>Zunairah Dickens</t>
  </si>
  <si>
    <t>Colton Shah</t>
  </si>
  <si>
    <t>Addison Newman</t>
  </si>
  <si>
    <t>Lowri Barrow</t>
  </si>
  <si>
    <t>Brenda Horn</t>
  </si>
  <si>
    <t>Kellie Hamilton</t>
  </si>
  <si>
    <t>Sanah Blair</t>
  </si>
  <si>
    <t>Tamara Lucero</t>
  </si>
  <si>
    <t>Hubert Diaz</t>
  </si>
  <si>
    <t>Sia Hodges</t>
  </si>
  <si>
    <t>Celyn Williams</t>
  </si>
  <si>
    <t>Huw Salgado</t>
  </si>
  <si>
    <t>Evie-Mai Carney</t>
  </si>
  <si>
    <t>Marni Haworth</t>
  </si>
  <si>
    <t>Ruairi Simons</t>
  </si>
  <si>
    <t>Ira Duarte</t>
  </si>
  <si>
    <t>Fletcher Halliday</t>
  </si>
  <si>
    <t>Artur Strickland</t>
  </si>
  <si>
    <t>Kirstin Pugh</t>
  </si>
  <si>
    <t>Igor Whitmore</t>
  </si>
  <si>
    <t>Asia Rahman</t>
  </si>
  <si>
    <t>Esmee Paine</t>
  </si>
  <si>
    <t>Elsie-Rose Stuart</t>
  </si>
  <si>
    <t>Harmony Little</t>
  </si>
  <si>
    <t>Maxwell Fitzpatrick</t>
  </si>
  <si>
    <t>Ilyas Wilkerson</t>
  </si>
  <si>
    <t>Manav Buxton</t>
  </si>
  <si>
    <t>Radhika Mcbride</t>
  </si>
  <si>
    <t>Tiffany Kramer</t>
  </si>
  <si>
    <t>Griff Salinas</t>
  </si>
  <si>
    <t>Malikah Patterson</t>
  </si>
  <si>
    <t>Chantelle Harrell</t>
  </si>
  <si>
    <t>Allen Shields</t>
  </si>
  <si>
    <t>Findlay Carty</t>
  </si>
  <si>
    <t>Mac Montgomery</t>
  </si>
  <si>
    <t>Jenny Charlton</t>
  </si>
  <si>
    <t>Ammara Best</t>
  </si>
  <si>
    <t>Enya Fletcher</t>
  </si>
  <si>
    <t>Isis Hamer</t>
  </si>
  <si>
    <t>Hanan Herring</t>
  </si>
  <si>
    <t>Maddox Allison</t>
  </si>
  <si>
    <t>Tyler-Jay Watt</t>
  </si>
  <si>
    <t>Tyler-James Keller</t>
  </si>
  <si>
    <t>Riaz Castro</t>
  </si>
  <si>
    <t>Tahmid Hopkins</t>
  </si>
  <si>
    <t>Olivia Parks</t>
  </si>
  <si>
    <t>Ryan Cote</t>
  </si>
  <si>
    <t>Skyla Peacock</t>
  </si>
  <si>
    <t>Kuba Stokes</t>
  </si>
  <si>
    <t>Jimmie Mcneill</t>
  </si>
  <si>
    <t>Aaisha Combs</t>
  </si>
  <si>
    <t>Chase Burns</t>
  </si>
  <si>
    <t>Cristian Ware</t>
  </si>
  <si>
    <t>Ariadne Brennan</t>
  </si>
  <si>
    <t>Skylah Cervantes</t>
  </si>
  <si>
    <t>Tayah Molloy</t>
  </si>
  <si>
    <t>Donald Trejo</t>
  </si>
  <si>
    <t>Kiefer Le</t>
  </si>
  <si>
    <t>Sherri Cherry</t>
  </si>
  <si>
    <t>Grover Neville</t>
  </si>
  <si>
    <t>Julie Travers</t>
  </si>
  <si>
    <t>Shaunie Donald</t>
  </si>
  <si>
    <t>Yuvraj Sutherland</t>
  </si>
  <si>
    <t>Shayne Ramsey</t>
  </si>
  <si>
    <t>Kendra Bryan</t>
  </si>
  <si>
    <t>Lili Cummings</t>
  </si>
  <si>
    <t>Saffa Valencia</t>
  </si>
  <si>
    <t>Demi Barajas</t>
  </si>
  <si>
    <t>Zacharias Naylor</t>
  </si>
  <si>
    <t>Ella Reese</t>
  </si>
  <si>
    <t>Kristen Alvarado</t>
  </si>
  <si>
    <t>Sara Galindo</t>
  </si>
  <si>
    <t>Alysia Patrick</t>
  </si>
  <si>
    <t>Zahraa Andersen</t>
  </si>
  <si>
    <t>Tyrese Hunt</t>
  </si>
  <si>
    <t>Hafsa Moss</t>
  </si>
  <si>
    <t>Kajus Mcdermott</t>
  </si>
  <si>
    <t>Lance Chadwick</t>
  </si>
  <si>
    <t>Ceara Gordon</t>
  </si>
  <si>
    <t>Kaitlyn Nicholson</t>
  </si>
  <si>
    <t>Laylah Pena</t>
  </si>
  <si>
    <t>Clarissa Oneil</t>
  </si>
  <si>
    <t>Bhavik Spears</t>
  </si>
  <si>
    <t>Eleanor Ayala</t>
  </si>
  <si>
    <t>Usamah Southern</t>
  </si>
  <si>
    <t>Rosina Herman</t>
  </si>
  <si>
    <t>Reanna Valentine</t>
  </si>
  <si>
    <t>Ellise Wiggins</t>
  </si>
  <si>
    <t>June Test</t>
  </si>
  <si>
    <t>September Test</t>
  </si>
  <si>
    <t>Final Exam</t>
  </si>
  <si>
    <t>Average</t>
  </si>
  <si>
    <t>Row Labels</t>
  </si>
  <si>
    <t>Grand Total</t>
  </si>
  <si>
    <t>Helpercolumn</t>
  </si>
  <si>
    <t>Total</t>
  </si>
  <si>
    <t>Percentage</t>
  </si>
  <si>
    <t>Average of March Test</t>
  </si>
  <si>
    <t>Average of June Test</t>
  </si>
  <si>
    <t>Average of September Test</t>
  </si>
  <si>
    <t>Average of Final Exam</t>
  </si>
  <si>
    <t>(All)</t>
  </si>
  <si>
    <t>Average of Average</t>
  </si>
  <si>
    <t>Age group</t>
  </si>
  <si>
    <t>10-20</t>
  </si>
  <si>
    <t>20-30</t>
  </si>
  <si>
    <t>30-40</t>
  </si>
  <si>
    <t>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</si>
</sst>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sz val="11"/>
      <color theme="0"/>
      <name val="Calibri"/>
      <family val="2"/>
      <scheme val="minor"/>
    </font>
    <font>
      <sz val="14"/>
      <color theme="1"/>
      <name val="Calibri"/>
      <family val="2"/>
      <scheme val="minor"/>
    </font>
    <font>
      <b/>
      <sz val="24"/>
      <color theme="0"/>
      <name val="Calibri"/>
      <family val="2"/>
      <scheme val="minor"/>
    </font>
    <font>
      <b/>
      <i/>
      <sz val="14"/>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3" fillId="2" borderId="0" xfId="0" applyFont="1" applyFill="1"/>
    <xf numFmtId="0" fontId="0" fillId="0" borderId="0" xfId="0" applyAlignment="1">
      <alignment horizontal="left"/>
    </xf>
    <xf numFmtId="14" fontId="0" fillId="0" borderId="0" xfId="0" applyNumberFormat="1" applyAlignment="1">
      <alignment horizontal="left"/>
    </xf>
    <xf numFmtId="1" fontId="0" fillId="0" borderId="0" xfId="0" applyNumberFormat="1"/>
    <xf numFmtId="14" fontId="0" fillId="0" borderId="0" xfId="0" applyNumberFormat="1"/>
    <xf numFmtId="0" fontId="0" fillId="0" borderId="0" xfId="0" pivotButton="1"/>
    <xf numFmtId="1" fontId="0" fillId="0" borderId="0" xfId="0" applyNumberFormat="1" applyAlignment="1">
      <alignment horizontal="left" indent="4"/>
    </xf>
    <xf numFmtId="0" fontId="2" fillId="0" borderId="0" xfId="0" applyFont="1" applyAlignment="1">
      <alignment horizontal="left"/>
    </xf>
    <xf numFmtId="0" fontId="2" fillId="3" borderId="0" xfId="0" applyFont="1" applyFill="1" applyAlignment="1">
      <alignment horizontal="left"/>
    </xf>
    <xf numFmtId="0" fontId="2" fillId="3" borderId="0" xfId="0" applyFont="1" applyFill="1" applyAlignment="1">
      <alignment horizontal="left" vertical="top" wrapText="1"/>
    </xf>
    <xf numFmtId="0" fontId="2" fillId="3" borderId="0" xfId="0" applyFont="1" applyFill="1" applyAlignment="1">
      <alignment horizontal="left" vertical="top"/>
    </xf>
  </cellXfs>
  <cellStyles count="1">
    <cellStyle name="Normal" xfId="0" builtinId="0"/>
  </cellStyles>
  <dxfs count="40">
    <dxf>
      <numFmt numFmtId="1" formatCode="0"/>
    </dxf>
    <dxf>
      <numFmt numFmtId="1" formatCode="0"/>
    </dxf>
    <dxf>
      <numFmt numFmtId="1" formatCode="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horizontal="left" relativeIndent="1"/>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1" formatCode="0"/>
    </dxf>
    <dxf>
      <numFmt numFmtId="0" formatCode="General"/>
    </dxf>
    <dxf>
      <numFmt numFmtId="0" formatCode="General"/>
    </dxf>
    <dxf>
      <numFmt numFmtId="19" formatCode="dd/mm/yyyy"/>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1" defaultTableStyle="TableStyleMedium2" defaultPivotStyle="PivotStyleLight16">
    <tableStyle name="Slicer Style 1" pivot="0" table="0" count="0" xr9:uid="{B985EF2D-DD72-49DC-9944-308F92B69CC5}"/>
  </tableStyles>
  <colors>
    <mruColors>
      <color rgb="FFADB9CA"/>
      <color rgb="FF44546A"/>
      <color rgb="FF000000"/>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[Hajira_Excel Advanced Project (Learner Exams 2020).xlsx]Pivot Table!PivotTable3</c:name>
    <c:fmtId val="8"/>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a:t>Average Test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Table'!$F$3</c:f>
              <c:strCache>
                <c:ptCount val="1"/>
                <c:pt idx="0">
                  <c:v>Average of March Test</c:v>
                </c:pt>
              </c:strCache>
            </c:strRef>
          </c:tx>
          <c:spPr>
            <a:solidFill>
              <a:srgbClr val="0070C0"/>
            </a:solidFill>
            <a:ln>
              <a:noFill/>
            </a:ln>
            <a:effectLst/>
          </c:spPr>
          <c:invertIfNegative val="0"/>
          <c:cat>
            <c:strRef>
              <c:f>'Pivot Table'!$F$4</c:f>
              <c:strCache>
                <c:ptCount val="1"/>
                <c:pt idx="0">
                  <c:v>Total</c:v>
                </c:pt>
              </c:strCache>
            </c:strRef>
          </c:cat>
          <c:val>
            <c:numRef>
              <c:f>'Pivot Table'!$F$4</c:f>
              <c:numCache>
                <c:formatCode>General</c:formatCode>
                <c:ptCount val="1"/>
                <c:pt idx="0">
                  <c:v>50.32</c:v>
                </c:pt>
              </c:numCache>
            </c:numRef>
          </c:val>
          <c:extLst>
            <c:ext xmlns:c16="http://schemas.microsoft.com/office/drawing/2014/chart" uri="{C3380CC4-5D6E-409C-BE32-E72D297353CC}">
              <c16:uniqueId val="{00000005-FFCC-4C36-926B-571B4306DCC2}"/>
            </c:ext>
          </c:extLst>
        </c:ser>
        <c:ser>
          <c:idx val="1"/>
          <c:order val="1"/>
          <c:tx>
            <c:strRef>
              <c:f>'Pivot Table'!$G$3</c:f>
              <c:strCache>
                <c:ptCount val="1"/>
                <c:pt idx="0">
                  <c:v>Average of June Test</c:v>
                </c:pt>
              </c:strCache>
            </c:strRef>
          </c:tx>
          <c:spPr>
            <a:solidFill>
              <a:srgbClr val="002060"/>
            </a:solidFill>
            <a:ln>
              <a:noFill/>
            </a:ln>
            <a:effectLst/>
          </c:spPr>
          <c:invertIfNegative val="0"/>
          <c:cat>
            <c:strRef>
              <c:f>'Pivot Table'!$F$4</c:f>
              <c:strCache>
                <c:ptCount val="1"/>
                <c:pt idx="0">
                  <c:v>Total</c:v>
                </c:pt>
              </c:strCache>
            </c:strRef>
          </c:cat>
          <c:val>
            <c:numRef>
              <c:f>'Pivot Table'!$G$4</c:f>
              <c:numCache>
                <c:formatCode>General</c:formatCode>
                <c:ptCount val="1"/>
                <c:pt idx="0">
                  <c:v>54.72</c:v>
                </c:pt>
              </c:numCache>
            </c:numRef>
          </c:val>
          <c:extLst>
            <c:ext xmlns:c16="http://schemas.microsoft.com/office/drawing/2014/chart" uri="{C3380CC4-5D6E-409C-BE32-E72D297353CC}">
              <c16:uniqueId val="{00000006-FFCC-4C36-926B-571B4306DCC2}"/>
            </c:ext>
          </c:extLst>
        </c:ser>
        <c:ser>
          <c:idx val="2"/>
          <c:order val="2"/>
          <c:tx>
            <c:strRef>
              <c:f>'Pivot Table'!$H$3</c:f>
              <c:strCache>
                <c:ptCount val="1"/>
                <c:pt idx="0">
                  <c:v>Average of September Test</c:v>
                </c:pt>
              </c:strCache>
            </c:strRef>
          </c:tx>
          <c:spPr>
            <a:solidFill>
              <a:srgbClr val="00B0F0"/>
            </a:solidFill>
            <a:ln>
              <a:noFill/>
            </a:ln>
            <a:effectLst/>
          </c:spPr>
          <c:invertIfNegative val="0"/>
          <c:cat>
            <c:strRef>
              <c:f>'Pivot Table'!$F$4</c:f>
              <c:strCache>
                <c:ptCount val="1"/>
                <c:pt idx="0">
                  <c:v>Total</c:v>
                </c:pt>
              </c:strCache>
            </c:strRef>
          </c:cat>
          <c:val>
            <c:numRef>
              <c:f>'Pivot Table'!$H$4</c:f>
              <c:numCache>
                <c:formatCode>General</c:formatCode>
                <c:ptCount val="1"/>
                <c:pt idx="0">
                  <c:v>52.85</c:v>
                </c:pt>
              </c:numCache>
            </c:numRef>
          </c:val>
          <c:extLst>
            <c:ext xmlns:c16="http://schemas.microsoft.com/office/drawing/2014/chart" uri="{C3380CC4-5D6E-409C-BE32-E72D297353CC}">
              <c16:uniqueId val="{00000007-FFCC-4C36-926B-571B4306DCC2}"/>
            </c:ext>
          </c:extLst>
        </c:ser>
        <c:ser>
          <c:idx val="3"/>
          <c:order val="3"/>
          <c:tx>
            <c:strRef>
              <c:f>'Pivot Table'!$I$3</c:f>
              <c:strCache>
                <c:ptCount val="1"/>
                <c:pt idx="0">
                  <c:v>Average of Final Exam</c:v>
                </c:pt>
              </c:strCache>
            </c:strRef>
          </c:tx>
          <c:spPr>
            <a:solidFill>
              <a:schemeClr val="accent1">
                <a:lumMod val="20000"/>
                <a:lumOff val="80000"/>
              </a:schemeClr>
            </a:solidFill>
            <a:ln>
              <a:noFill/>
            </a:ln>
            <a:effectLst/>
          </c:spPr>
          <c:invertIfNegative val="0"/>
          <c:cat>
            <c:strRef>
              <c:f>'Pivot Table'!$F$4</c:f>
              <c:strCache>
                <c:ptCount val="1"/>
                <c:pt idx="0">
                  <c:v>Total</c:v>
                </c:pt>
              </c:strCache>
            </c:strRef>
          </c:cat>
          <c:val>
            <c:numRef>
              <c:f>'Pivot Table'!$I$4</c:f>
              <c:numCache>
                <c:formatCode>General</c:formatCode>
                <c:ptCount val="1"/>
                <c:pt idx="0">
                  <c:v>52.8</c:v>
                </c:pt>
              </c:numCache>
            </c:numRef>
          </c:val>
          <c:extLst>
            <c:ext xmlns:c16="http://schemas.microsoft.com/office/drawing/2014/chart" uri="{C3380CC4-5D6E-409C-BE32-E72D297353CC}">
              <c16:uniqueId val="{00000008-FFCC-4C36-926B-571B4306DCC2}"/>
            </c:ext>
          </c:extLst>
        </c:ser>
        <c:dLbls>
          <c:showLegendKey val="0"/>
          <c:showVal val="0"/>
          <c:showCatName val="0"/>
          <c:showSerName val="0"/>
          <c:showPercent val="0"/>
          <c:showBubbleSize val="0"/>
        </c:dLbls>
        <c:gapWidth val="219"/>
        <c:overlap val="-27"/>
        <c:axId val="1312546431"/>
        <c:axId val="1339049455"/>
      </c:barChart>
      <c:catAx>
        <c:axId val="1312546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39049455"/>
        <c:crosses val="autoZero"/>
        <c:auto val="1"/>
        <c:lblAlgn val="ctr"/>
        <c:lblOffset val="100"/>
        <c:noMultiLvlLbl val="0"/>
      </c:catAx>
      <c:valAx>
        <c:axId val="13390494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12546431"/>
        <c:crosses val="autoZero"/>
        <c:crossBetween val="between"/>
      </c:valAx>
      <c:spPr>
        <a:solidFill>
          <a:srgbClr val="ADB9CA">
            <a:alpha val="55686"/>
          </a:srgbClr>
        </a:solidFill>
        <a:ln>
          <a:solidFill>
            <a:srgbClr val="000000">
              <a:alpha val="54902"/>
            </a:srgbClr>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[Hajira_Excel Advanced Project (Learner Exams 2020).xlsx]Pivot Table!PivotTable1</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Total test scores by age groups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2060"/>
          </a:solidFill>
          <a:ln>
            <a:noFill/>
          </a:ln>
          <a:effectLst>
            <a:innerShdw blurRad="63500" dist="50800" dir="13500000">
              <a:prstClr val="black">
                <a:alpha val="50000"/>
              </a:prst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c:f>
              <c:strCache>
                <c:ptCount val="1"/>
                <c:pt idx="0">
                  <c:v>Total</c:v>
                </c:pt>
              </c:strCache>
            </c:strRef>
          </c:tx>
          <c:spPr>
            <a:solidFill>
              <a:srgbClr val="002060"/>
            </a:solidFill>
            <a:ln>
              <a:noFill/>
            </a:ln>
            <a:effectLst>
              <a:innerShdw blurRad="63500" dist="50800" dir="13500000">
                <a:prstClr val="black">
                  <a:alpha val="50000"/>
                </a:prstClr>
              </a:innerShdw>
            </a:effectLst>
          </c:spPr>
          <c:invertIfNegative val="0"/>
          <c:cat>
            <c:strRef>
              <c:f>'Pivot Table'!$A$2:$A$6</c:f>
              <c:strCache>
                <c:ptCount val="4"/>
                <c:pt idx="0">
                  <c:v>10-20</c:v>
                </c:pt>
                <c:pt idx="1">
                  <c:v>20-30</c:v>
                </c:pt>
                <c:pt idx="2">
                  <c:v>30-40</c:v>
                </c:pt>
                <c:pt idx="3">
                  <c:v>40+</c:v>
                </c:pt>
              </c:strCache>
            </c:strRef>
          </c:cat>
          <c:val>
            <c:numRef>
              <c:f>'Pivot Table'!$B$2:$B$6</c:f>
              <c:numCache>
                <c:formatCode>0</c:formatCode>
                <c:ptCount val="4"/>
                <c:pt idx="0">
                  <c:v>49.9</c:v>
                </c:pt>
                <c:pt idx="1">
                  <c:v>52.34375</c:v>
                </c:pt>
                <c:pt idx="2">
                  <c:v>51.590277777777779</c:v>
                </c:pt>
                <c:pt idx="3">
                  <c:v>55.018518518518519</c:v>
                </c:pt>
              </c:numCache>
            </c:numRef>
          </c:val>
          <c:extLst>
            <c:ext xmlns:c16="http://schemas.microsoft.com/office/drawing/2014/chart" uri="{C3380CC4-5D6E-409C-BE32-E72D297353CC}">
              <c16:uniqueId val="{00000001-F932-40BD-9906-65B46700BA90}"/>
            </c:ext>
          </c:extLst>
        </c:ser>
        <c:dLbls>
          <c:showLegendKey val="0"/>
          <c:showVal val="0"/>
          <c:showCatName val="0"/>
          <c:showSerName val="0"/>
          <c:showPercent val="0"/>
          <c:showBubbleSize val="0"/>
        </c:dLbls>
        <c:gapWidth val="219"/>
        <c:overlap val="-27"/>
        <c:axId val="886817791"/>
        <c:axId val="1340833007"/>
      </c:barChart>
      <c:catAx>
        <c:axId val="886817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40833007"/>
        <c:crosses val="autoZero"/>
        <c:auto val="1"/>
        <c:lblAlgn val="ctr"/>
        <c:lblOffset val="100"/>
        <c:noMultiLvlLbl val="0"/>
      </c:catAx>
      <c:valAx>
        <c:axId val="134083300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86817791"/>
        <c:crosses val="autoZero"/>
        <c:crossBetween val="between"/>
      </c:valAx>
      <c:spPr>
        <a:solidFill>
          <a:srgbClr val="ADB9CA">
            <a:alpha val="56078"/>
          </a:srgb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44546A"/>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[Hajira_Excel Advanced Project (Learner Exams 2020).xlsx]Pivot Table!PivotTable4</c:name>
    <c:fmtId val="8"/>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Average scores</a:t>
            </a:r>
            <a:r>
              <a:rPr lang="en-US" baseline="0"/>
              <a:t> by </a:t>
            </a:r>
            <a:r>
              <a:rPr lang="en-US"/>
              <a:t>the Date</a:t>
            </a:r>
            <a:r>
              <a:rPr lang="en-US" baseline="0"/>
              <a:t> of graduation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Table'!$B$11</c:f>
              <c:strCache>
                <c:ptCount val="1"/>
                <c:pt idx="0">
                  <c:v>Total</c:v>
                </c:pt>
              </c:strCache>
            </c:strRef>
          </c:tx>
          <c:spPr>
            <a:ln w="28575" cap="rnd">
              <a:solidFill>
                <a:srgbClr val="00B0F0"/>
              </a:solidFill>
              <a:round/>
            </a:ln>
            <a:effectLst/>
          </c:spPr>
          <c:marker>
            <c:symbol val="none"/>
          </c:marker>
          <c:cat>
            <c:strRef>
              <c:f>'Pivot Table'!$A$12:$A$37</c:f>
              <c:strCache>
                <c:ptCount val="25"/>
                <c:pt idx="0">
                  <c:v>02/11/2020</c:v>
                </c:pt>
                <c:pt idx="1">
                  <c:v>03/11/2020</c:v>
                </c:pt>
                <c:pt idx="2">
                  <c:v>04/11/2020</c:v>
                </c:pt>
                <c:pt idx="3">
                  <c:v>05/11/2020</c:v>
                </c:pt>
                <c:pt idx="4">
                  <c:v>07/11/2020</c:v>
                </c:pt>
                <c:pt idx="5">
                  <c:v>08/11/2020</c:v>
                </c:pt>
                <c:pt idx="6">
                  <c:v>09/11/2020</c:v>
                </c:pt>
                <c:pt idx="7">
                  <c:v>10/11/2020</c:v>
                </c:pt>
                <c:pt idx="8">
                  <c:v>11/11/2020</c:v>
                </c:pt>
                <c:pt idx="9">
                  <c:v>12/11/2020</c:v>
                </c:pt>
                <c:pt idx="10">
                  <c:v>13/11/2020</c:v>
                </c:pt>
                <c:pt idx="11">
                  <c:v>14/11/2020</c:v>
                </c:pt>
                <c:pt idx="12">
                  <c:v>15/11/2020</c:v>
                </c:pt>
                <c:pt idx="13">
                  <c:v>16/11/2020</c:v>
                </c:pt>
                <c:pt idx="14">
                  <c:v>17/11/2020</c:v>
                </c:pt>
                <c:pt idx="15">
                  <c:v>18/11/2020</c:v>
                </c:pt>
                <c:pt idx="16">
                  <c:v>19/11/2020</c:v>
                </c:pt>
                <c:pt idx="17">
                  <c:v>20/11/2020</c:v>
                </c:pt>
                <c:pt idx="18">
                  <c:v>21/11/2020</c:v>
                </c:pt>
                <c:pt idx="19">
                  <c:v>22/11/2020</c:v>
                </c:pt>
                <c:pt idx="20">
                  <c:v>23/11/2020</c:v>
                </c:pt>
                <c:pt idx="21">
                  <c:v>24/11/2020</c:v>
                </c:pt>
                <c:pt idx="22">
                  <c:v>25/11/2020</c:v>
                </c:pt>
                <c:pt idx="23">
                  <c:v>26/11/2020</c:v>
                </c:pt>
                <c:pt idx="24">
                  <c:v>27/11/2020</c:v>
                </c:pt>
              </c:strCache>
            </c:strRef>
          </c:cat>
          <c:val>
            <c:numRef>
              <c:f>'Pivot Table'!$B$12:$B$37</c:f>
              <c:numCache>
                <c:formatCode>0</c:formatCode>
                <c:ptCount val="25"/>
                <c:pt idx="0">
                  <c:v>45.75</c:v>
                </c:pt>
                <c:pt idx="1">
                  <c:v>55.5</c:v>
                </c:pt>
                <c:pt idx="2">
                  <c:v>50.15</c:v>
                </c:pt>
                <c:pt idx="3">
                  <c:v>52.125</c:v>
                </c:pt>
                <c:pt idx="4">
                  <c:v>51.75</c:v>
                </c:pt>
                <c:pt idx="5">
                  <c:v>53.875</c:v>
                </c:pt>
                <c:pt idx="6">
                  <c:v>61.75</c:v>
                </c:pt>
                <c:pt idx="7">
                  <c:v>46.7</c:v>
                </c:pt>
                <c:pt idx="8">
                  <c:v>50.6</c:v>
                </c:pt>
                <c:pt idx="9">
                  <c:v>72.25</c:v>
                </c:pt>
                <c:pt idx="10">
                  <c:v>51.041666666666664</c:v>
                </c:pt>
                <c:pt idx="11">
                  <c:v>49.428571428571431</c:v>
                </c:pt>
                <c:pt idx="12">
                  <c:v>51.666666666666664</c:v>
                </c:pt>
                <c:pt idx="13">
                  <c:v>57.9375</c:v>
                </c:pt>
                <c:pt idx="14">
                  <c:v>51.75</c:v>
                </c:pt>
                <c:pt idx="15">
                  <c:v>56.45</c:v>
                </c:pt>
                <c:pt idx="16">
                  <c:v>52.125</c:v>
                </c:pt>
                <c:pt idx="17">
                  <c:v>45.666666666666664</c:v>
                </c:pt>
                <c:pt idx="18">
                  <c:v>50.5</c:v>
                </c:pt>
                <c:pt idx="19">
                  <c:v>53.333333333333336</c:v>
                </c:pt>
                <c:pt idx="20">
                  <c:v>58.125</c:v>
                </c:pt>
                <c:pt idx="21">
                  <c:v>63.375</c:v>
                </c:pt>
                <c:pt idx="22">
                  <c:v>59</c:v>
                </c:pt>
                <c:pt idx="23">
                  <c:v>55.875</c:v>
                </c:pt>
                <c:pt idx="24">
                  <c:v>48.25</c:v>
                </c:pt>
              </c:numCache>
            </c:numRef>
          </c:val>
          <c:smooth val="0"/>
          <c:extLst>
            <c:ext xmlns:c16="http://schemas.microsoft.com/office/drawing/2014/chart" uri="{C3380CC4-5D6E-409C-BE32-E72D297353CC}">
              <c16:uniqueId val="{00000000-2959-48E4-8082-7DE0BC3DCBBD}"/>
            </c:ext>
          </c:extLst>
        </c:ser>
        <c:dLbls>
          <c:showLegendKey val="0"/>
          <c:showVal val="0"/>
          <c:showCatName val="0"/>
          <c:showSerName val="0"/>
          <c:showPercent val="0"/>
          <c:showBubbleSize val="0"/>
        </c:dLbls>
        <c:smooth val="0"/>
        <c:axId val="42490991"/>
        <c:axId val="1396916767"/>
      </c:lineChart>
      <c:catAx>
        <c:axId val="42490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96916767"/>
        <c:crosses val="autoZero"/>
        <c:auto val="1"/>
        <c:lblAlgn val="ctr"/>
        <c:lblOffset val="100"/>
        <c:noMultiLvlLbl val="0"/>
      </c:catAx>
      <c:valAx>
        <c:axId val="139691676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2490991"/>
        <c:crosses val="autoZero"/>
        <c:crossBetween val="between"/>
      </c:valAx>
      <c:spPr>
        <a:solidFill>
          <a:srgbClr val="ADB9CA">
            <a:alpha val="55686"/>
          </a:srgb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[Hajira_Excel Advanced Project (Learner Exams 2020).xlsx]Pivot Table!PivotTable5</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a:t>Average Test</a:t>
            </a:r>
            <a:r>
              <a:rPr lang="en-GB" baseline="0"/>
              <a:t> scores  by age groups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2060"/>
          </a:solidFill>
          <a:ln>
            <a:solidFill>
              <a:srgbClr val="00206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002060"/>
          </a:solidFill>
          <a:ln>
            <a:solidFill>
              <a:srgbClr val="002060"/>
            </a:solidFill>
          </a:ln>
          <a:effectLst/>
        </c:spPr>
      </c:pivotFmt>
    </c:pivotFmts>
    <c:plotArea>
      <c:layout/>
      <c:barChart>
        <c:barDir val="col"/>
        <c:grouping val="clustered"/>
        <c:varyColors val="0"/>
        <c:ser>
          <c:idx val="0"/>
          <c:order val="0"/>
          <c:tx>
            <c:strRef>
              <c:f>'Pivot Table'!$G$11</c:f>
              <c:strCache>
                <c:ptCount val="1"/>
                <c:pt idx="0">
                  <c:v>Average of March Test</c:v>
                </c:pt>
              </c:strCache>
            </c:strRef>
          </c:tx>
          <c:spPr>
            <a:solidFill>
              <a:srgbClr val="002060"/>
            </a:solidFill>
            <a:ln>
              <a:solidFill>
                <a:srgbClr val="002060"/>
              </a:solidFill>
            </a:ln>
            <a:effectLst/>
          </c:spPr>
          <c:invertIfNegative val="0"/>
          <c:cat>
            <c:strRef>
              <c:f>'Pivot Table'!$F$12:$F$16</c:f>
              <c:strCache>
                <c:ptCount val="4"/>
                <c:pt idx="0">
                  <c:v>10-20</c:v>
                </c:pt>
                <c:pt idx="1">
                  <c:v>20-30</c:v>
                </c:pt>
                <c:pt idx="2">
                  <c:v>30-40</c:v>
                </c:pt>
                <c:pt idx="3">
                  <c:v>40+</c:v>
                </c:pt>
              </c:strCache>
            </c:strRef>
          </c:cat>
          <c:val>
            <c:numRef>
              <c:f>'Pivot Table'!$G$12:$G$16</c:f>
              <c:numCache>
                <c:formatCode>0</c:formatCode>
                <c:ptCount val="4"/>
                <c:pt idx="0">
                  <c:v>53.8</c:v>
                </c:pt>
                <c:pt idx="1">
                  <c:v>49.78125</c:v>
                </c:pt>
                <c:pt idx="2">
                  <c:v>49.416666666666664</c:v>
                </c:pt>
                <c:pt idx="3">
                  <c:v>51.518518518518519</c:v>
                </c:pt>
              </c:numCache>
            </c:numRef>
          </c:val>
          <c:extLst>
            <c:ext xmlns:c16="http://schemas.microsoft.com/office/drawing/2014/chart" uri="{C3380CC4-5D6E-409C-BE32-E72D297353CC}">
              <c16:uniqueId val="{00000000-56F1-4A85-BBD2-D09CFD437B7B}"/>
            </c:ext>
          </c:extLst>
        </c:ser>
        <c:ser>
          <c:idx val="1"/>
          <c:order val="1"/>
          <c:tx>
            <c:strRef>
              <c:f>'Pivot Table'!$H$11</c:f>
              <c:strCache>
                <c:ptCount val="1"/>
                <c:pt idx="0">
                  <c:v>Average of June Test</c:v>
                </c:pt>
              </c:strCache>
            </c:strRef>
          </c:tx>
          <c:spPr>
            <a:solidFill>
              <a:srgbClr val="00B0F0"/>
            </a:solidFill>
            <a:ln>
              <a:noFill/>
            </a:ln>
            <a:effectLst/>
          </c:spPr>
          <c:invertIfNegative val="0"/>
          <c:cat>
            <c:strRef>
              <c:f>'Pivot Table'!$F$12:$F$16</c:f>
              <c:strCache>
                <c:ptCount val="4"/>
                <c:pt idx="0">
                  <c:v>10-20</c:v>
                </c:pt>
                <c:pt idx="1">
                  <c:v>20-30</c:v>
                </c:pt>
                <c:pt idx="2">
                  <c:v>30-40</c:v>
                </c:pt>
                <c:pt idx="3">
                  <c:v>40+</c:v>
                </c:pt>
              </c:strCache>
            </c:strRef>
          </c:cat>
          <c:val>
            <c:numRef>
              <c:f>'Pivot Table'!$H$12:$H$16</c:f>
              <c:numCache>
                <c:formatCode>0</c:formatCode>
                <c:ptCount val="4"/>
                <c:pt idx="0">
                  <c:v>30.8</c:v>
                </c:pt>
                <c:pt idx="1">
                  <c:v>54.75</c:v>
                </c:pt>
                <c:pt idx="2">
                  <c:v>55.166666666666664</c:v>
                </c:pt>
                <c:pt idx="3">
                  <c:v>58.518518518518519</c:v>
                </c:pt>
              </c:numCache>
            </c:numRef>
          </c:val>
          <c:extLst>
            <c:ext xmlns:c16="http://schemas.microsoft.com/office/drawing/2014/chart" uri="{C3380CC4-5D6E-409C-BE32-E72D297353CC}">
              <c16:uniqueId val="{00000001-56F1-4A85-BBD2-D09CFD437B7B}"/>
            </c:ext>
          </c:extLst>
        </c:ser>
        <c:ser>
          <c:idx val="2"/>
          <c:order val="2"/>
          <c:tx>
            <c:strRef>
              <c:f>'Pivot Table'!$I$11</c:f>
              <c:strCache>
                <c:ptCount val="1"/>
                <c:pt idx="0">
                  <c:v>Average of September Test</c:v>
                </c:pt>
              </c:strCache>
            </c:strRef>
          </c:tx>
          <c:spPr>
            <a:solidFill>
              <a:schemeClr val="bg1">
                <a:lumMod val="95000"/>
              </a:schemeClr>
            </a:solidFill>
            <a:ln>
              <a:noFill/>
            </a:ln>
            <a:effectLst/>
          </c:spPr>
          <c:invertIfNegative val="0"/>
          <c:cat>
            <c:strRef>
              <c:f>'Pivot Table'!$F$12:$F$16</c:f>
              <c:strCache>
                <c:ptCount val="4"/>
                <c:pt idx="0">
                  <c:v>10-20</c:v>
                </c:pt>
                <c:pt idx="1">
                  <c:v>20-30</c:v>
                </c:pt>
                <c:pt idx="2">
                  <c:v>30-40</c:v>
                </c:pt>
                <c:pt idx="3">
                  <c:v>40+</c:v>
                </c:pt>
              </c:strCache>
            </c:strRef>
          </c:cat>
          <c:val>
            <c:numRef>
              <c:f>'Pivot Table'!$I$12:$I$16</c:f>
              <c:numCache>
                <c:formatCode>0</c:formatCode>
                <c:ptCount val="4"/>
                <c:pt idx="0">
                  <c:v>56.6</c:v>
                </c:pt>
                <c:pt idx="1">
                  <c:v>53.96875</c:v>
                </c:pt>
                <c:pt idx="2">
                  <c:v>48.833333333333336</c:v>
                </c:pt>
                <c:pt idx="3">
                  <c:v>56.185185185185183</c:v>
                </c:pt>
              </c:numCache>
            </c:numRef>
          </c:val>
          <c:extLst>
            <c:ext xmlns:c16="http://schemas.microsoft.com/office/drawing/2014/chart" uri="{C3380CC4-5D6E-409C-BE32-E72D297353CC}">
              <c16:uniqueId val="{00000002-56F1-4A85-BBD2-D09CFD437B7B}"/>
            </c:ext>
          </c:extLst>
        </c:ser>
        <c:ser>
          <c:idx val="3"/>
          <c:order val="3"/>
          <c:tx>
            <c:strRef>
              <c:f>'Pivot Table'!$J$11</c:f>
              <c:strCache>
                <c:ptCount val="1"/>
                <c:pt idx="0">
                  <c:v>Average of Final Exam</c:v>
                </c:pt>
              </c:strCache>
            </c:strRef>
          </c:tx>
          <c:spPr>
            <a:solidFill>
              <a:srgbClr val="0070C0"/>
            </a:solidFill>
            <a:ln>
              <a:noFill/>
            </a:ln>
            <a:effectLst/>
          </c:spPr>
          <c:invertIfNegative val="0"/>
          <c:cat>
            <c:strRef>
              <c:f>'Pivot Table'!$F$12:$F$16</c:f>
              <c:strCache>
                <c:ptCount val="4"/>
                <c:pt idx="0">
                  <c:v>10-20</c:v>
                </c:pt>
                <c:pt idx="1">
                  <c:v>20-30</c:v>
                </c:pt>
                <c:pt idx="2">
                  <c:v>30-40</c:v>
                </c:pt>
                <c:pt idx="3">
                  <c:v>40+</c:v>
                </c:pt>
              </c:strCache>
            </c:strRef>
          </c:cat>
          <c:val>
            <c:numRef>
              <c:f>'Pivot Table'!$J$12:$J$16</c:f>
              <c:numCache>
                <c:formatCode>0</c:formatCode>
                <c:ptCount val="4"/>
                <c:pt idx="0">
                  <c:v>58.4</c:v>
                </c:pt>
                <c:pt idx="1">
                  <c:v>50.875</c:v>
                </c:pt>
                <c:pt idx="2">
                  <c:v>52.944444444444443</c:v>
                </c:pt>
                <c:pt idx="3">
                  <c:v>53.851851851851855</c:v>
                </c:pt>
              </c:numCache>
            </c:numRef>
          </c:val>
          <c:extLst>
            <c:ext xmlns:c16="http://schemas.microsoft.com/office/drawing/2014/chart" uri="{C3380CC4-5D6E-409C-BE32-E72D297353CC}">
              <c16:uniqueId val="{00000003-56F1-4A85-BBD2-D09CFD437B7B}"/>
            </c:ext>
          </c:extLst>
        </c:ser>
        <c:dLbls>
          <c:showLegendKey val="0"/>
          <c:showVal val="0"/>
          <c:showCatName val="0"/>
          <c:showSerName val="0"/>
          <c:showPercent val="0"/>
          <c:showBubbleSize val="0"/>
        </c:dLbls>
        <c:gapWidth val="150"/>
        <c:axId val="270460607"/>
        <c:axId val="1396927247"/>
      </c:barChart>
      <c:catAx>
        <c:axId val="270460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96927247"/>
        <c:crosses val="autoZero"/>
        <c:auto val="1"/>
        <c:lblAlgn val="ctr"/>
        <c:lblOffset val="100"/>
        <c:noMultiLvlLbl val="0"/>
      </c:catAx>
      <c:valAx>
        <c:axId val="139692724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70460607"/>
        <c:crosses val="autoZero"/>
        <c:crossBetween val="between"/>
      </c:valAx>
      <c:spPr>
        <a:solidFill>
          <a:srgbClr val="ADB9CA">
            <a:alpha val="56078"/>
          </a:srgb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419100</xdr:colOff>
      <xdr:row>0</xdr:row>
      <xdr:rowOff>52387</xdr:rowOff>
    </xdr:from>
    <xdr:to>
      <xdr:col>8</xdr:col>
      <xdr:colOff>342900</xdr:colOff>
      <xdr:row>20</xdr:row>
      <xdr:rowOff>133350</xdr:rowOff>
    </xdr:to>
    <xdr:graphicFrame macro="">
      <xdr:nvGraphicFramePr>
        <xdr:cNvPr id="2" name="Chart 1">
          <a:extLst>
            <a:ext uri="{FF2B5EF4-FFF2-40B4-BE49-F238E27FC236}">
              <a16:creationId xmlns:a16="http://schemas.microsoft.com/office/drawing/2014/main" id="{A49121BD-E889-469D-82CB-5E4A90A210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395287</xdr:colOff>
      <xdr:row>0</xdr:row>
      <xdr:rowOff>114300</xdr:rowOff>
    </xdr:from>
    <xdr:to>
      <xdr:col>14</xdr:col>
      <xdr:colOff>357188</xdr:colOff>
      <xdr:row>20</xdr:row>
      <xdr:rowOff>176213</xdr:rowOff>
    </xdr:to>
    <xdr:graphicFrame macro="">
      <xdr:nvGraphicFramePr>
        <xdr:cNvPr id="3" name="Chart 2">
          <a:extLst>
            <a:ext uri="{FF2B5EF4-FFF2-40B4-BE49-F238E27FC236}">
              <a16:creationId xmlns:a16="http://schemas.microsoft.com/office/drawing/2014/main" id="{C0253380-0375-4F98-9772-86C08C1FF9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2</xdr:col>
      <xdr:colOff>342900</xdr:colOff>
      <xdr:row>39</xdr:row>
      <xdr:rowOff>47625</xdr:rowOff>
    </xdr:to>
    <mc:AlternateContent xmlns:mc="http://schemas.openxmlformats.org/markup-compatibility/2006" xmlns:a14="http://schemas.microsoft.com/office/drawing/2010/main">
      <mc:Choice Requires="a14">
        <xdr:graphicFrame macro="">
          <xdr:nvGraphicFramePr>
            <xdr:cNvPr id="4" name="Date of Graduation">
              <a:extLst>
                <a:ext uri="{FF2B5EF4-FFF2-40B4-BE49-F238E27FC236}">
                  <a16:creationId xmlns:a16="http://schemas.microsoft.com/office/drawing/2014/main" id="{E209E326-3442-5E48-8727-3A8FD8AA962D}"/>
                </a:ext>
              </a:extLst>
            </xdr:cNvPr>
            <xdr:cNvGraphicFramePr/>
          </xdr:nvGraphicFramePr>
          <xdr:xfrm>
            <a:off x="0" y="0"/>
            <a:ext cx="0" cy="0"/>
          </xdr:xfrm>
          <a:graphic>
            <a:graphicData uri="http://schemas.microsoft.com/office/drawing/2010/slicer">
              <sle:slicer xmlns:sle="http://schemas.microsoft.com/office/drawing/2010/slicer" name="Date of Graduation"/>
            </a:graphicData>
          </a:graphic>
        </xdr:graphicFrame>
      </mc:Choice>
      <mc:Fallback xmlns="">
        <xdr:sp macro="" textlink="">
          <xdr:nvSpPr>
            <xdr:cNvPr id="0" name=""/>
            <xdr:cNvSpPr>
              <a:spLocks noTextEdit="1"/>
            </xdr:cNvSpPr>
          </xdr:nvSpPr>
          <xdr:spPr>
            <a:xfrm>
              <a:off x="0" y="0"/>
              <a:ext cx="1638300" cy="71056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428623</xdr:colOff>
      <xdr:row>21</xdr:row>
      <xdr:rowOff>76201</xdr:rowOff>
    </xdr:from>
    <xdr:to>
      <xdr:col>21</xdr:col>
      <xdr:colOff>366713</xdr:colOff>
      <xdr:row>39</xdr:row>
      <xdr:rowOff>85725</xdr:rowOff>
    </xdr:to>
    <xdr:graphicFrame macro="">
      <xdr:nvGraphicFramePr>
        <xdr:cNvPr id="10" name="Chart 9">
          <a:extLst>
            <a:ext uri="{FF2B5EF4-FFF2-40B4-BE49-F238E27FC236}">
              <a16:creationId xmlns:a16="http://schemas.microsoft.com/office/drawing/2014/main" id="{43D7D04C-DBF8-45F3-AE8E-316D944D0B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423863</xdr:colOff>
      <xdr:row>0</xdr:row>
      <xdr:rowOff>147637</xdr:rowOff>
    </xdr:from>
    <xdr:to>
      <xdr:col>21</xdr:col>
      <xdr:colOff>366713</xdr:colOff>
      <xdr:row>20</xdr:row>
      <xdr:rowOff>161925</xdr:rowOff>
    </xdr:to>
    <xdr:graphicFrame macro="">
      <xdr:nvGraphicFramePr>
        <xdr:cNvPr id="11" name="Chart 10">
          <a:extLst>
            <a:ext uri="{FF2B5EF4-FFF2-40B4-BE49-F238E27FC236}">
              <a16:creationId xmlns:a16="http://schemas.microsoft.com/office/drawing/2014/main" id="{6D497820-D3AD-46FD-9920-D73DE1EACD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jira Haja" refreshedDate="45314.650805092591" createdVersion="8" refreshedVersion="8" minRefreshableVersion="3" recordCount="100" xr:uid="{F881929D-1026-4B19-A5A0-5E8702050720}">
  <cacheSource type="worksheet">
    <worksheetSource name="Table1"/>
  </cacheSource>
  <cacheFields count="13">
    <cacheField name="ID" numFmtId="0">
      <sharedItems containsSemiMixedTypes="0" containsString="0" containsNumber="1" containsInteger="1" minValue="5567" maxValue="5666"/>
    </cacheField>
    <cacheField name="Name" numFmtId="0">
      <sharedItems count="100">
        <s v="Brenda Horn"/>
        <s v="Saqib Mackay"/>
        <s v="Findlay Carty"/>
        <s v="Asia Rahman"/>
        <s v="Tyrese Hunt"/>
        <s v="Yuvraj Sutherland"/>
        <s v="Kirstin Pugh"/>
        <s v="Tiffany Kramer"/>
        <s v="Lowri Barrow"/>
        <s v="Harmony Little"/>
        <s v="Celyn Williams"/>
        <s v="Radhika Mcbride"/>
        <s v="Colton Shah"/>
        <s v="Amanpreet Cullen"/>
        <s v="Malikah Patterson"/>
        <s v="Laylah Pena"/>
        <s v="Jimmie Mcneill"/>
        <s v="Hunter George"/>
        <s v="Saffa Valencia"/>
        <s v="Kiefer Le"/>
        <s v="Zahraa Andersen"/>
        <s v="Elsie-Rose Stuart"/>
        <s v="Artur Strickland"/>
        <s v="Tamara Lucero"/>
        <s v="Kristen Alvarado"/>
        <s v="Todd Morrison"/>
        <s v="Grover Neville"/>
        <s v="Kellie Hamilton"/>
        <s v="Ammara Best"/>
        <s v="Ruairi Simons"/>
        <s v="Enya Fletcher"/>
        <s v="Trent Levy"/>
        <s v="Ira Duarte"/>
        <s v="Evie-Mai Carney"/>
        <s v="Aaisha Combs"/>
        <s v="Olivia Parks"/>
        <s v="Mac Montgomery"/>
        <s v="Pearl Donovan"/>
        <s v="Ceara Gordon"/>
        <s v="Sanah Blair"/>
        <s v="Ariyan Weston"/>
        <s v="Donald Trejo"/>
        <s v="Lili Cummings"/>
        <s v="Maxwell Fitzpatrick"/>
        <s v="Hanan Herring"/>
        <s v="Demi Barajas"/>
        <s v="Hubert Diaz"/>
        <s v="Sara Galindo"/>
        <s v="Clarissa Oneil"/>
        <s v="Igor Whitmore"/>
        <s v="Tyler-Jay Watt"/>
        <s v="Ilyas Wilkerson"/>
        <s v="Lance Chadwick"/>
        <s v="Skylah Cervantes"/>
        <s v="Bhavik Spears"/>
        <s v="Isis Hamer"/>
        <s v="Huw Salgado"/>
        <s v="Kaitlyn Nicholson"/>
        <s v="Rosina Herman"/>
        <s v="Kajus Mcdermott"/>
        <s v="Tyler-James Keller"/>
        <s v="Hafsa Moss"/>
        <s v="Ayva Kidd"/>
        <s v="Maddox Allison"/>
        <s v="Riaz Castro"/>
        <s v="Inaaya Durham"/>
        <s v="Shayne Ramsey"/>
        <s v="Chantelle Harrell"/>
        <s v="Allen Shields"/>
        <s v="Fletcher Halliday"/>
        <s v="Addison Newman"/>
        <s v="Ryan Cote"/>
        <s v="Julie Travers"/>
        <s v="Sherri Cherry"/>
        <s v="Tahmid Hopkins"/>
        <s v="Alysia Patrick"/>
        <s v="Zacharias Naylor"/>
        <s v="Kendra Bryan"/>
        <s v="Reanna Valentine"/>
        <s v="Sadie Golden"/>
        <s v="Jenny Charlton"/>
        <s v="Kuba Stokes"/>
        <s v="Ariadne Brennan"/>
        <s v="Ella Reese"/>
        <s v="Ellise Wiggins"/>
        <s v="Coral Beach"/>
        <s v="Manav Buxton"/>
        <s v="Esmee Paine"/>
        <s v="Griff Salinas"/>
        <s v="Cristian Ware"/>
        <s v="Zunairah Dickens"/>
        <s v="Shaunie Donald"/>
        <s v="Usamah Southern"/>
        <s v="Liyana Daly"/>
        <s v="Marni Haworth"/>
        <s v="Tayah Molloy"/>
        <s v="Eleanor Ayala"/>
        <s v="Chase Burns"/>
        <s v="Skyla Peacock"/>
        <s v="Sia Hodges"/>
      </sharedItems>
    </cacheField>
    <cacheField name="Age" numFmtId="0">
      <sharedItems containsSemiMixedTypes="0" containsString="0" containsNumber="1" containsInteger="1" minValue="19" maxValue="45" count="25">
        <n v="25"/>
        <n v="41"/>
        <n v="34"/>
        <n v="45"/>
        <n v="38"/>
        <n v="39"/>
        <n v="40"/>
        <n v="42"/>
        <n v="32"/>
        <n v="43"/>
        <n v="19"/>
        <n v="26"/>
        <n v="23"/>
        <n v="30"/>
        <n v="29"/>
        <n v="28"/>
        <n v="24"/>
        <n v="27"/>
        <n v="44"/>
        <n v="35"/>
        <n v="36"/>
        <n v="22"/>
        <n v="33"/>
        <n v="20"/>
        <n v="37"/>
      </sharedItems>
    </cacheField>
    <cacheField name="Date of Graduation" numFmtId="14">
      <sharedItems containsSemiMixedTypes="0" containsNonDate="0" containsDate="1" containsString="0" minDate="2020-11-02T00:00:00" maxDate="2020-11-28T00:00:00" count="25">
        <d v="2020-11-25T00:00:00"/>
        <d v="2020-11-24T00:00:00"/>
        <d v="2020-11-12T00:00:00"/>
        <d v="2020-11-03T00:00:00"/>
        <d v="2020-11-18T00:00:00"/>
        <d v="2020-11-08T00:00:00"/>
        <d v="2020-11-17T00:00:00"/>
        <d v="2020-11-16T00:00:00"/>
        <d v="2020-11-04T00:00:00"/>
        <d v="2020-11-23T00:00:00"/>
        <d v="2020-11-05T00:00:00"/>
        <d v="2020-11-13T00:00:00"/>
        <d v="2020-11-15T00:00:00"/>
        <d v="2020-11-22T00:00:00"/>
        <d v="2020-11-09T00:00:00"/>
        <d v="2020-11-11T00:00:00"/>
        <d v="2020-11-19T00:00:00"/>
        <d v="2020-11-14T00:00:00"/>
        <d v="2020-11-07T00:00:00"/>
        <d v="2020-11-02T00:00:00"/>
        <d v="2020-11-10T00:00:00"/>
        <d v="2020-11-21T00:00:00"/>
        <d v="2020-11-20T00:00:00"/>
        <d v="2020-11-27T00:00:00"/>
        <d v="2020-11-26T00:00:00"/>
      </sharedItems>
    </cacheField>
    <cacheField name="March Test" numFmtId="0">
      <sharedItems containsSemiMixedTypes="0" containsString="0" containsNumber="1" containsInteger="1" minValue="15" maxValue="85"/>
    </cacheField>
    <cacheField name="June Test" numFmtId="0">
      <sharedItems containsSemiMixedTypes="0" containsString="0" containsNumber="1" containsInteger="1" minValue="18" maxValue="96"/>
    </cacheField>
    <cacheField name="September Test" numFmtId="0">
      <sharedItems containsSemiMixedTypes="0" containsString="0" containsNumber="1" containsInteger="1" minValue="15" maxValue="88"/>
    </cacheField>
    <cacheField name="Final Exam" numFmtId="0">
      <sharedItems containsSemiMixedTypes="0" containsString="0" containsNumber="1" containsInteger="1" minValue="15" maxValue="85"/>
    </cacheField>
    <cacheField name="Total" numFmtId="0">
      <sharedItems containsSemiMixedTypes="0" containsString="0" containsNumber="1" containsInteger="1" minValue="110" maxValue="316"/>
    </cacheField>
    <cacheField name="Average" numFmtId="1">
      <sharedItems containsSemiMixedTypes="0" containsString="0" containsNumber="1" minValue="27.5" maxValue="79"/>
    </cacheField>
    <cacheField name="Helpercolumn" numFmtId="0">
      <sharedItems/>
    </cacheField>
    <cacheField name="Percentage" numFmtId="0">
      <sharedItems containsSemiMixedTypes="0" containsString="0" containsNumber="1" minValue="27.500000000000004" maxValue="79"/>
    </cacheField>
    <cacheField name="Age group" numFmtId="0">
      <sharedItems count="4">
        <s v="20-30"/>
        <s v="40+"/>
        <s v="30-40"/>
        <s v="10-20"/>
      </sharedItems>
    </cacheField>
  </cacheFields>
  <extLst>
    <ext xmlns:x14="http://schemas.microsoft.com/office/spreadsheetml/2009/9/main" uri="{725AE2AE-9491-48be-B2B4-4EB974FC3084}">
      <x14:pivotCacheDefinition pivotCacheId="16117698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5583"/>
    <x v="0"/>
    <x v="0"/>
    <x v="0"/>
    <n v="83"/>
    <n v="67"/>
    <n v="88"/>
    <n v="78"/>
    <n v="316"/>
    <n v="79"/>
    <s v="Exclude"/>
    <n v="79"/>
    <x v="0"/>
  </r>
  <r>
    <n v="5576"/>
    <x v="1"/>
    <x v="1"/>
    <x v="1"/>
    <n v="67"/>
    <n v="82"/>
    <n v="74"/>
    <n v="77"/>
    <n v="300"/>
    <n v="75"/>
    <s v="Exclude"/>
    <n v="75"/>
    <x v="1"/>
  </r>
  <r>
    <n v="5612"/>
    <x v="2"/>
    <x v="1"/>
    <x v="2"/>
    <n v="51"/>
    <n v="96"/>
    <n v="69"/>
    <n v="73"/>
    <n v="289"/>
    <n v="72.25"/>
    <s v="Exclude"/>
    <n v="72.25"/>
    <x v="1"/>
  </r>
  <r>
    <n v="5599"/>
    <x v="3"/>
    <x v="2"/>
    <x v="3"/>
    <n v="81"/>
    <n v="80"/>
    <n v="50"/>
    <n v="74"/>
    <n v="285"/>
    <n v="71.25"/>
    <s v="Exclude"/>
    <n v="71.25"/>
    <x v="2"/>
  </r>
  <r>
    <n v="5653"/>
    <x v="4"/>
    <x v="3"/>
    <x v="4"/>
    <n v="58"/>
    <n v="63"/>
    <n v="74"/>
    <n v="82"/>
    <n v="277"/>
    <n v="69.25"/>
    <s v="Exclude"/>
    <n v="69.25"/>
    <x v="1"/>
  </r>
  <r>
    <n v="5641"/>
    <x v="5"/>
    <x v="4"/>
    <x v="5"/>
    <n v="84"/>
    <n v="83"/>
    <n v="70"/>
    <n v="40"/>
    <n v="277"/>
    <n v="69.25"/>
    <s v="Exclude"/>
    <n v="69.25"/>
    <x v="2"/>
  </r>
  <r>
    <n v="5597"/>
    <x v="6"/>
    <x v="3"/>
    <x v="6"/>
    <n v="66"/>
    <n v="79"/>
    <n v="82"/>
    <n v="41"/>
    <n v="268"/>
    <n v="67"/>
    <s v="Exclude"/>
    <n v="67"/>
    <x v="1"/>
  </r>
  <r>
    <n v="5607"/>
    <x v="7"/>
    <x v="5"/>
    <x v="1"/>
    <n v="85"/>
    <n v="77"/>
    <n v="84"/>
    <n v="22"/>
    <n v="268"/>
    <n v="67"/>
    <s v="Exclude"/>
    <n v="67"/>
    <x v="2"/>
  </r>
  <r>
    <n v="5582"/>
    <x v="8"/>
    <x v="6"/>
    <x v="7"/>
    <n v="39"/>
    <n v="83"/>
    <n v="77"/>
    <n v="64"/>
    <n v="263"/>
    <n v="65.75"/>
    <s v="Exclude"/>
    <n v="65.75"/>
    <x v="2"/>
  </r>
  <r>
    <n v="5602"/>
    <x v="9"/>
    <x v="0"/>
    <x v="8"/>
    <n v="48"/>
    <n v="75"/>
    <n v="85"/>
    <n v="54"/>
    <n v="262"/>
    <n v="65.5"/>
    <s v="Exclude"/>
    <n v="65.5"/>
    <x v="0"/>
  </r>
  <r>
    <n v="5589"/>
    <x v="10"/>
    <x v="7"/>
    <x v="8"/>
    <n v="51"/>
    <n v="70"/>
    <n v="61"/>
    <n v="78"/>
    <n v="260"/>
    <n v="65"/>
    <s v="Exclude"/>
    <n v="65"/>
    <x v="1"/>
  </r>
  <r>
    <n v="5606"/>
    <x v="11"/>
    <x v="8"/>
    <x v="9"/>
    <n v="71"/>
    <n v="71"/>
    <n v="66"/>
    <n v="51"/>
    <n v="259"/>
    <n v="64.75"/>
    <s v="Exclude"/>
    <n v="64.75"/>
    <x v="2"/>
  </r>
  <r>
    <n v="5580"/>
    <x v="12"/>
    <x v="9"/>
    <x v="4"/>
    <n v="64"/>
    <n v="69"/>
    <n v="69"/>
    <n v="56"/>
    <n v="258"/>
    <n v="64.5"/>
    <s v="Exclude"/>
    <n v="64.5"/>
    <x v="1"/>
  </r>
  <r>
    <n v="5568"/>
    <x v="13"/>
    <x v="10"/>
    <x v="10"/>
    <n v="77"/>
    <n v="56"/>
    <n v="44"/>
    <n v="80"/>
    <n v="257"/>
    <n v="64.25"/>
    <s v="Exclude"/>
    <n v="64.25"/>
    <x v="3"/>
  </r>
  <r>
    <n v="5609"/>
    <x v="14"/>
    <x v="11"/>
    <x v="7"/>
    <n v="60"/>
    <n v="80"/>
    <n v="31"/>
    <n v="85"/>
    <n v="256"/>
    <n v="64"/>
    <s v="Exclude"/>
    <n v="64"/>
    <x v="0"/>
  </r>
  <r>
    <n v="5659"/>
    <x v="15"/>
    <x v="1"/>
    <x v="4"/>
    <n v="81"/>
    <n v="42"/>
    <n v="62"/>
    <n v="71"/>
    <n v="256"/>
    <n v="64"/>
    <s v="Exclude"/>
    <n v="64"/>
    <x v="1"/>
  </r>
  <r>
    <n v="5628"/>
    <x v="16"/>
    <x v="9"/>
    <x v="6"/>
    <n v="83"/>
    <n v="48"/>
    <n v="49"/>
    <n v="74"/>
    <n v="254"/>
    <n v="63.5"/>
    <s v="Exclude"/>
    <n v="63.5"/>
    <x v="1"/>
  </r>
  <r>
    <n v="5572"/>
    <x v="17"/>
    <x v="12"/>
    <x v="11"/>
    <n v="55"/>
    <n v="56"/>
    <n v="63"/>
    <n v="76"/>
    <n v="250"/>
    <n v="62.5"/>
    <s v="Exclude"/>
    <n v="62.5"/>
    <x v="0"/>
  </r>
  <r>
    <n v="5645"/>
    <x v="18"/>
    <x v="0"/>
    <x v="12"/>
    <n v="34"/>
    <n v="61"/>
    <n v="75"/>
    <n v="79"/>
    <n v="249"/>
    <n v="62.25"/>
    <s v="Exclude"/>
    <n v="62.250000000000007"/>
    <x v="0"/>
  </r>
  <r>
    <n v="5636"/>
    <x v="19"/>
    <x v="13"/>
    <x v="13"/>
    <n v="57"/>
    <n v="78"/>
    <n v="84"/>
    <n v="29"/>
    <n v="248"/>
    <n v="62"/>
    <s v="Exclude"/>
    <n v="62"/>
    <x v="2"/>
  </r>
  <r>
    <n v="5652"/>
    <x v="20"/>
    <x v="14"/>
    <x v="14"/>
    <n v="33"/>
    <n v="85"/>
    <n v="71"/>
    <n v="58"/>
    <n v="247"/>
    <n v="61.75"/>
    <s v="Exclude"/>
    <n v="61.750000000000007"/>
    <x v="0"/>
  </r>
  <r>
    <n v="5601"/>
    <x v="21"/>
    <x v="15"/>
    <x v="14"/>
    <n v="30"/>
    <n v="56"/>
    <n v="76"/>
    <n v="85"/>
    <n v="247"/>
    <n v="61.75"/>
    <s v="Exclude"/>
    <n v="61.750000000000007"/>
    <x v="0"/>
  </r>
  <r>
    <n v="5596"/>
    <x v="22"/>
    <x v="3"/>
    <x v="15"/>
    <n v="71"/>
    <n v="56"/>
    <n v="45"/>
    <n v="69"/>
    <n v="241"/>
    <n v="60.25"/>
    <s v="Exclude"/>
    <n v="60.25"/>
    <x v="1"/>
  </r>
  <r>
    <n v="5586"/>
    <x v="23"/>
    <x v="11"/>
    <x v="16"/>
    <n v="74"/>
    <n v="26"/>
    <n v="58"/>
    <n v="83"/>
    <n v="241"/>
    <n v="60.25"/>
    <s v="Exclude"/>
    <n v="60.25"/>
    <x v="0"/>
  </r>
  <r>
    <n v="5649"/>
    <x v="24"/>
    <x v="0"/>
    <x v="17"/>
    <n v="31"/>
    <n v="62"/>
    <n v="81"/>
    <n v="66"/>
    <n v="240"/>
    <n v="60"/>
    <s v="Exclude"/>
    <n v="60"/>
    <x v="0"/>
  </r>
  <r>
    <n v="5569"/>
    <x v="25"/>
    <x v="14"/>
    <x v="18"/>
    <n v="81"/>
    <n v="33"/>
    <n v="80"/>
    <n v="44"/>
    <n v="238"/>
    <n v="59.5"/>
    <s v="Exclude"/>
    <n v="59.5"/>
    <x v="0"/>
  </r>
  <r>
    <n v="5638"/>
    <x v="26"/>
    <x v="2"/>
    <x v="10"/>
    <n v="40"/>
    <n v="79"/>
    <n v="50"/>
    <n v="69"/>
    <n v="238"/>
    <n v="59.5"/>
    <s v="Exclude"/>
    <n v="59.5"/>
    <x v="2"/>
  </r>
  <r>
    <n v="5584"/>
    <x v="27"/>
    <x v="15"/>
    <x v="18"/>
    <n v="63"/>
    <n v="30"/>
    <n v="66"/>
    <n v="79"/>
    <n v="238"/>
    <n v="59.5"/>
    <s v="Exclude"/>
    <n v="59.5"/>
    <x v="0"/>
  </r>
  <r>
    <n v="5615"/>
    <x v="28"/>
    <x v="8"/>
    <x v="17"/>
    <n v="67"/>
    <n v="46"/>
    <n v="71"/>
    <n v="54"/>
    <n v="238"/>
    <n v="59.5"/>
    <s v="Exclude"/>
    <n v="59.5"/>
    <x v="2"/>
  </r>
  <r>
    <n v="5593"/>
    <x v="29"/>
    <x v="1"/>
    <x v="1"/>
    <n v="32"/>
    <n v="79"/>
    <n v="75"/>
    <n v="51"/>
    <n v="237"/>
    <n v="59.25"/>
    <s v="Exclude"/>
    <n v="59.25"/>
    <x v="1"/>
  </r>
  <r>
    <n v="5616"/>
    <x v="30"/>
    <x v="1"/>
    <x v="19"/>
    <n v="36"/>
    <n v="79"/>
    <n v="57"/>
    <n v="64"/>
    <n v="236"/>
    <n v="59"/>
    <s v="Exclude"/>
    <n v="59"/>
    <x v="1"/>
  </r>
  <r>
    <n v="5571"/>
    <x v="31"/>
    <x v="2"/>
    <x v="20"/>
    <n v="64"/>
    <n v="71"/>
    <n v="56"/>
    <n v="43"/>
    <n v="234"/>
    <n v="58.5"/>
    <s v="Exclude"/>
    <n v="58.5"/>
    <x v="2"/>
  </r>
  <r>
    <n v="5594"/>
    <x v="32"/>
    <x v="3"/>
    <x v="0"/>
    <n v="46"/>
    <n v="58"/>
    <n v="76"/>
    <n v="50"/>
    <n v="230"/>
    <n v="57.5"/>
    <s v="Exclude"/>
    <n v="57.499999999999993"/>
    <x v="1"/>
  </r>
  <r>
    <n v="5591"/>
    <x v="33"/>
    <x v="7"/>
    <x v="3"/>
    <n v="56"/>
    <n v="69"/>
    <n v="20"/>
    <n v="84"/>
    <n v="229"/>
    <n v="57.25"/>
    <s v="Exclude"/>
    <n v="57.25"/>
    <x v="1"/>
  </r>
  <r>
    <n v="5629"/>
    <x v="34"/>
    <x v="5"/>
    <x v="5"/>
    <n v="47"/>
    <n v="69"/>
    <n v="46"/>
    <n v="64"/>
    <n v="226"/>
    <n v="56.5"/>
    <s v="Exclude"/>
    <n v="56.499999999999993"/>
    <x v="2"/>
  </r>
  <r>
    <n v="5624"/>
    <x v="35"/>
    <x v="16"/>
    <x v="10"/>
    <n v="56"/>
    <n v="56"/>
    <n v="31"/>
    <n v="81"/>
    <n v="224"/>
    <n v="56"/>
    <s v="Exclude"/>
    <n v="56.000000000000007"/>
    <x v="0"/>
  </r>
  <r>
    <n v="5613"/>
    <x v="36"/>
    <x v="7"/>
    <x v="0"/>
    <n v="21"/>
    <n v="75"/>
    <n v="70"/>
    <n v="56"/>
    <n v="222"/>
    <n v="55.5"/>
    <s v="Exclude"/>
    <n v="55.500000000000007"/>
    <x v="1"/>
  </r>
  <r>
    <n v="5574"/>
    <x v="37"/>
    <x v="5"/>
    <x v="11"/>
    <n v="54"/>
    <n v="76"/>
    <n v="50"/>
    <n v="39"/>
    <n v="219"/>
    <n v="54.75"/>
    <s v="Exclude"/>
    <n v="54.75"/>
    <x v="2"/>
  </r>
  <r>
    <n v="5657"/>
    <x v="38"/>
    <x v="15"/>
    <x v="15"/>
    <n v="54"/>
    <n v="39"/>
    <n v="48"/>
    <n v="76"/>
    <n v="217"/>
    <n v="54.25"/>
    <s v="Exclude"/>
    <n v="54.25"/>
    <x v="0"/>
  </r>
  <r>
    <n v="5585"/>
    <x v="39"/>
    <x v="11"/>
    <x v="10"/>
    <n v="55"/>
    <n v="83"/>
    <n v="33"/>
    <n v="45"/>
    <n v="216"/>
    <n v="54"/>
    <s v="Exclude"/>
    <n v="54"/>
    <x v="0"/>
  </r>
  <r>
    <n v="5573"/>
    <x v="40"/>
    <x v="12"/>
    <x v="11"/>
    <n v="32"/>
    <n v="58"/>
    <n v="48"/>
    <n v="75"/>
    <n v="213"/>
    <n v="53.25"/>
    <s v="Exclude"/>
    <n v="53.25"/>
    <x v="0"/>
  </r>
  <r>
    <n v="5635"/>
    <x v="41"/>
    <x v="2"/>
    <x v="7"/>
    <n v="22"/>
    <n v="74"/>
    <n v="44"/>
    <n v="71"/>
    <n v="211"/>
    <n v="52.75"/>
    <s v="Exclude"/>
    <n v="52.75"/>
    <x v="2"/>
  </r>
  <r>
    <n v="5644"/>
    <x v="42"/>
    <x v="17"/>
    <x v="13"/>
    <n v="52"/>
    <n v="28"/>
    <n v="66"/>
    <n v="64"/>
    <n v="210"/>
    <n v="52.5"/>
    <s v="Exclude"/>
    <n v="52.5"/>
    <x v="0"/>
  </r>
  <r>
    <n v="5603"/>
    <x v="43"/>
    <x v="7"/>
    <x v="1"/>
    <n v="61"/>
    <n v="53"/>
    <n v="63"/>
    <n v="32"/>
    <n v="209"/>
    <n v="52.25"/>
    <s v="Exclude"/>
    <n v="52.25"/>
    <x v="1"/>
  </r>
  <r>
    <n v="5618"/>
    <x v="44"/>
    <x v="7"/>
    <x v="3"/>
    <n v="15"/>
    <n v="53"/>
    <n v="84"/>
    <n v="56"/>
    <n v="208"/>
    <n v="52"/>
    <s v="Exclude"/>
    <n v="52"/>
    <x v="1"/>
  </r>
  <r>
    <n v="5646"/>
    <x v="45"/>
    <x v="0"/>
    <x v="9"/>
    <n v="72"/>
    <n v="77"/>
    <n v="24"/>
    <n v="33"/>
    <n v="206"/>
    <n v="51.5"/>
    <s v="Exclude"/>
    <n v="51.5"/>
    <x v="0"/>
  </r>
  <r>
    <n v="5587"/>
    <x v="46"/>
    <x v="10"/>
    <x v="10"/>
    <n v="66"/>
    <n v="20"/>
    <n v="74"/>
    <n v="46"/>
    <n v="206"/>
    <n v="51.5"/>
    <s v="Exclude"/>
    <n v="51.5"/>
    <x v="3"/>
  </r>
  <r>
    <n v="5650"/>
    <x v="47"/>
    <x v="14"/>
    <x v="17"/>
    <n v="75"/>
    <n v="35"/>
    <n v="75"/>
    <n v="21"/>
    <n v="206"/>
    <n v="51.5"/>
    <s v="Exclude"/>
    <n v="51.5"/>
    <x v="0"/>
  </r>
  <r>
    <n v="5660"/>
    <x v="48"/>
    <x v="7"/>
    <x v="15"/>
    <n v="59"/>
    <n v="76"/>
    <n v="29"/>
    <n v="39"/>
    <n v="203"/>
    <n v="50.75"/>
    <s v="Exclude"/>
    <n v="50.749999999999993"/>
    <x v="1"/>
  </r>
  <r>
    <n v="5598"/>
    <x v="49"/>
    <x v="17"/>
    <x v="21"/>
    <n v="21"/>
    <n v="82"/>
    <n v="43"/>
    <n v="56"/>
    <n v="202"/>
    <n v="50.5"/>
    <s v="Exclude"/>
    <n v="50.5"/>
    <x v="0"/>
  </r>
  <r>
    <n v="5620"/>
    <x v="50"/>
    <x v="0"/>
    <x v="18"/>
    <n v="50"/>
    <n v="30"/>
    <n v="76"/>
    <n v="45"/>
    <n v="201"/>
    <n v="50.25"/>
    <s v="Exclude"/>
    <n v="50.249999999999993"/>
    <x v="0"/>
  </r>
  <r>
    <n v="5604"/>
    <x v="51"/>
    <x v="7"/>
    <x v="11"/>
    <n v="71"/>
    <n v="64"/>
    <n v="41"/>
    <n v="24"/>
    <n v="200"/>
    <n v="50"/>
    <s v="Exclude"/>
    <n v="50"/>
    <x v="1"/>
  </r>
  <r>
    <n v="5656"/>
    <x v="52"/>
    <x v="7"/>
    <x v="22"/>
    <n v="56"/>
    <n v="59"/>
    <n v="58"/>
    <n v="27"/>
    <n v="200"/>
    <n v="50"/>
    <s v="Exclude"/>
    <n v="50"/>
    <x v="1"/>
  </r>
  <r>
    <n v="5633"/>
    <x v="53"/>
    <x v="18"/>
    <x v="22"/>
    <n v="40"/>
    <n v="55"/>
    <n v="32"/>
    <n v="72"/>
    <n v="199"/>
    <n v="49.75"/>
    <s v="Exclude"/>
    <n v="49.75"/>
    <x v="1"/>
  </r>
  <r>
    <n v="5661"/>
    <x v="54"/>
    <x v="13"/>
    <x v="12"/>
    <n v="67"/>
    <n v="22"/>
    <n v="39"/>
    <n v="71"/>
    <n v="199"/>
    <n v="49.75"/>
    <s v="Exclude"/>
    <n v="49.75"/>
    <x v="2"/>
  </r>
  <r>
    <n v="5617"/>
    <x v="55"/>
    <x v="3"/>
    <x v="6"/>
    <n v="43"/>
    <n v="47"/>
    <n v="40"/>
    <n v="68"/>
    <n v="198"/>
    <n v="49.5"/>
    <s v="Exclude"/>
    <n v="49.5"/>
    <x v="1"/>
  </r>
  <r>
    <n v="5590"/>
    <x v="56"/>
    <x v="11"/>
    <x v="18"/>
    <n v="82"/>
    <n v="54"/>
    <n v="40"/>
    <n v="22"/>
    <n v="198"/>
    <n v="49.5"/>
    <s v="Exclude"/>
    <n v="49.5"/>
    <x v="0"/>
  </r>
  <r>
    <n v="5658"/>
    <x v="57"/>
    <x v="2"/>
    <x v="20"/>
    <n v="72"/>
    <n v="53"/>
    <n v="43"/>
    <n v="29"/>
    <n v="197"/>
    <n v="49.25"/>
    <s v="Exclude"/>
    <n v="49.25"/>
    <x v="2"/>
  </r>
  <r>
    <n v="5664"/>
    <x v="58"/>
    <x v="19"/>
    <x v="7"/>
    <n v="41"/>
    <n v="46"/>
    <n v="27"/>
    <n v="83"/>
    <n v="197"/>
    <n v="49.25"/>
    <s v="Exclude"/>
    <n v="49.25"/>
    <x v="2"/>
  </r>
  <r>
    <n v="5655"/>
    <x v="59"/>
    <x v="4"/>
    <x v="6"/>
    <n v="33"/>
    <n v="71"/>
    <n v="22"/>
    <n v="71"/>
    <n v="197"/>
    <n v="49.25"/>
    <s v="Exclude"/>
    <n v="49.25"/>
    <x v="2"/>
  </r>
  <r>
    <n v="5621"/>
    <x v="60"/>
    <x v="5"/>
    <x v="19"/>
    <n v="32"/>
    <n v="50"/>
    <n v="81"/>
    <n v="32"/>
    <n v="195"/>
    <n v="48.75"/>
    <s v="Exclude"/>
    <n v="48.75"/>
    <x v="2"/>
  </r>
  <r>
    <n v="5654"/>
    <x v="61"/>
    <x v="19"/>
    <x v="17"/>
    <n v="71"/>
    <n v="31"/>
    <n v="42"/>
    <n v="50"/>
    <n v="194"/>
    <n v="48.5"/>
    <s v="Exclude"/>
    <n v="48.5"/>
    <x v="2"/>
  </r>
  <r>
    <n v="5570"/>
    <x v="62"/>
    <x v="20"/>
    <x v="5"/>
    <n v="42"/>
    <n v="34"/>
    <n v="49"/>
    <n v="69"/>
    <n v="194"/>
    <n v="48.5"/>
    <s v="Exclude"/>
    <n v="48.5"/>
    <x v="2"/>
  </r>
  <r>
    <n v="5619"/>
    <x v="63"/>
    <x v="4"/>
    <x v="19"/>
    <n v="48"/>
    <n v="46"/>
    <n v="27"/>
    <n v="69"/>
    <n v="190"/>
    <n v="47.5"/>
    <s v="Exclude"/>
    <n v="47.5"/>
    <x v="2"/>
  </r>
  <r>
    <n v="5622"/>
    <x v="64"/>
    <x v="4"/>
    <x v="18"/>
    <n v="73"/>
    <n v="53"/>
    <n v="15"/>
    <n v="49"/>
    <n v="190"/>
    <n v="47.5"/>
    <s v="Exclude"/>
    <n v="47.5"/>
    <x v="2"/>
  </r>
  <r>
    <n v="5575"/>
    <x v="65"/>
    <x v="20"/>
    <x v="17"/>
    <n v="37"/>
    <n v="36"/>
    <n v="64"/>
    <n v="51"/>
    <n v="188"/>
    <n v="47"/>
    <s v="Exclude"/>
    <n v="47"/>
    <x v="2"/>
  </r>
  <r>
    <n v="5642"/>
    <x v="66"/>
    <x v="9"/>
    <x v="4"/>
    <n v="68"/>
    <n v="18"/>
    <n v="30"/>
    <n v="72"/>
    <n v="188"/>
    <n v="47"/>
    <s v="Exclude"/>
    <n v="47"/>
    <x v="1"/>
  </r>
  <r>
    <n v="5610"/>
    <x v="67"/>
    <x v="10"/>
    <x v="13"/>
    <n v="74"/>
    <n v="22"/>
    <n v="42"/>
    <n v="44"/>
    <n v="182"/>
    <n v="45.5"/>
    <s v="Exclude"/>
    <n v="45.5"/>
    <x v="3"/>
  </r>
  <r>
    <n v="5611"/>
    <x v="68"/>
    <x v="15"/>
    <x v="11"/>
    <n v="52"/>
    <n v="71"/>
    <n v="34"/>
    <n v="25"/>
    <n v="182"/>
    <n v="45.5"/>
    <s v="Exclude"/>
    <n v="45.5"/>
    <x v="0"/>
  </r>
  <r>
    <n v="5595"/>
    <x v="69"/>
    <x v="15"/>
    <x v="6"/>
    <n v="47"/>
    <n v="75"/>
    <n v="45"/>
    <n v="15"/>
    <n v="182"/>
    <n v="45.5"/>
    <s v="Exclude"/>
    <n v="45.5"/>
    <x v="0"/>
  </r>
  <r>
    <n v="5581"/>
    <x v="70"/>
    <x v="10"/>
    <x v="15"/>
    <n v="27"/>
    <n v="30"/>
    <n v="46"/>
    <n v="78"/>
    <n v="181"/>
    <n v="45.25"/>
    <s v="Exclude"/>
    <n v="45.25"/>
    <x v="3"/>
  </r>
  <r>
    <n v="5625"/>
    <x v="71"/>
    <x v="1"/>
    <x v="18"/>
    <n v="56"/>
    <n v="32"/>
    <n v="54"/>
    <n v="35"/>
    <n v="177"/>
    <n v="44.25"/>
    <s v="Exclude"/>
    <n v="44.25"/>
    <x v="1"/>
  </r>
  <r>
    <n v="5639"/>
    <x v="72"/>
    <x v="21"/>
    <x v="20"/>
    <n v="58"/>
    <n v="61"/>
    <n v="30"/>
    <n v="28"/>
    <n v="177"/>
    <n v="44.25"/>
    <s v="Exclude"/>
    <n v="44.25"/>
    <x v="0"/>
  </r>
  <r>
    <n v="5637"/>
    <x v="73"/>
    <x v="0"/>
    <x v="0"/>
    <n v="24"/>
    <n v="34"/>
    <n v="73"/>
    <n v="45"/>
    <n v="176"/>
    <n v="44"/>
    <s v="Exclude"/>
    <n v="44"/>
    <x v="0"/>
  </r>
  <r>
    <n v="5623"/>
    <x v="74"/>
    <x v="12"/>
    <x v="16"/>
    <n v="20"/>
    <n v="80"/>
    <n v="22"/>
    <n v="54"/>
    <n v="176"/>
    <n v="44"/>
    <s v="Exclude"/>
    <n v="44"/>
    <x v="0"/>
  </r>
  <r>
    <n v="5651"/>
    <x v="75"/>
    <x v="10"/>
    <x v="12"/>
    <n v="25"/>
    <n v="26"/>
    <n v="77"/>
    <n v="44"/>
    <n v="172"/>
    <n v="43"/>
    <s v="Exclude"/>
    <n v="43"/>
    <x v="3"/>
  </r>
  <r>
    <n v="5647"/>
    <x v="76"/>
    <x v="1"/>
    <x v="8"/>
    <n v="42"/>
    <n v="31"/>
    <n v="62"/>
    <n v="37"/>
    <n v="172"/>
    <n v="43"/>
    <s v="Exclude"/>
    <n v="43"/>
    <x v="1"/>
  </r>
  <r>
    <n v="5643"/>
    <x v="77"/>
    <x v="12"/>
    <x v="15"/>
    <n v="21"/>
    <n v="63"/>
    <n v="58"/>
    <n v="28"/>
    <n v="170"/>
    <n v="42.5"/>
    <s v="Exclude"/>
    <n v="42.5"/>
    <x v="0"/>
  </r>
  <r>
    <n v="5665"/>
    <x v="78"/>
    <x v="22"/>
    <x v="20"/>
    <n v="21"/>
    <n v="22"/>
    <n v="59"/>
    <n v="68"/>
    <n v="170"/>
    <n v="42.5"/>
    <s v="Exclude"/>
    <n v="42.5"/>
    <x v="2"/>
  </r>
  <r>
    <n v="5577"/>
    <x v="79"/>
    <x v="20"/>
    <x v="3"/>
    <n v="30"/>
    <n v="57"/>
    <n v="25"/>
    <n v="54"/>
    <n v="166"/>
    <n v="41.5"/>
    <s v="Exclude"/>
    <n v="41.5"/>
    <x v="2"/>
  </r>
  <r>
    <n v="5614"/>
    <x v="80"/>
    <x v="8"/>
    <x v="5"/>
    <n v="43"/>
    <n v="30"/>
    <n v="55"/>
    <n v="37"/>
    <n v="165"/>
    <n v="41.25"/>
    <s v="Exclude"/>
    <n v="41.25"/>
    <x v="2"/>
  </r>
  <r>
    <n v="5627"/>
    <x v="81"/>
    <x v="12"/>
    <x v="17"/>
    <n v="60"/>
    <n v="58"/>
    <n v="28"/>
    <n v="18"/>
    <n v="164"/>
    <n v="41"/>
    <s v="Exclude"/>
    <n v="41"/>
    <x v="0"/>
  </r>
  <r>
    <n v="5632"/>
    <x v="82"/>
    <x v="9"/>
    <x v="11"/>
    <n v="36"/>
    <n v="70"/>
    <n v="35"/>
    <n v="20"/>
    <n v="161"/>
    <n v="40.25"/>
    <s v="Exclude"/>
    <n v="40.25"/>
    <x v="1"/>
  </r>
  <r>
    <n v="5648"/>
    <x v="83"/>
    <x v="1"/>
    <x v="8"/>
    <n v="17"/>
    <n v="38"/>
    <n v="80"/>
    <n v="24"/>
    <n v="159"/>
    <n v="39.75"/>
    <s v="Exclude"/>
    <n v="39.75"/>
    <x v="1"/>
  </r>
  <r>
    <n v="5666"/>
    <x v="84"/>
    <x v="23"/>
    <x v="20"/>
    <n v="33"/>
    <n v="41"/>
    <n v="58"/>
    <n v="24"/>
    <n v="156"/>
    <n v="39"/>
    <s v="Exclude"/>
    <n v="39"/>
    <x v="0"/>
  </r>
  <r>
    <n v="5578"/>
    <x v="85"/>
    <x v="16"/>
    <x v="17"/>
    <n v="29"/>
    <n v="20"/>
    <n v="77"/>
    <n v="28"/>
    <n v="154"/>
    <n v="38.5"/>
    <s v="Exclude"/>
    <n v="38.5"/>
    <x v="0"/>
  </r>
  <r>
    <n v="5605"/>
    <x v="86"/>
    <x v="19"/>
    <x v="8"/>
    <n v="21"/>
    <n v="22"/>
    <n v="83"/>
    <n v="24"/>
    <n v="150"/>
    <n v="37.5"/>
    <s v="Exclude"/>
    <n v="37.5"/>
    <x v="2"/>
  </r>
  <r>
    <n v="5600"/>
    <x v="87"/>
    <x v="24"/>
    <x v="4"/>
    <n v="46"/>
    <n v="39"/>
    <n v="34"/>
    <n v="31"/>
    <n v="150"/>
    <n v="37.5"/>
    <s v="Exclude"/>
    <n v="37.5"/>
    <x v="2"/>
  </r>
  <r>
    <n v="5608"/>
    <x v="88"/>
    <x v="5"/>
    <x v="22"/>
    <n v="17"/>
    <n v="77"/>
    <n v="15"/>
    <n v="40"/>
    <n v="149"/>
    <n v="37.25"/>
    <s v="Exclude"/>
    <n v="37.25"/>
    <x v="2"/>
  </r>
  <r>
    <n v="5631"/>
    <x v="89"/>
    <x v="6"/>
    <x v="6"/>
    <n v="32"/>
    <n v="49"/>
    <n v="42"/>
    <n v="20"/>
    <n v="143"/>
    <n v="35.75"/>
    <s v="Exclude"/>
    <n v="35.75"/>
    <x v="2"/>
  </r>
  <r>
    <n v="5579"/>
    <x v="90"/>
    <x v="7"/>
    <x v="19"/>
    <n v="44"/>
    <n v="19"/>
    <n v="26"/>
    <n v="22"/>
    <n v="111"/>
    <n v="27.75"/>
    <s v="Exclude"/>
    <n v="27.750000000000004"/>
    <x v="1"/>
  </r>
  <r>
    <n v="5640"/>
    <x v="91"/>
    <x v="14"/>
    <x v="10"/>
    <n v="37"/>
    <n v="38"/>
    <n v="15"/>
    <n v="20"/>
    <n v="110"/>
    <n v="27.5"/>
    <s v="Exclude"/>
    <n v="27.500000000000004"/>
    <x v="0"/>
  </r>
  <r>
    <n v="5663"/>
    <x v="92"/>
    <x v="6"/>
    <x v="23"/>
    <n v="39"/>
    <n v="82"/>
    <n v="47"/>
    <n v="60"/>
    <n v="228"/>
    <n v="57"/>
    <s v="Include"/>
    <n v="56.999999999999993"/>
    <x v="2"/>
  </r>
  <r>
    <n v="5567"/>
    <x v="93"/>
    <x v="2"/>
    <x v="23"/>
    <n v="61"/>
    <n v="52"/>
    <n v="30"/>
    <n v="28"/>
    <n v="171"/>
    <n v="42.75"/>
    <s v="Include"/>
    <n v="42.75"/>
    <x v="2"/>
  </r>
  <r>
    <n v="5592"/>
    <x v="94"/>
    <x v="2"/>
    <x v="24"/>
    <n v="61"/>
    <n v="39"/>
    <n v="50"/>
    <n v="82"/>
    <n v="232"/>
    <n v="58"/>
    <s v="Include"/>
    <n v="57.999999999999993"/>
    <x v="2"/>
  </r>
  <r>
    <n v="5634"/>
    <x v="95"/>
    <x v="20"/>
    <x v="23"/>
    <n v="51"/>
    <n v="25"/>
    <n v="32"/>
    <n v="79"/>
    <n v="187"/>
    <n v="46.75"/>
    <s v="Include"/>
    <n v="46.75"/>
    <x v="2"/>
  </r>
  <r>
    <n v="5662"/>
    <x v="96"/>
    <x v="5"/>
    <x v="24"/>
    <n v="67"/>
    <n v="79"/>
    <n v="35"/>
    <n v="34"/>
    <n v="215"/>
    <n v="53.75"/>
    <s v="Include"/>
    <n v="53.75"/>
    <x v="2"/>
  </r>
  <r>
    <n v="5630"/>
    <x v="97"/>
    <x v="20"/>
    <x v="23"/>
    <n v="29"/>
    <n v="37"/>
    <n v="76"/>
    <n v="77"/>
    <n v="219"/>
    <n v="54.75"/>
    <s v="Include"/>
    <n v="54.75"/>
    <x v="2"/>
  </r>
  <r>
    <n v="5626"/>
    <x v="98"/>
    <x v="2"/>
    <x v="23"/>
    <n v="34"/>
    <n v="47"/>
    <n v="18"/>
    <n v="78"/>
    <n v="177"/>
    <n v="44.25"/>
    <s v="Include"/>
    <n v="44.25"/>
    <x v="2"/>
  </r>
  <r>
    <n v="5588"/>
    <x v="99"/>
    <x v="14"/>
    <x v="23"/>
    <n v="71"/>
    <n v="38"/>
    <n v="29"/>
    <n v="38"/>
    <n v="176"/>
    <n v="44"/>
    <s v="Include"/>
    <n v="4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295E00-DA5E-4ED3-ABE8-B556ED854EB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1:B37" firstHeaderRow="1" firstDataRow="1" firstDataCol="1"/>
  <pivotFields count="13">
    <pivotField showAll="0"/>
    <pivotField showAll="0"/>
    <pivotField showAll="0"/>
    <pivotField axis="axisRow" numFmtId="14" showAll="0">
      <items count="26">
        <item x="19"/>
        <item x="3"/>
        <item x="8"/>
        <item x="10"/>
        <item x="18"/>
        <item x="5"/>
        <item x="14"/>
        <item x="20"/>
        <item x="15"/>
        <item x="2"/>
        <item x="11"/>
        <item x="17"/>
        <item x="12"/>
        <item x="7"/>
        <item x="6"/>
        <item x="4"/>
        <item x="16"/>
        <item x="22"/>
        <item x="21"/>
        <item x="13"/>
        <item x="9"/>
        <item x="1"/>
        <item x="0"/>
        <item x="24"/>
        <item x="23"/>
        <item t="default"/>
      </items>
    </pivotField>
    <pivotField showAll="0"/>
    <pivotField showAll="0"/>
    <pivotField showAll="0"/>
    <pivotField showAll="0"/>
    <pivotField showAll="0"/>
    <pivotField dataField="1" numFmtId="1" showAll="0"/>
    <pivotField showAll="0"/>
    <pivotField showAll="0"/>
    <pivotField showAll="0"/>
  </pivotFields>
  <rowFields count="1">
    <field x="3"/>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Average of Average" fld="9" subtotal="average" baseField="3" baseItem="0"/>
  </dataFields>
  <formats count="1">
    <format dxfId="0">
      <pivotArea collapsedLevelsAreSubtotals="1" fieldPosition="0">
        <references count="1">
          <reference field="3" count="0"/>
        </references>
      </pivotArea>
    </format>
  </format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8589CB-32A0-4829-9DA6-33D6ACBA3D4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F3:I4" firstHeaderRow="0" firstDataRow="1" firstDataCol="0" rowPageCount="1" colPageCount="1"/>
  <pivotFields count="13">
    <pivotField showAll="0"/>
    <pivotField axis="axisPage" showAll="0">
      <items count="101">
        <item x="34"/>
        <item x="70"/>
        <item x="68"/>
        <item x="75"/>
        <item x="13"/>
        <item x="28"/>
        <item x="82"/>
        <item x="40"/>
        <item x="22"/>
        <item x="3"/>
        <item x="62"/>
        <item x="54"/>
        <item x="0"/>
        <item x="38"/>
        <item x="10"/>
        <item x="67"/>
        <item x="97"/>
        <item x="48"/>
        <item x="12"/>
        <item x="85"/>
        <item x="89"/>
        <item x="45"/>
        <item x="41"/>
        <item x="96"/>
        <item x="83"/>
        <item x="84"/>
        <item x="21"/>
        <item x="30"/>
        <item x="87"/>
        <item x="33"/>
        <item x="2"/>
        <item x="69"/>
        <item x="88"/>
        <item x="26"/>
        <item x="61"/>
        <item x="44"/>
        <item x="9"/>
        <item x="46"/>
        <item x="17"/>
        <item x="56"/>
        <item x="49"/>
        <item x="51"/>
        <item x="65"/>
        <item x="32"/>
        <item x="55"/>
        <item x="80"/>
        <item x="16"/>
        <item x="72"/>
        <item x="57"/>
        <item x="59"/>
        <item x="27"/>
        <item x="77"/>
        <item x="19"/>
        <item x="6"/>
        <item x="24"/>
        <item x="81"/>
        <item x="52"/>
        <item x="15"/>
        <item x="42"/>
        <item x="93"/>
        <item x="8"/>
        <item x="36"/>
        <item x="63"/>
        <item x="14"/>
        <item x="86"/>
        <item x="94"/>
        <item x="43"/>
        <item x="35"/>
        <item x="37"/>
        <item x="11"/>
        <item x="78"/>
        <item x="64"/>
        <item x="58"/>
        <item x="29"/>
        <item x="71"/>
        <item x="79"/>
        <item x="18"/>
        <item x="39"/>
        <item x="1"/>
        <item x="47"/>
        <item x="91"/>
        <item x="66"/>
        <item x="73"/>
        <item x="99"/>
        <item x="98"/>
        <item x="53"/>
        <item x="74"/>
        <item x="23"/>
        <item x="95"/>
        <item x="7"/>
        <item x="25"/>
        <item x="31"/>
        <item x="60"/>
        <item x="50"/>
        <item x="4"/>
        <item x="92"/>
        <item x="5"/>
        <item x="76"/>
        <item x="20"/>
        <item x="90"/>
        <item t="default"/>
      </items>
    </pivotField>
    <pivotField showAll="0"/>
    <pivotField numFmtId="14" showAll="0" sortType="ascending">
      <items count="26">
        <item x="19"/>
        <item x="3"/>
        <item x="8"/>
        <item x="10"/>
        <item x="18"/>
        <item x="5"/>
        <item x="14"/>
        <item x="20"/>
        <item x="15"/>
        <item x="2"/>
        <item x="11"/>
        <item x="17"/>
        <item x="12"/>
        <item x="7"/>
        <item x="6"/>
        <item x="4"/>
        <item x="16"/>
        <item x="22"/>
        <item x="21"/>
        <item x="13"/>
        <item x="9"/>
        <item x="1"/>
        <item x="0"/>
        <item x="24"/>
        <item x="23"/>
        <item t="default"/>
      </items>
    </pivotField>
    <pivotField dataField="1" showAll="0"/>
    <pivotField dataField="1" showAll="0"/>
    <pivotField dataField="1" showAll="0"/>
    <pivotField dataField="1" showAll="0"/>
    <pivotField showAll="0"/>
    <pivotField numFmtId="1" showAll="0"/>
    <pivotField showAll="0"/>
    <pivotField showAll="0"/>
    <pivotField showAll="0"/>
  </pivotFields>
  <rowItems count="1">
    <i/>
  </rowItems>
  <colFields count="1">
    <field x="-2"/>
  </colFields>
  <colItems count="4">
    <i>
      <x/>
    </i>
    <i i="1">
      <x v="1"/>
    </i>
    <i i="2">
      <x v="2"/>
    </i>
    <i i="3">
      <x v="3"/>
    </i>
  </colItems>
  <pageFields count="1">
    <pageField fld="1" hier="-1"/>
  </pageFields>
  <dataFields count="4">
    <dataField name="Average of March Test" fld="4" subtotal="average" baseField="3" baseItem="2"/>
    <dataField name="Average of June Test" fld="5" subtotal="average" baseField="3" baseItem="2"/>
    <dataField name="Average of September Test" fld="6" subtotal="average" baseField="3" baseItem="2"/>
    <dataField name="Average of Final Exam" fld="7" subtotal="average" baseField="3" baseItem="2"/>
  </dataFields>
  <chartFormats count="4">
    <chartFormat chart="8"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1"/>
          </reference>
        </references>
      </pivotArea>
    </chartFormat>
    <chartFormat chart="8" format="10" series="1">
      <pivotArea type="data" outline="0" fieldPosition="0">
        <references count="1">
          <reference field="4294967294" count="1" selected="0">
            <x v="2"/>
          </reference>
        </references>
      </pivotArea>
    </chartFormat>
    <chartFormat chart="8"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A9ED2A6-5E54-44EE-8780-90E02DD1CF3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B6" firstHeaderRow="1" firstDataRow="1" firstDataCol="1"/>
  <pivotFields count="13">
    <pivotField showAll="0"/>
    <pivotField showAll="0"/>
    <pivotField showAll="0" sortType="ascending">
      <items count="26">
        <item x="10"/>
        <item x="23"/>
        <item x="21"/>
        <item x="12"/>
        <item x="16"/>
        <item x="0"/>
        <item x="11"/>
        <item x="17"/>
        <item x="15"/>
        <item x="14"/>
        <item x="13"/>
        <item x="8"/>
        <item x="22"/>
        <item x="2"/>
        <item x="19"/>
        <item x="20"/>
        <item x="24"/>
        <item x="4"/>
        <item x="5"/>
        <item x="6"/>
        <item x="1"/>
        <item x="7"/>
        <item x="9"/>
        <item x="18"/>
        <item x="3"/>
        <item t="default"/>
      </items>
    </pivotField>
    <pivotField numFmtId="14" showAll="0">
      <items count="26">
        <item x="19"/>
        <item x="3"/>
        <item x="8"/>
        <item x="10"/>
        <item x="18"/>
        <item x="5"/>
        <item x="14"/>
        <item x="20"/>
        <item x="15"/>
        <item x="2"/>
        <item x="11"/>
        <item x="17"/>
        <item x="12"/>
        <item x="7"/>
        <item x="6"/>
        <item x="4"/>
        <item x="16"/>
        <item x="22"/>
        <item x="21"/>
        <item x="13"/>
        <item x="9"/>
        <item x="1"/>
        <item x="0"/>
        <item x="24"/>
        <item x="23"/>
        <item t="default"/>
      </items>
    </pivotField>
    <pivotField showAll="0"/>
    <pivotField showAll="0"/>
    <pivotField showAll="0"/>
    <pivotField showAll="0"/>
    <pivotField showAll="0"/>
    <pivotField dataField="1" numFmtId="1" showAll="0"/>
    <pivotField showAll="0"/>
    <pivotField showAll="0"/>
    <pivotField axis="axisRow" showAll="0">
      <items count="5">
        <item x="3"/>
        <item x="0"/>
        <item x="2"/>
        <item x="1"/>
        <item t="default"/>
      </items>
    </pivotField>
  </pivotFields>
  <rowFields count="1">
    <field x="12"/>
  </rowFields>
  <rowItems count="5">
    <i>
      <x/>
    </i>
    <i>
      <x v="1"/>
    </i>
    <i>
      <x v="2"/>
    </i>
    <i>
      <x v="3"/>
    </i>
    <i t="grand">
      <x/>
    </i>
  </rowItems>
  <colItems count="1">
    <i/>
  </colItems>
  <dataFields count="1">
    <dataField name="Average of Average" fld="9" subtotal="average" baseField="2" baseItem="0"/>
  </dataFields>
  <formats count="1">
    <format dxfId="1">
      <pivotArea collapsedLevelsAreSubtotals="1" fieldPosition="0">
        <references count="1">
          <reference field="12" count="0"/>
        </references>
      </pivotArea>
    </format>
  </formats>
  <chartFormats count="1">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299C5E-216C-4121-8C5C-010CCB6DE7F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F11:J16" firstHeaderRow="0" firstDataRow="1" firstDataCol="1"/>
  <pivotFields count="13">
    <pivotField showAll="0"/>
    <pivotField showAll="0"/>
    <pivotField showAll="0"/>
    <pivotField numFmtId="14" showAll="0">
      <items count="26">
        <item x="19"/>
        <item x="3"/>
        <item x="8"/>
        <item x="10"/>
        <item x="18"/>
        <item x="5"/>
        <item x="14"/>
        <item x="20"/>
        <item x="15"/>
        <item x="2"/>
        <item x="11"/>
        <item x="17"/>
        <item x="12"/>
        <item x="7"/>
        <item x="6"/>
        <item x="4"/>
        <item x="16"/>
        <item x="22"/>
        <item x="21"/>
        <item x="13"/>
        <item x="9"/>
        <item x="1"/>
        <item x="0"/>
        <item x="24"/>
        <item x="23"/>
        <item t="default"/>
      </items>
    </pivotField>
    <pivotField dataField="1" showAll="0"/>
    <pivotField dataField="1" showAll="0"/>
    <pivotField dataField="1" showAll="0"/>
    <pivotField dataField="1" showAll="0"/>
    <pivotField showAll="0"/>
    <pivotField numFmtId="1" showAll="0"/>
    <pivotField showAll="0"/>
    <pivotField showAll="0"/>
    <pivotField axis="axisRow" showAll="0">
      <items count="5">
        <item x="3"/>
        <item x="0"/>
        <item x="2"/>
        <item x="1"/>
        <item t="default"/>
      </items>
    </pivotField>
  </pivotFields>
  <rowFields count="1">
    <field x="12"/>
  </rowFields>
  <rowItems count="5">
    <i>
      <x/>
    </i>
    <i>
      <x v="1"/>
    </i>
    <i>
      <x v="2"/>
    </i>
    <i>
      <x v="3"/>
    </i>
    <i t="grand">
      <x/>
    </i>
  </rowItems>
  <colFields count="1">
    <field x="-2"/>
  </colFields>
  <colItems count="4">
    <i>
      <x/>
    </i>
    <i i="1">
      <x v="1"/>
    </i>
    <i i="2">
      <x v="2"/>
    </i>
    <i i="3">
      <x v="3"/>
    </i>
  </colItems>
  <dataFields count="4">
    <dataField name="Average of March Test" fld="4" subtotal="average" baseField="12" baseItem="0"/>
    <dataField name="Average of June Test" fld="5" subtotal="average" baseField="12" baseItem="0"/>
    <dataField name="Average of September Test" fld="6" subtotal="average" baseField="12" baseItem="0"/>
    <dataField name="Average of Final Exam" fld="7" subtotal="average" baseField="12" baseItem="0"/>
  </dataFields>
  <formats count="17">
    <format dxfId="18">
      <pivotArea collapsedLevelsAreSubtotals="1" fieldPosition="0">
        <references count="1">
          <reference field="12" count="0"/>
        </references>
      </pivotArea>
    </format>
    <format dxfId="17">
      <pivotArea collapsedLevelsAreSubtotals="1" fieldPosition="0">
        <references count="1">
          <reference field="12" count="0"/>
        </references>
      </pivotArea>
    </format>
    <format dxfId="16">
      <pivotArea collapsedLevelsAreSubtotals="1" fieldPosition="0">
        <references count="1">
          <reference field="12" count="0"/>
        </references>
      </pivotArea>
    </format>
    <format dxfId="15">
      <pivotArea collapsedLevelsAreSubtotals="1" fieldPosition="0">
        <references count="1">
          <reference field="12" count="0"/>
        </references>
      </pivotArea>
    </format>
    <format dxfId="14">
      <pivotArea collapsedLevelsAreSubtotals="1" fieldPosition="0">
        <references count="1">
          <reference field="12" count="0"/>
        </references>
      </pivotArea>
    </format>
    <format dxfId="13">
      <pivotArea collapsedLevelsAreSubtotals="1" fieldPosition="0">
        <references count="1">
          <reference field="12" count="0"/>
        </references>
      </pivotArea>
    </format>
    <format dxfId="12">
      <pivotArea collapsedLevelsAreSubtotals="1" fieldPosition="0">
        <references count="1">
          <reference field="12" count="0"/>
        </references>
      </pivotArea>
    </format>
    <format dxfId="11">
      <pivotArea collapsedLevelsAreSubtotals="1" fieldPosition="0">
        <references count="1">
          <reference field="12" count="0"/>
        </references>
      </pivotArea>
    </format>
    <format dxfId="10">
      <pivotArea collapsedLevelsAreSubtotals="1" fieldPosition="0">
        <references count="1">
          <reference field="12" count="0"/>
        </references>
      </pivotArea>
    </format>
    <format dxfId="9">
      <pivotArea collapsedLevelsAreSubtotals="1" fieldPosition="0">
        <references count="1">
          <reference field="12" count="0"/>
        </references>
      </pivotArea>
    </format>
    <format dxfId="8">
      <pivotArea collapsedLevelsAreSubtotals="1" fieldPosition="0">
        <references count="1">
          <reference field="12" count="0"/>
        </references>
      </pivotArea>
    </format>
    <format dxfId="7">
      <pivotArea collapsedLevelsAreSubtotals="1" fieldPosition="0">
        <references count="1">
          <reference field="12" count="0"/>
        </references>
      </pivotArea>
    </format>
    <format dxfId="6">
      <pivotArea collapsedLevelsAreSubtotals="1" fieldPosition="0">
        <references count="1">
          <reference field="12" count="0"/>
        </references>
      </pivotArea>
    </format>
    <format dxfId="5">
      <pivotArea collapsedLevelsAreSubtotals="1" fieldPosition="0">
        <references count="1">
          <reference field="12" count="0"/>
        </references>
      </pivotArea>
    </format>
    <format dxfId="4">
      <pivotArea collapsedLevelsAreSubtotals="1" fieldPosition="0">
        <references count="1">
          <reference field="12" count="0"/>
        </references>
      </pivotArea>
    </format>
    <format dxfId="3">
      <pivotArea collapsedLevelsAreSubtotals="1" fieldPosition="0">
        <references count="1">
          <reference field="12" count="0"/>
        </references>
      </pivotArea>
    </format>
    <format dxfId="2">
      <pivotArea collapsedLevelsAreSubtotals="1" fieldPosition="0">
        <references count="1">
          <reference field="12" count="0"/>
        </references>
      </pivotArea>
    </format>
  </format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 chart="4" format="10" series="1">
      <pivotArea type="data" outline="0" fieldPosition="0">
        <references count="1">
          <reference field="4294967294" count="1" selected="0">
            <x v="2"/>
          </reference>
        </references>
      </pivotArea>
    </chartFormat>
    <chartFormat chart="4" format="11" series="1">
      <pivotArea type="data" outline="0" fieldPosition="0">
        <references count="1">
          <reference field="4294967294" count="1" selected="0">
            <x v="3"/>
          </reference>
        </references>
      </pivotArea>
    </chartFormat>
    <chartFormat chart="4" format="12">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of_Graduation" xr10:uid="{FA27F834-BF0B-478A-AB4E-C9EAEE0EFE15}" sourceName="Date of Graduation">
  <pivotTables>
    <pivotTable tabId="6" name="PivotTable1"/>
    <pivotTable tabId="6" name="PivotTable3"/>
    <pivotTable tabId="6" name="PivotTable5"/>
  </pivotTables>
  <data>
    <tabular pivotCacheId="1611769874">
      <items count="25">
        <i x="19" s="1"/>
        <i x="3" s="1"/>
        <i x="8" s="1"/>
        <i x="10" s="1"/>
        <i x="18" s="1"/>
        <i x="5" s="1"/>
        <i x="14" s="1"/>
        <i x="20" s="1"/>
        <i x="15" s="1"/>
        <i x="2" s="1"/>
        <i x="11" s="1"/>
        <i x="17" s="1"/>
        <i x="12" s="1"/>
        <i x="7" s="1"/>
        <i x="6" s="1"/>
        <i x="4" s="1"/>
        <i x="16" s="1"/>
        <i x="22" s="1"/>
        <i x="21" s="1"/>
        <i x="13" s="1"/>
        <i x="9" s="1"/>
        <i x="1" s="1"/>
        <i x="0" s="1"/>
        <i x="24" s="1"/>
        <i x="2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of Graduation" xr10:uid="{4E97F238-A40E-431D-A5E1-8741140B1936}" cache="Slicer_Date_of_Graduation" caption="Date of Graduation" style="SlicerStyleDark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55D599-98BF-46CD-981A-2F6D61BAF1B0}" name="Table1" displayName="Table1" ref="A1:M102" totalsRowCount="1" headerRowDxfId="39">
  <autoFilter ref="A1:M101" xr:uid="{D055D599-98BF-46CD-981A-2F6D61BAF1B0}"/>
  <sortState xmlns:xlrd2="http://schemas.microsoft.com/office/spreadsheetml/2017/richdata2" ref="A2:M93">
    <sortCondition ref="H2:H101"/>
  </sortState>
  <tableColumns count="13">
    <tableColumn id="1" xr3:uid="{2E46713E-DA61-4A21-A8B7-ACF9ED0F56F2}" name="ID" dataDxfId="38" totalsRowDxfId="37"/>
    <tableColumn id="2" xr3:uid="{07D5129E-BBAC-414B-BFAA-4ABA63BBF266}" name="Name" dataDxfId="36" totalsRowDxfId="35"/>
    <tableColumn id="3" xr3:uid="{4D46F00F-849E-4FA6-A639-CFBD09D725B4}" name="Age" totalsRowFunction="custom" dataDxfId="34" totalsRowDxfId="33">
      <totalsRowFormula>MIN(C2:C93)</totalsRowFormula>
    </tableColumn>
    <tableColumn id="5" xr3:uid="{E03BDE18-6D40-4226-BB52-20EFD92D06A5}" name="Date of Graduation" dataDxfId="32" totalsRowDxfId="31"/>
    <tableColumn id="11" xr3:uid="{04156A44-3995-4BF3-BF4E-1035A214BDB2}" name="March Test" dataDxfId="30" totalsRowDxfId="29"/>
    <tableColumn id="6" xr3:uid="{A98DB2F2-F0EB-4837-8BC1-C06466A66E85}" name="June Test"/>
    <tableColumn id="7" xr3:uid="{D9CD0CC8-1B8D-442B-AF4A-83CC137AF4D3}" name="September Test"/>
    <tableColumn id="8" xr3:uid="{E88DAA07-4F61-4AA6-871A-1A39C50A18AB}" name="Final Exam"/>
    <tableColumn id="12" xr3:uid="{8E5A0453-9142-4300-BD6C-3272411101BC}" name="Total" dataDxfId="28" totalsRowDxfId="27">
      <calculatedColumnFormula>SUM(E2,F2,G2,H2)</calculatedColumnFormula>
    </tableColumn>
    <tableColumn id="9" xr3:uid="{69E13F45-0CB1-4FFF-ACB2-1D5067F63788}" name="Average" dataDxfId="26" totalsRowDxfId="25">
      <calculatedColumnFormula>AVERAGE(E2,F2,G2,H2)</calculatedColumnFormula>
    </tableColumn>
    <tableColumn id="10" xr3:uid="{2D23BA85-9D66-408A-A280-BF38E7AEB115}" name="Helpercolumn" dataDxfId="24" totalsRowDxfId="23">
      <calculatedColumnFormula>IF(AND(D2 &gt; DATE(2020,11,25), J2 &lt; 60), "Include", "Exclude")</calculatedColumnFormula>
    </tableColumn>
    <tableColumn id="13" xr3:uid="{CBF00C59-0EF1-4CC2-AD82-C0351DD52DE7}" name="Percentage" dataDxfId="22" totalsRowDxfId="21">
      <calculatedColumnFormula>Table1[[#This Row],[Total]]/400*100</calculatedColumnFormula>
    </tableColumn>
    <tableColumn id="14" xr3:uid="{3DFAB3C6-2849-469B-952B-ED76B6619BD1}" name="Age group" dataDxfId="20" totalsRowDxfId="19">
      <calculatedColumnFormula array="1">_xlfn.IFS(Table1[[#This Row],[Age]]&gt;40,"40+",Table1[[#This Row],[Age]]&gt;=30,"30-40",Table1[[#This Row],[Age]]&gt;=20,"20-30",Table1[[#This Row],[Age]]&gt;=10,"10-20")</calculatedColumnFormula>
    </tableColumn>
  </tableColumns>
  <tableStyleInfo name="TableStyleMedium2"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FA02B-44FE-4DFB-BB35-A8BEEDE61B5A}">
  <dimension ref="A1:A16"/>
  <sheetViews>
    <sheetView showGridLines="0" zoomScale="101" zoomScaleNormal="180" workbookViewId="0">
      <selection activeCell="I15" sqref="I15"/>
    </sheetView>
  </sheetViews>
  <sheetFormatPr defaultRowHeight="14.25" x14ac:dyDescent="0.45"/>
  <cols>
    <col min="1" max="1" width="25.3984375" customWidth="1"/>
  </cols>
  <sheetData>
    <row r="1" spans="1:1" s="1" customFormat="1" ht="30.75" x14ac:dyDescent="0.9">
      <c r="A1" s="2" t="s">
        <v>0</v>
      </c>
    </row>
    <row r="2" spans="1:1" s="10" customFormat="1" ht="22.5" customHeight="1" x14ac:dyDescent="0.55000000000000004">
      <c r="A2" s="10" t="s">
        <v>1</v>
      </c>
    </row>
    <row r="3" spans="1:1" s="10" customFormat="1" ht="22.5" customHeight="1" x14ac:dyDescent="0.55000000000000004">
      <c r="A3" s="10" t="s">
        <v>2</v>
      </c>
    </row>
    <row r="4" spans="1:1" s="10" customFormat="1" ht="22.5" customHeight="1" x14ac:dyDescent="0.55000000000000004">
      <c r="A4" s="10" t="s">
        <v>3</v>
      </c>
    </row>
    <row r="5" spans="1:1" s="10" customFormat="1" ht="22.5" customHeight="1" x14ac:dyDescent="0.55000000000000004">
      <c r="A5" s="10" t="s">
        <v>4</v>
      </c>
    </row>
    <row r="6" spans="1:1" s="10" customFormat="1" ht="18" x14ac:dyDescent="0.55000000000000004">
      <c r="A6" s="10" t="s">
        <v>5</v>
      </c>
    </row>
    <row r="7" spans="1:1" s="12" customFormat="1" ht="18.75" customHeight="1" x14ac:dyDescent="0.45">
      <c r="A7" s="11" t="s">
        <v>11</v>
      </c>
    </row>
    <row r="8" spans="1:1" s="12" customFormat="1" ht="18.75" customHeight="1" x14ac:dyDescent="0.45"/>
    <row r="9" spans="1:1" s="9" customFormat="1" ht="22.5" customHeight="1" x14ac:dyDescent="0.55000000000000004">
      <c r="A9" s="9" t="s">
        <v>6</v>
      </c>
    </row>
    <row r="10" spans="1:1" s="10" customFormat="1" ht="22.5" customHeight="1" x14ac:dyDescent="0.55000000000000004">
      <c r="A10" s="10" t="s">
        <v>7</v>
      </c>
    </row>
    <row r="11" spans="1:1" s="9" customFormat="1" ht="22.5" customHeight="1" x14ac:dyDescent="0.55000000000000004">
      <c r="A11" s="9" t="s">
        <v>8</v>
      </c>
    </row>
    <row r="12" spans="1:1" s="9" customFormat="1" ht="22.5" customHeight="1" x14ac:dyDescent="0.55000000000000004">
      <c r="A12" s="9" t="s">
        <v>9</v>
      </c>
    </row>
    <row r="13" spans="1:1" s="9" customFormat="1" ht="22.5" customHeight="1" x14ac:dyDescent="0.55000000000000004">
      <c r="A13" s="9" t="s">
        <v>10</v>
      </c>
    </row>
    <row r="14" spans="1:1" s="9" customFormat="1" ht="22.5" customHeight="1" x14ac:dyDescent="0.55000000000000004">
      <c r="A14" s="9" t="s">
        <v>12</v>
      </c>
    </row>
    <row r="15" spans="1:1" ht="22.5" customHeight="1" x14ac:dyDescent="0.45"/>
    <row r="16" spans="1:1" ht="22.5" customHeight="1" x14ac:dyDescent="0.45"/>
  </sheetData>
  <mergeCells count="12">
    <mergeCell ref="A14:XFD14"/>
    <mergeCell ref="A2:XFD2"/>
    <mergeCell ref="A12:XFD12"/>
    <mergeCell ref="A13:XFD13"/>
    <mergeCell ref="A9:XFD9"/>
    <mergeCell ref="A10:XFD10"/>
    <mergeCell ref="A11:XFD11"/>
    <mergeCell ref="A3:XFD3"/>
    <mergeCell ref="A4:XFD4"/>
    <mergeCell ref="A5:XFD5"/>
    <mergeCell ref="A6:XFD6"/>
    <mergeCell ref="A7:XF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14E95-A7D3-434C-A640-299709E4CFE9}">
  <dimension ref="A1:N102"/>
  <sheetViews>
    <sheetView tabSelected="1" zoomScale="101" zoomScaleNormal="180" workbookViewId="0">
      <selection activeCell="D102" sqref="D102"/>
    </sheetView>
  </sheetViews>
  <sheetFormatPr defaultColWidth="7.86328125" defaultRowHeight="14.25" x14ac:dyDescent="0.45"/>
  <cols>
    <col min="1" max="1" width="4.73046875" bestFit="1" customWidth="1"/>
    <col min="2" max="2" width="16.46484375" bestFit="1" customWidth="1"/>
    <col min="3" max="3" width="7.86328125" bestFit="1" customWidth="1"/>
    <col min="4" max="4" width="18.86328125" bestFit="1" customWidth="1"/>
    <col min="5" max="5" width="12.1328125" bestFit="1" customWidth="1"/>
    <col min="6" max="6" width="10.59765625" bestFit="1" customWidth="1"/>
    <col min="7" max="7" width="15.86328125" bestFit="1" customWidth="1"/>
    <col min="8" max="8" width="11.73046875" bestFit="1" customWidth="1"/>
    <col min="9" max="9" width="11.73046875" hidden="1" customWidth="1"/>
    <col min="10" max="10" width="9.6640625" bestFit="1" customWidth="1"/>
    <col min="11" max="11" width="14.46484375" bestFit="1" customWidth="1"/>
    <col min="12" max="12" width="12.1328125" bestFit="1" customWidth="1"/>
    <col min="13" max="13" width="9.9296875" bestFit="1" customWidth="1"/>
    <col min="14" max="14" width="10.19921875" bestFit="1" customWidth="1"/>
  </cols>
  <sheetData>
    <row r="1" spans="1:14" x14ac:dyDescent="0.45">
      <c r="A1" s="3" t="s">
        <v>13</v>
      </c>
      <c r="B1" s="3" t="s">
        <v>14</v>
      </c>
      <c r="C1" s="3" t="s">
        <v>15</v>
      </c>
      <c r="D1" s="3" t="s">
        <v>17</v>
      </c>
      <c r="E1" s="3" t="s">
        <v>16</v>
      </c>
      <c r="F1" s="3" t="s">
        <v>118</v>
      </c>
      <c r="G1" t="s">
        <v>119</v>
      </c>
      <c r="H1" s="3" t="s">
        <v>120</v>
      </c>
      <c r="I1" s="3" t="s">
        <v>125</v>
      </c>
      <c r="J1" s="3" t="s">
        <v>121</v>
      </c>
      <c r="K1" s="3" t="s">
        <v>124</v>
      </c>
      <c r="L1" s="3" t="s">
        <v>126</v>
      </c>
      <c r="M1" s="3" t="s">
        <v>133</v>
      </c>
      <c r="N1" s="6"/>
    </row>
    <row r="2" spans="1:14" x14ac:dyDescent="0.45">
      <c r="A2" s="3">
        <v>5595</v>
      </c>
      <c r="B2" s="3" t="s">
        <v>46</v>
      </c>
      <c r="C2" s="3">
        <v>28</v>
      </c>
      <c r="D2" s="4">
        <v>44152</v>
      </c>
      <c r="E2" s="3">
        <v>47</v>
      </c>
      <c r="F2">
        <v>75</v>
      </c>
      <c r="G2">
        <v>45</v>
      </c>
      <c r="H2">
        <v>15</v>
      </c>
      <c r="I2">
        <f>SUM(E2,F2,G2,H2)</f>
        <v>182</v>
      </c>
      <c r="J2" s="5">
        <f>AVERAGE(E2,F2,G2,H2)</f>
        <v>45.5</v>
      </c>
      <c r="K2" t="str">
        <f>IF(AND(D2 &gt; DATE(2020,11,25), J2 &lt; 60), "Include", "Exclude")</f>
        <v>Exclude</v>
      </c>
      <c r="L2" s="5">
        <f>Table1[[#This Row],[Total]]/400*100</f>
        <v>45.5</v>
      </c>
      <c r="M2" t="str" cm="1">
        <f t="array" ref="M2">_xlfn.IFS(Table1[[#This Row],[Age]]&gt;40,"40+",Table1[[#This Row],[Age]]&gt;=30,"30-40",Table1[[#This Row],[Age]]&gt;=20,"20-30",Table1[[#This Row],[Age]]&gt;=10,"10-20")</f>
        <v>20-30</v>
      </c>
    </row>
    <row r="3" spans="1:14" x14ac:dyDescent="0.45">
      <c r="A3" s="3">
        <v>5627</v>
      </c>
      <c r="B3" s="3" t="s">
        <v>78</v>
      </c>
      <c r="C3" s="3">
        <v>23</v>
      </c>
      <c r="D3" s="4">
        <v>44149</v>
      </c>
      <c r="E3" s="3">
        <v>60</v>
      </c>
      <c r="F3">
        <v>58</v>
      </c>
      <c r="G3">
        <v>28</v>
      </c>
      <c r="H3">
        <v>18</v>
      </c>
      <c r="I3">
        <f>SUM(E3,F3,G3,H3)</f>
        <v>164</v>
      </c>
      <c r="J3" s="5">
        <f>AVERAGE(E3,F3,G3,H3)</f>
        <v>41</v>
      </c>
      <c r="K3" t="str">
        <f>IF(AND(D3 &gt; DATE(2020,11,25), J3 &lt; 60), "Include", "Exclude")</f>
        <v>Exclude</v>
      </c>
      <c r="L3" s="5">
        <f>Table1[[#This Row],[Total]]/400*100</f>
        <v>41</v>
      </c>
      <c r="M3" t="str" cm="1">
        <f t="array" ref="M3">_xlfn.IFS(Table1[[#This Row],[Age]]&gt;40,"40+",Table1[[#This Row],[Age]]&gt;=30,"30-40",Table1[[#This Row],[Age]]&gt;=20,"20-30",Table1[[#This Row],[Age]]&gt;=10,"10-20")</f>
        <v>20-30</v>
      </c>
      <c r="N3">
        <f>COUNTIF(K:K,"Include")</f>
        <v>8</v>
      </c>
    </row>
    <row r="4" spans="1:14" x14ac:dyDescent="0.45">
      <c r="A4" s="3">
        <v>5632</v>
      </c>
      <c r="B4" s="3" t="s">
        <v>83</v>
      </c>
      <c r="C4" s="3">
        <v>43</v>
      </c>
      <c r="D4" s="4">
        <v>44148</v>
      </c>
      <c r="E4" s="3">
        <v>36</v>
      </c>
      <c r="F4">
        <v>70</v>
      </c>
      <c r="G4">
        <v>35</v>
      </c>
      <c r="H4">
        <v>20</v>
      </c>
      <c r="I4">
        <f>SUM(E4,F4,G4,H4)</f>
        <v>161</v>
      </c>
      <c r="J4" s="5">
        <f>AVERAGE(E4,F4,G4,H4)</f>
        <v>40.25</v>
      </c>
      <c r="K4" t="str">
        <f>IF(AND(D4 &gt; DATE(2020,11,25), J4 &lt; 60), "Include", "Exclude")</f>
        <v>Exclude</v>
      </c>
      <c r="L4" s="5">
        <f>Table1[[#This Row],[Total]]/400*100</f>
        <v>40.25</v>
      </c>
      <c r="M4" t="str" cm="1">
        <f t="array" ref="M4">_xlfn.IFS(Table1[[#This Row],[Age]]&gt;40,"40+",Table1[[#This Row],[Age]]&gt;=30,"30-40",Table1[[#This Row],[Age]]&gt;=20,"20-30",Table1[[#This Row],[Age]]&gt;=10,"10-20")</f>
        <v>40+</v>
      </c>
    </row>
    <row r="5" spans="1:14" x14ac:dyDescent="0.45">
      <c r="A5" s="3">
        <v>5631</v>
      </c>
      <c r="B5" s="3" t="s">
        <v>82</v>
      </c>
      <c r="C5" s="3">
        <v>40</v>
      </c>
      <c r="D5" s="4">
        <v>44152</v>
      </c>
      <c r="E5" s="3">
        <v>32</v>
      </c>
      <c r="F5">
        <v>49</v>
      </c>
      <c r="G5">
        <v>42</v>
      </c>
      <c r="H5">
        <v>20</v>
      </c>
      <c r="I5">
        <f>SUM(E5,F5,G5,H5)</f>
        <v>143</v>
      </c>
      <c r="J5" s="5">
        <f>AVERAGE(E5,F5,G5,H5)</f>
        <v>35.75</v>
      </c>
      <c r="K5" t="str">
        <f>IF(AND(D5 &gt; DATE(2020,11,25), J5 &lt; 60), "Include", "Exclude")</f>
        <v>Exclude</v>
      </c>
      <c r="L5" s="5">
        <f>Table1[[#This Row],[Total]]/400*100</f>
        <v>35.75</v>
      </c>
      <c r="M5" t="str" cm="1">
        <f t="array" ref="M5">_xlfn.IFS(Table1[[#This Row],[Age]]&gt;40,"40+",Table1[[#This Row],[Age]]&gt;=30,"30-40",Table1[[#This Row],[Age]]&gt;=20,"20-30",Table1[[#This Row],[Age]]&gt;=10,"10-20")</f>
        <v>30-40</v>
      </c>
    </row>
    <row r="6" spans="1:14" x14ac:dyDescent="0.45">
      <c r="A6" s="3">
        <v>5640</v>
      </c>
      <c r="B6" s="3" t="s">
        <v>91</v>
      </c>
      <c r="C6" s="3">
        <v>29</v>
      </c>
      <c r="D6" s="4">
        <v>44140</v>
      </c>
      <c r="E6" s="3">
        <v>37</v>
      </c>
      <c r="F6">
        <v>38</v>
      </c>
      <c r="G6">
        <v>15</v>
      </c>
      <c r="H6">
        <v>20</v>
      </c>
      <c r="I6">
        <f>SUM(E6,F6,G6,H6)</f>
        <v>110</v>
      </c>
      <c r="J6" s="5">
        <f>AVERAGE(E6,F6,G6,H6)</f>
        <v>27.5</v>
      </c>
      <c r="K6" t="str">
        <f>IF(AND(D6 &gt; DATE(2020,11,25), J6 &lt; 60), "Include", "Exclude")</f>
        <v>Exclude</v>
      </c>
      <c r="L6" s="5">
        <f>Table1[[#This Row],[Total]]/400*100</f>
        <v>27.500000000000004</v>
      </c>
      <c r="M6" t="str" cm="1">
        <f t="array" ref="M6">_xlfn.IFS(Table1[[#This Row],[Age]]&gt;40,"40+",Table1[[#This Row],[Age]]&gt;=30,"30-40",Table1[[#This Row],[Age]]&gt;=20,"20-30",Table1[[#This Row],[Age]]&gt;=10,"10-20")</f>
        <v>20-30</v>
      </c>
    </row>
    <row r="7" spans="1:14" x14ac:dyDescent="0.45">
      <c r="A7" s="3">
        <v>5650</v>
      </c>
      <c r="B7" s="3" t="s">
        <v>101</v>
      </c>
      <c r="C7" s="3">
        <v>29</v>
      </c>
      <c r="D7" s="4">
        <v>44149</v>
      </c>
      <c r="E7" s="3">
        <v>75</v>
      </c>
      <c r="F7">
        <v>35</v>
      </c>
      <c r="G7">
        <v>75</v>
      </c>
      <c r="H7">
        <v>21</v>
      </c>
      <c r="I7">
        <f>SUM(E7,F7,G7,H7)</f>
        <v>206</v>
      </c>
      <c r="J7" s="5">
        <f>AVERAGE(E7,F7,G7,H7)</f>
        <v>51.5</v>
      </c>
      <c r="K7" t="str">
        <f>IF(AND(D7 &gt; DATE(2020,11,25), J7 &lt; 60), "Include", "Exclude")</f>
        <v>Exclude</v>
      </c>
      <c r="L7" s="5">
        <f>Table1[[#This Row],[Total]]/400*100</f>
        <v>51.5</v>
      </c>
      <c r="M7" t="str" cm="1">
        <f t="array" ref="M7">_xlfn.IFS(Table1[[#This Row],[Age]]&gt;40,"40+",Table1[[#This Row],[Age]]&gt;=30,"30-40",Table1[[#This Row],[Age]]&gt;=20,"20-30",Table1[[#This Row],[Age]]&gt;=10,"10-20")</f>
        <v>20-30</v>
      </c>
    </row>
    <row r="8" spans="1:14" x14ac:dyDescent="0.45">
      <c r="A8" s="3">
        <v>5607</v>
      </c>
      <c r="B8" s="3" t="s">
        <v>58</v>
      </c>
      <c r="C8" s="3">
        <v>39</v>
      </c>
      <c r="D8" s="4">
        <v>44159</v>
      </c>
      <c r="E8" s="3">
        <v>85</v>
      </c>
      <c r="F8">
        <v>77</v>
      </c>
      <c r="G8">
        <v>84</v>
      </c>
      <c r="H8">
        <v>22</v>
      </c>
      <c r="I8">
        <f>SUM(E8,F8,G8,H8)</f>
        <v>268</v>
      </c>
      <c r="J8" s="5">
        <f>AVERAGE(E8,F8,G8,H8)</f>
        <v>67</v>
      </c>
      <c r="K8" t="str">
        <f>IF(AND(D8 &gt; DATE(2020,11,25), J8 &lt; 60), "Include", "Exclude")</f>
        <v>Exclude</v>
      </c>
      <c r="L8" s="5">
        <f>Table1[[#This Row],[Total]]/400*100</f>
        <v>67</v>
      </c>
      <c r="M8" t="str" cm="1">
        <f t="array" ref="M8">_xlfn.IFS(Table1[[#This Row],[Age]]&gt;40,"40+",Table1[[#This Row],[Age]]&gt;=30,"30-40",Table1[[#This Row],[Age]]&gt;=20,"20-30",Table1[[#This Row],[Age]]&gt;=10,"10-20")</f>
        <v>30-40</v>
      </c>
    </row>
    <row r="9" spans="1:14" x14ac:dyDescent="0.45">
      <c r="A9" s="3">
        <v>5590</v>
      </c>
      <c r="B9" s="3" t="s">
        <v>41</v>
      </c>
      <c r="C9" s="3">
        <v>26</v>
      </c>
      <c r="D9" s="4">
        <v>44142</v>
      </c>
      <c r="E9" s="3">
        <v>82</v>
      </c>
      <c r="F9">
        <v>54</v>
      </c>
      <c r="G9">
        <v>40</v>
      </c>
      <c r="H9">
        <v>22</v>
      </c>
      <c r="I9">
        <f>SUM(E9,F9,G9,H9)</f>
        <v>198</v>
      </c>
      <c r="J9" s="5">
        <f>AVERAGE(E9,F9,G9,H9)</f>
        <v>49.5</v>
      </c>
      <c r="K9" t="str">
        <f>IF(AND(D9 &gt; DATE(2020,11,25), J9 &lt; 60), "Include", "Exclude")</f>
        <v>Exclude</v>
      </c>
      <c r="L9" s="5">
        <f>Table1[[#This Row],[Total]]/400*100</f>
        <v>49.5</v>
      </c>
      <c r="M9" t="str" cm="1">
        <f t="array" ref="M9">_xlfn.IFS(Table1[[#This Row],[Age]]&gt;40,"40+",Table1[[#This Row],[Age]]&gt;=30,"30-40",Table1[[#This Row],[Age]]&gt;=20,"20-30",Table1[[#This Row],[Age]]&gt;=10,"10-20")</f>
        <v>20-30</v>
      </c>
    </row>
    <row r="10" spans="1:14" x14ac:dyDescent="0.45">
      <c r="A10" s="3">
        <v>5579</v>
      </c>
      <c r="B10" s="3" t="s">
        <v>30</v>
      </c>
      <c r="C10" s="3">
        <v>42</v>
      </c>
      <c r="D10" s="4">
        <v>44137</v>
      </c>
      <c r="E10" s="3">
        <v>44</v>
      </c>
      <c r="F10">
        <v>19</v>
      </c>
      <c r="G10">
        <v>26</v>
      </c>
      <c r="H10">
        <v>22</v>
      </c>
      <c r="I10">
        <f>SUM(E10,F10,G10,H10)</f>
        <v>111</v>
      </c>
      <c r="J10" s="5">
        <f>AVERAGE(E10,F10,G10,H10)</f>
        <v>27.75</v>
      </c>
      <c r="K10" t="str">
        <f>IF(AND(D10 &gt; DATE(2020,11,25), J10 &lt; 60), "Include", "Exclude")</f>
        <v>Exclude</v>
      </c>
      <c r="L10" s="5">
        <f>Table1[[#This Row],[Total]]/400*100</f>
        <v>27.750000000000004</v>
      </c>
      <c r="M10" t="str" cm="1">
        <f t="array" ref="M10">_xlfn.IFS(Table1[[#This Row],[Age]]&gt;40,"40+",Table1[[#This Row],[Age]]&gt;=30,"30-40",Table1[[#This Row],[Age]]&gt;=20,"20-30",Table1[[#This Row],[Age]]&gt;=10,"10-20")</f>
        <v>40+</v>
      </c>
    </row>
    <row r="11" spans="1:14" x14ac:dyDescent="0.45">
      <c r="A11" s="3">
        <v>5604</v>
      </c>
      <c r="B11" s="3" t="s">
        <v>55</v>
      </c>
      <c r="C11" s="3">
        <v>42</v>
      </c>
      <c r="D11" s="4">
        <v>44148</v>
      </c>
      <c r="E11" s="3">
        <v>71</v>
      </c>
      <c r="F11">
        <v>64</v>
      </c>
      <c r="G11">
        <v>41</v>
      </c>
      <c r="H11">
        <v>24</v>
      </c>
      <c r="I11">
        <f>SUM(E11,F11,G11,H11)</f>
        <v>200</v>
      </c>
      <c r="J11" s="5">
        <f>AVERAGE(E11,F11,G11,H11)</f>
        <v>50</v>
      </c>
      <c r="K11" t="str">
        <f>IF(AND(D11 &gt; DATE(2020,11,25), J11 &lt; 60), "Include", "Exclude")</f>
        <v>Exclude</v>
      </c>
      <c r="L11" s="5">
        <f>Table1[[#This Row],[Total]]/400*100</f>
        <v>50</v>
      </c>
      <c r="M11" t="str" cm="1">
        <f t="array" ref="M11">_xlfn.IFS(Table1[[#This Row],[Age]]&gt;40,"40+",Table1[[#This Row],[Age]]&gt;=30,"30-40",Table1[[#This Row],[Age]]&gt;=20,"20-30",Table1[[#This Row],[Age]]&gt;=10,"10-20")</f>
        <v>40+</v>
      </c>
    </row>
    <row r="12" spans="1:14" x14ac:dyDescent="0.45">
      <c r="A12" s="3">
        <v>5648</v>
      </c>
      <c r="B12" s="3" t="s">
        <v>99</v>
      </c>
      <c r="C12" s="3">
        <v>41</v>
      </c>
      <c r="D12" s="4">
        <v>44139</v>
      </c>
      <c r="E12" s="3">
        <v>17</v>
      </c>
      <c r="F12">
        <v>38</v>
      </c>
      <c r="G12">
        <v>80</v>
      </c>
      <c r="H12">
        <v>24</v>
      </c>
      <c r="I12">
        <f>SUM(E12,F12,G12,H12)</f>
        <v>159</v>
      </c>
      <c r="J12" s="5">
        <f>AVERAGE(E12,F12,G12,H12)</f>
        <v>39.75</v>
      </c>
      <c r="K12" t="str">
        <f>IF(AND(D12 &gt; DATE(2020,11,25), J12 &lt; 60), "Include", "Exclude")</f>
        <v>Exclude</v>
      </c>
      <c r="L12" s="5">
        <f>Table1[[#This Row],[Total]]/400*100</f>
        <v>39.75</v>
      </c>
      <c r="M12" t="str" cm="1">
        <f t="array" ref="M12">_xlfn.IFS(Table1[[#This Row],[Age]]&gt;40,"40+",Table1[[#This Row],[Age]]&gt;=30,"30-40",Table1[[#This Row],[Age]]&gt;=20,"20-30",Table1[[#This Row],[Age]]&gt;=10,"10-20")</f>
        <v>40+</v>
      </c>
    </row>
    <row r="13" spans="1:14" x14ac:dyDescent="0.45">
      <c r="A13" s="3">
        <v>5666</v>
      </c>
      <c r="B13" s="3" t="s">
        <v>117</v>
      </c>
      <c r="C13" s="3">
        <v>20</v>
      </c>
      <c r="D13" s="4">
        <v>44145</v>
      </c>
      <c r="E13" s="3">
        <v>33</v>
      </c>
      <c r="F13">
        <v>41</v>
      </c>
      <c r="G13">
        <v>58</v>
      </c>
      <c r="H13">
        <v>24</v>
      </c>
      <c r="I13">
        <f>SUM(E13,F13,G13,H13)</f>
        <v>156</v>
      </c>
      <c r="J13" s="5">
        <f>AVERAGE(E13,F13,G13,H13)</f>
        <v>39</v>
      </c>
      <c r="K13" t="str">
        <f>IF(AND(D13 &gt; DATE(2020,11,25), J13 &lt; 60), "Include", "Exclude")</f>
        <v>Exclude</v>
      </c>
      <c r="L13" s="5">
        <f>Table1[[#This Row],[Total]]/400*100</f>
        <v>39</v>
      </c>
      <c r="M13" t="str" cm="1">
        <f t="array" ref="M13">_xlfn.IFS(Table1[[#This Row],[Age]]&gt;40,"40+",Table1[[#This Row],[Age]]&gt;=30,"30-40",Table1[[#This Row],[Age]]&gt;=20,"20-30",Table1[[#This Row],[Age]]&gt;=10,"10-20")</f>
        <v>20-30</v>
      </c>
    </row>
    <row r="14" spans="1:14" x14ac:dyDescent="0.45">
      <c r="A14" s="3">
        <v>5605</v>
      </c>
      <c r="B14" s="3" t="s">
        <v>56</v>
      </c>
      <c r="C14" s="3">
        <v>35</v>
      </c>
      <c r="D14" s="4">
        <v>44139</v>
      </c>
      <c r="E14" s="3">
        <v>21</v>
      </c>
      <c r="F14">
        <v>22</v>
      </c>
      <c r="G14">
        <v>83</v>
      </c>
      <c r="H14">
        <v>24</v>
      </c>
      <c r="I14">
        <f>SUM(E14,F14,G14,H14)</f>
        <v>150</v>
      </c>
      <c r="J14" s="5">
        <f>AVERAGE(E14,F14,G14,H14)</f>
        <v>37.5</v>
      </c>
      <c r="K14" t="str">
        <f>IF(AND(D14 &gt; DATE(2020,11,25), J14 &lt; 60), "Include", "Exclude")</f>
        <v>Exclude</v>
      </c>
      <c r="L14" s="5">
        <f>Table1[[#This Row],[Total]]/400*100</f>
        <v>37.5</v>
      </c>
      <c r="M14" t="str" cm="1">
        <f t="array" ref="M14">_xlfn.IFS(Table1[[#This Row],[Age]]&gt;40,"40+",Table1[[#This Row],[Age]]&gt;=30,"30-40",Table1[[#This Row],[Age]]&gt;=20,"20-30",Table1[[#This Row],[Age]]&gt;=10,"10-20")</f>
        <v>30-40</v>
      </c>
    </row>
    <row r="15" spans="1:14" x14ac:dyDescent="0.45">
      <c r="A15" s="3">
        <v>5611</v>
      </c>
      <c r="B15" s="3" t="s">
        <v>62</v>
      </c>
      <c r="C15" s="3">
        <v>28</v>
      </c>
      <c r="D15" s="4">
        <v>44148</v>
      </c>
      <c r="E15" s="3">
        <v>52</v>
      </c>
      <c r="F15">
        <v>71</v>
      </c>
      <c r="G15">
        <v>34</v>
      </c>
      <c r="H15">
        <v>25</v>
      </c>
      <c r="I15">
        <f>SUM(E15,F15,G15,H15)</f>
        <v>182</v>
      </c>
      <c r="J15" s="5">
        <f>AVERAGE(E15,F15,G15,H15)</f>
        <v>45.5</v>
      </c>
      <c r="K15" t="str">
        <f>IF(AND(D15 &gt; DATE(2020,11,25), J15 &lt; 60), "Include", "Exclude")</f>
        <v>Exclude</v>
      </c>
      <c r="L15" s="5">
        <f>Table1[[#This Row],[Total]]/400*100</f>
        <v>45.5</v>
      </c>
      <c r="M15" t="str" cm="1">
        <f t="array" ref="M15">_xlfn.IFS(Table1[[#This Row],[Age]]&gt;40,"40+",Table1[[#This Row],[Age]]&gt;=30,"30-40",Table1[[#This Row],[Age]]&gt;=20,"20-30",Table1[[#This Row],[Age]]&gt;=10,"10-20")</f>
        <v>20-30</v>
      </c>
    </row>
    <row r="16" spans="1:14" x14ac:dyDescent="0.45">
      <c r="A16" s="3">
        <v>5656</v>
      </c>
      <c r="B16" s="3" t="s">
        <v>107</v>
      </c>
      <c r="C16" s="3">
        <v>42</v>
      </c>
      <c r="D16" s="4">
        <v>44155</v>
      </c>
      <c r="E16" s="3">
        <v>56</v>
      </c>
      <c r="F16">
        <v>59</v>
      </c>
      <c r="G16">
        <v>58</v>
      </c>
      <c r="H16">
        <v>27</v>
      </c>
      <c r="I16">
        <f>SUM(E16,F16,G16,H16)</f>
        <v>200</v>
      </c>
      <c r="J16" s="5">
        <f>AVERAGE(E16,F16,G16,H16)</f>
        <v>50</v>
      </c>
      <c r="K16" t="str">
        <f>IF(AND(D16 &gt; DATE(2020,11,25), J16 &lt; 60), "Include", "Exclude")</f>
        <v>Exclude</v>
      </c>
      <c r="L16" s="5">
        <f>Table1[[#This Row],[Total]]/400*100</f>
        <v>50</v>
      </c>
      <c r="M16" t="str" cm="1">
        <f t="array" ref="M16">_xlfn.IFS(Table1[[#This Row],[Age]]&gt;40,"40+",Table1[[#This Row],[Age]]&gt;=30,"30-40",Table1[[#This Row],[Age]]&gt;=20,"20-30",Table1[[#This Row],[Age]]&gt;=10,"10-20")</f>
        <v>40+</v>
      </c>
    </row>
    <row r="17" spans="1:13" x14ac:dyDescent="0.45">
      <c r="A17" s="3">
        <v>5639</v>
      </c>
      <c r="B17" s="3" t="s">
        <v>90</v>
      </c>
      <c r="C17" s="3">
        <v>22</v>
      </c>
      <c r="D17" s="4">
        <v>44145</v>
      </c>
      <c r="E17" s="3">
        <v>58</v>
      </c>
      <c r="F17">
        <v>61</v>
      </c>
      <c r="G17">
        <v>30</v>
      </c>
      <c r="H17">
        <v>28</v>
      </c>
      <c r="I17">
        <f>SUM(E17,F17,G17,H17)</f>
        <v>177</v>
      </c>
      <c r="J17" s="5">
        <f>AVERAGE(E17,F17,G17,H17)</f>
        <v>44.25</v>
      </c>
      <c r="K17" t="str">
        <f>IF(AND(D17 &gt; DATE(2020,11,25), J17 &lt; 60), "Include", "Exclude")</f>
        <v>Exclude</v>
      </c>
      <c r="L17" s="5">
        <f>Table1[[#This Row],[Total]]/400*100</f>
        <v>44.25</v>
      </c>
      <c r="M17" t="str" cm="1">
        <f t="array" ref="M17">_xlfn.IFS(Table1[[#This Row],[Age]]&gt;40,"40+",Table1[[#This Row],[Age]]&gt;=30,"30-40",Table1[[#This Row],[Age]]&gt;=20,"20-30",Table1[[#This Row],[Age]]&gt;=10,"10-20")</f>
        <v>20-30</v>
      </c>
    </row>
    <row r="18" spans="1:13" x14ac:dyDescent="0.45">
      <c r="A18" s="3">
        <v>5643</v>
      </c>
      <c r="B18" s="3" t="s">
        <v>94</v>
      </c>
      <c r="C18" s="3">
        <v>23</v>
      </c>
      <c r="D18" s="4">
        <v>44146</v>
      </c>
      <c r="E18" s="3">
        <v>21</v>
      </c>
      <c r="F18">
        <v>63</v>
      </c>
      <c r="G18">
        <v>58</v>
      </c>
      <c r="H18">
        <v>28</v>
      </c>
      <c r="I18">
        <f>SUM(E18,F18,G18,H18)</f>
        <v>170</v>
      </c>
      <c r="J18" s="5">
        <f>AVERAGE(E18,F18,G18,H18)</f>
        <v>42.5</v>
      </c>
      <c r="K18" t="str">
        <f>IF(AND(D18 &gt; DATE(2020,11,25), J18 &lt; 60), "Include", "Exclude")</f>
        <v>Exclude</v>
      </c>
      <c r="L18" s="5">
        <f>Table1[[#This Row],[Total]]/400*100</f>
        <v>42.5</v>
      </c>
      <c r="M18" t="str" cm="1">
        <f t="array" ref="M18">_xlfn.IFS(Table1[[#This Row],[Age]]&gt;40,"40+",Table1[[#This Row],[Age]]&gt;=30,"30-40",Table1[[#This Row],[Age]]&gt;=20,"20-30",Table1[[#This Row],[Age]]&gt;=10,"10-20")</f>
        <v>20-30</v>
      </c>
    </row>
    <row r="19" spans="1:13" x14ac:dyDescent="0.45">
      <c r="A19" s="3">
        <v>5578</v>
      </c>
      <c r="B19" s="3" t="s">
        <v>29</v>
      </c>
      <c r="C19" s="3">
        <v>24</v>
      </c>
      <c r="D19" s="4">
        <v>44149</v>
      </c>
      <c r="E19" s="3">
        <v>29</v>
      </c>
      <c r="F19">
        <v>20</v>
      </c>
      <c r="G19">
        <v>77</v>
      </c>
      <c r="H19">
        <v>28</v>
      </c>
      <c r="I19">
        <f>SUM(E19,F19,G19,H19)</f>
        <v>154</v>
      </c>
      <c r="J19" s="5">
        <f>AVERAGE(E19,F19,G19,H19)</f>
        <v>38.5</v>
      </c>
      <c r="K19" t="str">
        <f>IF(AND(D19 &gt; DATE(2020,11,25), J19 &lt; 60), "Include", "Exclude")</f>
        <v>Exclude</v>
      </c>
      <c r="L19" s="5">
        <f>Table1[[#This Row],[Total]]/400*100</f>
        <v>38.5</v>
      </c>
      <c r="M19" t="str" cm="1">
        <f t="array" ref="M19">_xlfn.IFS(Table1[[#This Row],[Age]]&gt;40,"40+",Table1[[#This Row],[Age]]&gt;=30,"30-40",Table1[[#This Row],[Age]]&gt;=20,"20-30",Table1[[#This Row],[Age]]&gt;=10,"10-20")</f>
        <v>20-30</v>
      </c>
    </row>
    <row r="20" spans="1:13" x14ac:dyDescent="0.45">
      <c r="A20" s="3">
        <v>5636</v>
      </c>
      <c r="B20" s="3" t="s">
        <v>87</v>
      </c>
      <c r="C20" s="3">
        <v>30</v>
      </c>
      <c r="D20" s="4">
        <v>44157</v>
      </c>
      <c r="E20" s="3">
        <v>57</v>
      </c>
      <c r="F20">
        <v>78</v>
      </c>
      <c r="G20">
        <v>84</v>
      </c>
      <c r="H20">
        <v>29</v>
      </c>
      <c r="I20">
        <f>SUM(E20,F20,G20,H20)</f>
        <v>248</v>
      </c>
      <c r="J20" s="5">
        <f>AVERAGE(E20,F20,G20,H20)</f>
        <v>62</v>
      </c>
      <c r="K20" t="str">
        <f>IF(AND(D20 &gt; DATE(2020,11,25), J20 &lt; 60), "Include", "Exclude")</f>
        <v>Exclude</v>
      </c>
      <c r="L20" s="5">
        <f>Table1[[#This Row],[Total]]/400*100</f>
        <v>62</v>
      </c>
      <c r="M20" t="str" cm="1">
        <f t="array" ref="M20">_xlfn.IFS(Table1[[#This Row],[Age]]&gt;40,"40+",Table1[[#This Row],[Age]]&gt;=30,"30-40",Table1[[#This Row],[Age]]&gt;=20,"20-30",Table1[[#This Row],[Age]]&gt;=10,"10-20")</f>
        <v>30-40</v>
      </c>
    </row>
    <row r="21" spans="1:13" x14ac:dyDescent="0.45">
      <c r="A21" s="3">
        <v>5658</v>
      </c>
      <c r="B21" s="3" t="s">
        <v>109</v>
      </c>
      <c r="C21" s="3">
        <v>34</v>
      </c>
      <c r="D21" s="4">
        <v>44145</v>
      </c>
      <c r="E21" s="3">
        <v>72</v>
      </c>
      <c r="F21">
        <v>53</v>
      </c>
      <c r="G21">
        <v>43</v>
      </c>
      <c r="H21">
        <v>29</v>
      </c>
      <c r="I21">
        <f>SUM(E21,F21,G21,H21)</f>
        <v>197</v>
      </c>
      <c r="J21" s="5">
        <f>AVERAGE(E21,F21,G21,H21)</f>
        <v>49.25</v>
      </c>
      <c r="K21" t="str">
        <f>IF(AND(D21 &gt; DATE(2020,11,25), J21 &lt; 60), "Include", "Exclude")</f>
        <v>Exclude</v>
      </c>
      <c r="L21" s="5">
        <f>Table1[[#This Row],[Total]]/400*100</f>
        <v>49.25</v>
      </c>
      <c r="M21" t="str" cm="1">
        <f t="array" ref="M21">_xlfn.IFS(Table1[[#This Row],[Age]]&gt;40,"40+",Table1[[#This Row],[Age]]&gt;=30,"30-40",Table1[[#This Row],[Age]]&gt;=20,"20-30",Table1[[#This Row],[Age]]&gt;=10,"10-20")</f>
        <v>30-40</v>
      </c>
    </row>
    <row r="22" spans="1:13" x14ac:dyDescent="0.45">
      <c r="A22" s="3">
        <v>5600</v>
      </c>
      <c r="B22" s="3" t="s">
        <v>51</v>
      </c>
      <c r="C22" s="3">
        <v>37</v>
      </c>
      <c r="D22" s="4">
        <v>44153</v>
      </c>
      <c r="E22" s="3">
        <v>46</v>
      </c>
      <c r="F22">
        <v>39</v>
      </c>
      <c r="G22">
        <v>34</v>
      </c>
      <c r="H22">
        <v>31</v>
      </c>
      <c r="I22">
        <f>SUM(E22,F22,G22,H22)</f>
        <v>150</v>
      </c>
      <c r="J22" s="5">
        <f>AVERAGE(E22,F22,G22,H22)</f>
        <v>37.5</v>
      </c>
      <c r="K22" t="str">
        <f>IF(AND(D22 &gt; DATE(2020,11,25), J22 &lt; 60), "Include", "Exclude")</f>
        <v>Exclude</v>
      </c>
      <c r="L22" s="5">
        <f>Table1[[#This Row],[Total]]/400*100</f>
        <v>37.5</v>
      </c>
      <c r="M22" t="str" cm="1">
        <f t="array" ref="M22">_xlfn.IFS(Table1[[#This Row],[Age]]&gt;40,"40+",Table1[[#This Row],[Age]]&gt;=30,"30-40",Table1[[#This Row],[Age]]&gt;=20,"20-30",Table1[[#This Row],[Age]]&gt;=10,"10-20")</f>
        <v>30-40</v>
      </c>
    </row>
    <row r="23" spans="1:13" x14ac:dyDescent="0.45">
      <c r="A23" s="3">
        <v>5603</v>
      </c>
      <c r="B23" s="3" t="s">
        <v>54</v>
      </c>
      <c r="C23" s="3">
        <v>42</v>
      </c>
      <c r="D23" s="4">
        <v>44159</v>
      </c>
      <c r="E23" s="3">
        <v>61</v>
      </c>
      <c r="F23">
        <v>53</v>
      </c>
      <c r="G23">
        <v>63</v>
      </c>
      <c r="H23">
        <v>32</v>
      </c>
      <c r="I23">
        <f>SUM(E23,F23,G23,H23)</f>
        <v>209</v>
      </c>
      <c r="J23" s="5">
        <f>AVERAGE(E23,F23,G23,H23)</f>
        <v>52.25</v>
      </c>
      <c r="K23" t="str">
        <f>IF(AND(D23 &gt; DATE(2020,11,25), J23 &lt; 60), "Include", "Exclude")</f>
        <v>Exclude</v>
      </c>
      <c r="L23" s="5">
        <f>Table1[[#This Row],[Total]]/400*100</f>
        <v>52.25</v>
      </c>
      <c r="M23" t="str" cm="1">
        <f t="array" ref="M23">_xlfn.IFS(Table1[[#This Row],[Age]]&gt;40,"40+",Table1[[#This Row],[Age]]&gt;=30,"30-40",Table1[[#This Row],[Age]]&gt;=20,"20-30",Table1[[#This Row],[Age]]&gt;=10,"10-20")</f>
        <v>40+</v>
      </c>
    </row>
    <row r="24" spans="1:13" x14ac:dyDescent="0.45">
      <c r="A24" s="3">
        <v>5621</v>
      </c>
      <c r="B24" s="3" t="s">
        <v>72</v>
      </c>
      <c r="C24" s="3">
        <v>39</v>
      </c>
      <c r="D24" s="4">
        <v>44137</v>
      </c>
      <c r="E24" s="3">
        <v>32</v>
      </c>
      <c r="F24">
        <v>50</v>
      </c>
      <c r="G24">
        <v>81</v>
      </c>
      <c r="H24">
        <v>32</v>
      </c>
      <c r="I24">
        <f>SUM(E24,F24,G24,H24)</f>
        <v>195</v>
      </c>
      <c r="J24" s="5">
        <f>AVERAGE(E24,F24,G24,H24)</f>
        <v>48.75</v>
      </c>
      <c r="K24" t="str">
        <f>IF(AND(D24 &gt; DATE(2020,11,25), J24 &lt; 60), "Include", "Exclude")</f>
        <v>Exclude</v>
      </c>
      <c r="L24" s="5">
        <f>Table1[[#This Row],[Total]]/400*100</f>
        <v>48.75</v>
      </c>
      <c r="M24" t="str" cm="1">
        <f t="array" ref="M24">_xlfn.IFS(Table1[[#This Row],[Age]]&gt;40,"40+",Table1[[#This Row],[Age]]&gt;=30,"30-40",Table1[[#This Row],[Age]]&gt;=20,"20-30",Table1[[#This Row],[Age]]&gt;=10,"10-20")</f>
        <v>30-40</v>
      </c>
    </row>
    <row r="25" spans="1:13" x14ac:dyDescent="0.45">
      <c r="A25" s="3">
        <v>5646</v>
      </c>
      <c r="B25" s="3" t="s">
        <v>97</v>
      </c>
      <c r="C25" s="3">
        <v>25</v>
      </c>
      <c r="D25" s="4">
        <v>44158</v>
      </c>
      <c r="E25" s="3">
        <v>72</v>
      </c>
      <c r="F25">
        <v>77</v>
      </c>
      <c r="G25">
        <v>24</v>
      </c>
      <c r="H25">
        <v>33</v>
      </c>
      <c r="I25">
        <f>SUM(E25,F25,G25,H25)</f>
        <v>206</v>
      </c>
      <c r="J25" s="5">
        <f>AVERAGE(E25,F25,G25,H25)</f>
        <v>51.5</v>
      </c>
      <c r="K25" t="str">
        <f>IF(AND(D25 &gt; DATE(2020,11,25), J25 &lt; 60), "Include", "Exclude")</f>
        <v>Exclude</v>
      </c>
      <c r="L25" s="5">
        <f>Table1[[#This Row],[Total]]/400*100</f>
        <v>51.5</v>
      </c>
      <c r="M25" t="str" cm="1">
        <f t="array" ref="M25">_xlfn.IFS(Table1[[#This Row],[Age]]&gt;40,"40+",Table1[[#This Row],[Age]]&gt;=30,"30-40",Table1[[#This Row],[Age]]&gt;=20,"20-30",Table1[[#This Row],[Age]]&gt;=10,"10-20")</f>
        <v>20-30</v>
      </c>
    </row>
    <row r="26" spans="1:13" x14ac:dyDescent="0.45">
      <c r="A26" s="3">
        <v>5625</v>
      </c>
      <c r="B26" s="3" t="s">
        <v>76</v>
      </c>
      <c r="C26" s="3">
        <v>41</v>
      </c>
      <c r="D26" s="4">
        <v>44142</v>
      </c>
      <c r="E26" s="3">
        <v>56</v>
      </c>
      <c r="F26">
        <v>32</v>
      </c>
      <c r="G26">
        <v>54</v>
      </c>
      <c r="H26">
        <v>35</v>
      </c>
      <c r="I26">
        <f>SUM(E26,F26,G26,H26)</f>
        <v>177</v>
      </c>
      <c r="J26" s="5">
        <f>AVERAGE(E26,F26,G26,H26)</f>
        <v>44.25</v>
      </c>
      <c r="K26" t="str">
        <f>IF(AND(D26 &gt; DATE(2020,11,25), J26 &lt; 60), "Include", "Exclude")</f>
        <v>Exclude</v>
      </c>
      <c r="L26" s="5">
        <f>Table1[[#This Row],[Total]]/400*100</f>
        <v>44.25</v>
      </c>
      <c r="M26" t="str" cm="1">
        <f t="array" ref="M26">_xlfn.IFS(Table1[[#This Row],[Age]]&gt;40,"40+",Table1[[#This Row],[Age]]&gt;=30,"30-40",Table1[[#This Row],[Age]]&gt;=20,"20-30",Table1[[#This Row],[Age]]&gt;=10,"10-20")</f>
        <v>40+</v>
      </c>
    </row>
    <row r="27" spans="1:13" x14ac:dyDescent="0.45">
      <c r="A27" s="3">
        <v>5647</v>
      </c>
      <c r="B27" s="3" t="s">
        <v>98</v>
      </c>
      <c r="C27" s="3">
        <v>41</v>
      </c>
      <c r="D27" s="4">
        <v>44139</v>
      </c>
      <c r="E27" s="3">
        <v>42</v>
      </c>
      <c r="F27">
        <v>31</v>
      </c>
      <c r="G27">
        <v>62</v>
      </c>
      <c r="H27">
        <v>37</v>
      </c>
      <c r="I27">
        <f>SUM(E27,F27,G27,H27)</f>
        <v>172</v>
      </c>
      <c r="J27" s="5">
        <f>AVERAGE(E27,F27,G27,H27)</f>
        <v>43</v>
      </c>
      <c r="K27" t="str">
        <f>IF(AND(D27 &gt; DATE(2020,11,25), J27 &lt; 60), "Include", "Exclude")</f>
        <v>Exclude</v>
      </c>
      <c r="L27" s="5">
        <f>Table1[[#This Row],[Total]]/400*100</f>
        <v>43</v>
      </c>
      <c r="M27" t="str" cm="1">
        <f t="array" ref="M27">_xlfn.IFS(Table1[[#This Row],[Age]]&gt;40,"40+",Table1[[#This Row],[Age]]&gt;=30,"30-40",Table1[[#This Row],[Age]]&gt;=20,"20-30",Table1[[#This Row],[Age]]&gt;=10,"10-20")</f>
        <v>40+</v>
      </c>
    </row>
    <row r="28" spans="1:13" x14ac:dyDescent="0.45">
      <c r="A28" s="3">
        <v>5614</v>
      </c>
      <c r="B28" s="3" t="s">
        <v>65</v>
      </c>
      <c r="C28" s="3">
        <v>32</v>
      </c>
      <c r="D28" s="4">
        <v>44143</v>
      </c>
      <c r="E28" s="3">
        <v>43</v>
      </c>
      <c r="F28">
        <v>30</v>
      </c>
      <c r="G28">
        <v>55</v>
      </c>
      <c r="H28">
        <v>37</v>
      </c>
      <c r="I28">
        <f>SUM(E28,F28,G28,H28)</f>
        <v>165</v>
      </c>
      <c r="J28" s="5">
        <f>AVERAGE(E28,F28,G28,H28)</f>
        <v>41.25</v>
      </c>
      <c r="K28" t="str">
        <f>IF(AND(D28 &gt; DATE(2020,11,25), J28 &lt; 60), "Include", "Exclude")</f>
        <v>Exclude</v>
      </c>
      <c r="L28" s="5">
        <f>Table1[[#This Row],[Total]]/400*100</f>
        <v>41.25</v>
      </c>
      <c r="M28" t="str" cm="1">
        <f t="array" ref="M28">_xlfn.IFS(Table1[[#This Row],[Age]]&gt;40,"40+",Table1[[#This Row],[Age]]&gt;=30,"30-40",Table1[[#This Row],[Age]]&gt;=20,"20-30",Table1[[#This Row],[Age]]&gt;=10,"10-20")</f>
        <v>30-40</v>
      </c>
    </row>
    <row r="29" spans="1:13" x14ac:dyDescent="0.45">
      <c r="A29" s="3">
        <v>5574</v>
      </c>
      <c r="B29" s="3" t="s">
        <v>25</v>
      </c>
      <c r="C29" s="3">
        <v>39</v>
      </c>
      <c r="D29" s="4">
        <v>44148</v>
      </c>
      <c r="E29" s="3">
        <v>54</v>
      </c>
      <c r="F29">
        <v>76</v>
      </c>
      <c r="G29">
        <v>50</v>
      </c>
      <c r="H29">
        <v>39</v>
      </c>
      <c r="I29">
        <f>SUM(E29,F29,G29,H29)</f>
        <v>219</v>
      </c>
      <c r="J29" s="5">
        <f>AVERAGE(E29,F29,G29,H29)</f>
        <v>54.75</v>
      </c>
      <c r="K29" t="str">
        <f>IF(AND(D29 &gt; DATE(2020,11,25), J29 &lt; 60), "Include", "Exclude")</f>
        <v>Exclude</v>
      </c>
      <c r="L29" s="5">
        <f>Table1[[#This Row],[Total]]/400*100</f>
        <v>54.75</v>
      </c>
      <c r="M29" t="str" cm="1">
        <f t="array" ref="M29">_xlfn.IFS(Table1[[#This Row],[Age]]&gt;40,"40+",Table1[[#This Row],[Age]]&gt;=30,"30-40",Table1[[#This Row],[Age]]&gt;=20,"20-30",Table1[[#This Row],[Age]]&gt;=10,"10-20")</f>
        <v>30-40</v>
      </c>
    </row>
    <row r="30" spans="1:13" x14ac:dyDescent="0.45">
      <c r="A30" s="3">
        <v>5660</v>
      </c>
      <c r="B30" s="3" t="s">
        <v>111</v>
      </c>
      <c r="C30" s="3">
        <v>42</v>
      </c>
      <c r="D30" s="4">
        <v>44146</v>
      </c>
      <c r="E30" s="3">
        <v>59</v>
      </c>
      <c r="F30">
        <v>76</v>
      </c>
      <c r="G30">
        <v>29</v>
      </c>
      <c r="H30">
        <v>39</v>
      </c>
      <c r="I30">
        <f>SUM(E30,F30,G30,H30)</f>
        <v>203</v>
      </c>
      <c r="J30" s="5">
        <f>AVERAGE(E30,F30,G30,H30)</f>
        <v>50.75</v>
      </c>
      <c r="K30" t="str">
        <f>IF(AND(D30 &gt; DATE(2020,11,25), J30 &lt; 60), "Include", "Exclude")</f>
        <v>Exclude</v>
      </c>
      <c r="L30" s="5">
        <f>Table1[[#This Row],[Total]]/400*100</f>
        <v>50.749999999999993</v>
      </c>
      <c r="M30" t="str" cm="1">
        <f t="array" ref="M30">_xlfn.IFS(Table1[[#This Row],[Age]]&gt;40,"40+",Table1[[#This Row],[Age]]&gt;=30,"30-40",Table1[[#This Row],[Age]]&gt;=20,"20-30",Table1[[#This Row],[Age]]&gt;=10,"10-20")</f>
        <v>40+</v>
      </c>
    </row>
    <row r="31" spans="1:13" x14ac:dyDescent="0.45">
      <c r="A31" s="3">
        <v>5641</v>
      </c>
      <c r="B31" s="3" t="s">
        <v>92</v>
      </c>
      <c r="C31" s="3">
        <v>38</v>
      </c>
      <c r="D31" s="4">
        <v>44143</v>
      </c>
      <c r="E31" s="3">
        <v>84</v>
      </c>
      <c r="F31">
        <v>83</v>
      </c>
      <c r="G31">
        <v>70</v>
      </c>
      <c r="H31">
        <v>40</v>
      </c>
      <c r="I31">
        <f>SUM(E31,F31,G31,H31)</f>
        <v>277</v>
      </c>
      <c r="J31" s="5">
        <f>AVERAGE(E31,F31,G31,H31)</f>
        <v>69.25</v>
      </c>
      <c r="K31" t="str">
        <f>IF(AND(D31 &gt; DATE(2020,11,25), J31 &lt; 60), "Include", "Exclude")</f>
        <v>Exclude</v>
      </c>
      <c r="L31" s="5">
        <f>Table1[[#This Row],[Total]]/400*100</f>
        <v>69.25</v>
      </c>
      <c r="M31" t="str" cm="1">
        <f t="array" ref="M31">_xlfn.IFS(Table1[[#This Row],[Age]]&gt;40,"40+",Table1[[#This Row],[Age]]&gt;=30,"30-40",Table1[[#This Row],[Age]]&gt;=20,"20-30",Table1[[#This Row],[Age]]&gt;=10,"10-20")</f>
        <v>30-40</v>
      </c>
    </row>
    <row r="32" spans="1:13" x14ac:dyDescent="0.45">
      <c r="A32" s="3">
        <v>5608</v>
      </c>
      <c r="B32" s="3" t="s">
        <v>59</v>
      </c>
      <c r="C32" s="3">
        <v>39</v>
      </c>
      <c r="D32" s="4">
        <v>44155</v>
      </c>
      <c r="E32" s="3">
        <v>17</v>
      </c>
      <c r="F32">
        <v>77</v>
      </c>
      <c r="G32">
        <v>15</v>
      </c>
      <c r="H32">
        <v>40</v>
      </c>
      <c r="I32">
        <f>SUM(E32,F32,G32,H32)</f>
        <v>149</v>
      </c>
      <c r="J32" s="5">
        <f>AVERAGE(E32,F32,G32,H32)</f>
        <v>37.25</v>
      </c>
      <c r="K32" t="str">
        <f>IF(AND(D32 &gt; DATE(2020,11,25), J32 &lt; 60), "Include", "Exclude")</f>
        <v>Exclude</v>
      </c>
      <c r="L32" s="5">
        <f>Table1[[#This Row],[Total]]/400*100</f>
        <v>37.25</v>
      </c>
      <c r="M32" t="str" cm="1">
        <f t="array" ref="M32">_xlfn.IFS(Table1[[#This Row],[Age]]&gt;40,"40+",Table1[[#This Row],[Age]]&gt;=30,"30-40",Table1[[#This Row],[Age]]&gt;=20,"20-30",Table1[[#This Row],[Age]]&gt;=10,"10-20")</f>
        <v>30-40</v>
      </c>
    </row>
    <row r="33" spans="1:13" x14ac:dyDescent="0.45">
      <c r="A33" s="3">
        <v>5597</v>
      </c>
      <c r="B33" s="3" t="s">
        <v>48</v>
      </c>
      <c r="C33" s="3">
        <v>45</v>
      </c>
      <c r="D33" s="4">
        <v>44152</v>
      </c>
      <c r="E33" s="3">
        <v>66</v>
      </c>
      <c r="F33">
        <v>79</v>
      </c>
      <c r="G33">
        <v>82</v>
      </c>
      <c r="H33">
        <v>41</v>
      </c>
      <c r="I33">
        <f>SUM(E33,F33,G33,H33)</f>
        <v>268</v>
      </c>
      <c r="J33" s="5">
        <f>AVERAGE(E33,F33,G33,H33)</f>
        <v>67</v>
      </c>
      <c r="K33" t="str">
        <f>IF(AND(D33 &gt; DATE(2020,11,25), J33 &lt; 60), "Include", "Exclude")</f>
        <v>Exclude</v>
      </c>
      <c r="L33" s="5">
        <f>Table1[[#This Row],[Total]]/400*100</f>
        <v>67</v>
      </c>
      <c r="M33" t="str" cm="1">
        <f t="array" ref="M33">_xlfn.IFS(Table1[[#This Row],[Age]]&gt;40,"40+",Table1[[#This Row],[Age]]&gt;=30,"30-40",Table1[[#This Row],[Age]]&gt;=20,"20-30",Table1[[#This Row],[Age]]&gt;=10,"10-20")</f>
        <v>40+</v>
      </c>
    </row>
    <row r="34" spans="1:13" x14ac:dyDescent="0.45">
      <c r="A34" s="3">
        <v>5571</v>
      </c>
      <c r="B34" s="3" t="s">
        <v>22</v>
      </c>
      <c r="C34" s="3">
        <v>34</v>
      </c>
      <c r="D34" s="4">
        <v>44145</v>
      </c>
      <c r="E34" s="3">
        <v>64</v>
      </c>
      <c r="F34">
        <v>71</v>
      </c>
      <c r="G34">
        <v>56</v>
      </c>
      <c r="H34">
        <v>43</v>
      </c>
      <c r="I34">
        <f>SUM(E34,F34,G34,H34)</f>
        <v>234</v>
      </c>
      <c r="J34" s="5">
        <f>AVERAGE(E34,F34,G34,H34)</f>
        <v>58.5</v>
      </c>
      <c r="K34" t="str">
        <f>IF(AND(D34 &gt; DATE(2020,11,25), J34 &lt; 60), "Include", "Exclude")</f>
        <v>Exclude</v>
      </c>
      <c r="L34" s="5">
        <f>Table1[[#This Row],[Total]]/400*100</f>
        <v>58.5</v>
      </c>
      <c r="M34" t="str" cm="1">
        <f t="array" ref="M34">_xlfn.IFS(Table1[[#This Row],[Age]]&gt;40,"40+",Table1[[#This Row],[Age]]&gt;=30,"30-40",Table1[[#This Row],[Age]]&gt;=20,"20-30",Table1[[#This Row],[Age]]&gt;=10,"10-20")</f>
        <v>30-40</v>
      </c>
    </row>
    <row r="35" spans="1:13" x14ac:dyDescent="0.45">
      <c r="A35" s="3">
        <v>5569</v>
      </c>
      <c r="B35" s="3" t="s">
        <v>20</v>
      </c>
      <c r="C35" s="3">
        <v>29</v>
      </c>
      <c r="D35" s="4">
        <v>44142</v>
      </c>
      <c r="E35" s="3">
        <v>81</v>
      </c>
      <c r="F35">
        <v>33</v>
      </c>
      <c r="G35">
        <v>80</v>
      </c>
      <c r="H35">
        <v>44</v>
      </c>
      <c r="I35">
        <f>SUM(E35,F35,G35,H35)</f>
        <v>238</v>
      </c>
      <c r="J35" s="5">
        <f>AVERAGE(E35,F35,G35,H35)</f>
        <v>59.5</v>
      </c>
      <c r="K35" t="str">
        <f>IF(AND(D35 &gt; DATE(2020,11,25), J35 &lt; 60), "Include", "Exclude")</f>
        <v>Exclude</v>
      </c>
      <c r="L35" s="5">
        <f>Table1[[#This Row],[Total]]/400*100</f>
        <v>59.5</v>
      </c>
      <c r="M35" t="str" cm="1">
        <f t="array" ref="M35">_xlfn.IFS(Table1[[#This Row],[Age]]&gt;40,"40+",Table1[[#This Row],[Age]]&gt;=30,"30-40",Table1[[#This Row],[Age]]&gt;=20,"20-30",Table1[[#This Row],[Age]]&gt;=10,"10-20")</f>
        <v>20-30</v>
      </c>
    </row>
    <row r="36" spans="1:13" x14ac:dyDescent="0.45">
      <c r="A36" s="3">
        <v>5610</v>
      </c>
      <c r="B36" s="3" t="s">
        <v>61</v>
      </c>
      <c r="C36" s="3">
        <v>19</v>
      </c>
      <c r="D36" s="4">
        <v>44157</v>
      </c>
      <c r="E36" s="3">
        <v>74</v>
      </c>
      <c r="F36">
        <v>22</v>
      </c>
      <c r="G36">
        <v>42</v>
      </c>
      <c r="H36">
        <v>44</v>
      </c>
      <c r="I36">
        <f>SUM(E36,F36,G36,H36)</f>
        <v>182</v>
      </c>
      <c r="J36" s="5">
        <f>AVERAGE(E36,F36,G36,H36)</f>
        <v>45.5</v>
      </c>
      <c r="K36" t="str">
        <f>IF(AND(D36 &gt; DATE(2020,11,25), J36 &lt; 60), "Include", "Exclude")</f>
        <v>Exclude</v>
      </c>
      <c r="L36" s="5">
        <f>Table1[[#This Row],[Total]]/400*100</f>
        <v>45.5</v>
      </c>
      <c r="M36" t="str" cm="1">
        <f t="array" ref="M36">_xlfn.IFS(Table1[[#This Row],[Age]]&gt;40,"40+",Table1[[#This Row],[Age]]&gt;=30,"30-40",Table1[[#This Row],[Age]]&gt;=20,"20-30",Table1[[#This Row],[Age]]&gt;=10,"10-20")</f>
        <v>10-20</v>
      </c>
    </row>
    <row r="37" spans="1:13" x14ac:dyDescent="0.45">
      <c r="A37" s="3">
        <v>5651</v>
      </c>
      <c r="B37" s="3" t="s">
        <v>102</v>
      </c>
      <c r="C37" s="3">
        <v>19</v>
      </c>
      <c r="D37" s="4">
        <v>44150</v>
      </c>
      <c r="E37" s="3">
        <v>25</v>
      </c>
      <c r="F37">
        <v>26</v>
      </c>
      <c r="G37">
        <v>77</v>
      </c>
      <c r="H37">
        <v>44</v>
      </c>
      <c r="I37">
        <f>SUM(E37,F37,G37,H37)</f>
        <v>172</v>
      </c>
      <c r="J37" s="5">
        <f>AVERAGE(E37,F37,G37,H37)</f>
        <v>43</v>
      </c>
      <c r="K37" t="str">
        <f>IF(AND(D37 &gt; DATE(2020,11,25), J37 &lt; 60), "Include", "Exclude")</f>
        <v>Exclude</v>
      </c>
      <c r="L37" s="5">
        <f>Table1[[#This Row],[Total]]/400*100</f>
        <v>43</v>
      </c>
      <c r="M37" t="str" cm="1">
        <f t="array" ref="M37">_xlfn.IFS(Table1[[#This Row],[Age]]&gt;40,"40+",Table1[[#This Row],[Age]]&gt;=30,"30-40",Table1[[#This Row],[Age]]&gt;=20,"20-30",Table1[[#This Row],[Age]]&gt;=10,"10-20")</f>
        <v>10-20</v>
      </c>
    </row>
    <row r="38" spans="1:13" x14ac:dyDescent="0.45">
      <c r="A38" s="3">
        <v>5585</v>
      </c>
      <c r="B38" s="3" t="s">
        <v>36</v>
      </c>
      <c r="C38" s="3">
        <v>26</v>
      </c>
      <c r="D38" s="4">
        <v>44140</v>
      </c>
      <c r="E38" s="3">
        <v>55</v>
      </c>
      <c r="F38">
        <v>83</v>
      </c>
      <c r="G38">
        <v>33</v>
      </c>
      <c r="H38">
        <v>45</v>
      </c>
      <c r="I38">
        <f>SUM(E38,F38,G38,H38)</f>
        <v>216</v>
      </c>
      <c r="J38" s="5">
        <f>AVERAGE(E38,F38,G38,H38)</f>
        <v>54</v>
      </c>
      <c r="K38" t="str">
        <f>IF(AND(D38 &gt; DATE(2020,11,25), J38 &lt; 60), "Include", "Exclude")</f>
        <v>Exclude</v>
      </c>
      <c r="L38" s="5">
        <f>Table1[[#This Row],[Total]]/400*100</f>
        <v>54</v>
      </c>
      <c r="M38" t="str" cm="1">
        <f t="array" ref="M38">_xlfn.IFS(Table1[[#This Row],[Age]]&gt;40,"40+",Table1[[#This Row],[Age]]&gt;=30,"30-40",Table1[[#This Row],[Age]]&gt;=20,"20-30",Table1[[#This Row],[Age]]&gt;=10,"10-20")</f>
        <v>20-30</v>
      </c>
    </row>
    <row r="39" spans="1:13" x14ac:dyDescent="0.45">
      <c r="A39" s="3">
        <v>5620</v>
      </c>
      <c r="B39" s="3" t="s">
        <v>71</v>
      </c>
      <c r="C39" s="3">
        <v>25</v>
      </c>
      <c r="D39" s="4">
        <v>44142</v>
      </c>
      <c r="E39" s="3">
        <v>50</v>
      </c>
      <c r="F39">
        <v>30</v>
      </c>
      <c r="G39">
        <v>76</v>
      </c>
      <c r="H39">
        <v>45</v>
      </c>
      <c r="I39">
        <f>SUM(E39,F39,G39,H39)</f>
        <v>201</v>
      </c>
      <c r="J39" s="5">
        <f>AVERAGE(E39,F39,G39,H39)</f>
        <v>50.25</v>
      </c>
      <c r="K39" t="str">
        <f>IF(AND(D39 &gt; DATE(2020,11,25), J39 &lt; 60), "Include", "Exclude")</f>
        <v>Exclude</v>
      </c>
      <c r="L39" s="5">
        <f>Table1[[#This Row],[Total]]/400*100</f>
        <v>50.249999999999993</v>
      </c>
      <c r="M39" t="str" cm="1">
        <f t="array" ref="M39">_xlfn.IFS(Table1[[#This Row],[Age]]&gt;40,"40+",Table1[[#This Row],[Age]]&gt;=30,"30-40",Table1[[#This Row],[Age]]&gt;=20,"20-30",Table1[[#This Row],[Age]]&gt;=10,"10-20")</f>
        <v>20-30</v>
      </c>
    </row>
    <row r="40" spans="1:13" x14ac:dyDescent="0.45">
      <c r="A40" s="3">
        <v>5637</v>
      </c>
      <c r="B40" s="3" t="s">
        <v>88</v>
      </c>
      <c r="C40" s="3">
        <v>25</v>
      </c>
      <c r="D40" s="4">
        <v>44160</v>
      </c>
      <c r="E40" s="3">
        <v>24</v>
      </c>
      <c r="F40">
        <v>34</v>
      </c>
      <c r="G40">
        <v>73</v>
      </c>
      <c r="H40">
        <v>45</v>
      </c>
      <c r="I40">
        <f>SUM(E40,F40,G40,H40)</f>
        <v>176</v>
      </c>
      <c r="J40" s="5">
        <f>AVERAGE(E40,F40,G40,H40)</f>
        <v>44</v>
      </c>
      <c r="K40" t="str">
        <f>IF(AND(D40 &gt; DATE(2020,11,25), J40 &lt; 60), "Include", "Exclude")</f>
        <v>Exclude</v>
      </c>
      <c r="L40" s="5">
        <f>Table1[[#This Row],[Total]]/400*100</f>
        <v>44</v>
      </c>
      <c r="M40" t="str" cm="1">
        <f t="array" ref="M40">_xlfn.IFS(Table1[[#This Row],[Age]]&gt;40,"40+",Table1[[#This Row],[Age]]&gt;=30,"30-40",Table1[[#This Row],[Age]]&gt;=20,"20-30",Table1[[#This Row],[Age]]&gt;=10,"10-20")</f>
        <v>20-30</v>
      </c>
    </row>
    <row r="41" spans="1:13" x14ac:dyDescent="0.45">
      <c r="A41" s="3">
        <v>5587</v>
      </c>
      <c r="B41" s="3" t="s">
        <v>38</v>
      </c>
      <c r="C41" s="3">
        <v>19</v>
      </c>
      <c r="D41" s="4">
        <v>44140</v>
      </c>
      <c r="E41" s="3">
        <v>66</v>
      </c>
      <c r="F41">
        <v>20</v>
      </c>
      <c r="G41">
        <v>74</v>
      </c>
      <c r="H41">
        <v>46</v>
      </c>
      <c r="I41">
        <f>SUM(E41,F41,G41,H41)</f>
        <v>206</v>
      </c>
      <c r="J41" s="5">
        <f>AVERAGE(E41,F41,G41,H41)</f>
        <v>51.5</v>
      </c>
      <c r="K41" t="str">
        <f>IF(AND(D41 &gt; DATE(2020,11,25), J41 &lt; 60), "Include", "Exclude")</f>
        <v>Exclude</v>
      </c>
      <c r="L41" s="5">
        <f>Table1[[#This Row],[Total]]/400*100</f>
        <v>51.5</v>
      </c>
      <c r="M41" t="str" cm="1">
        <f t="array" ref="M41">_xlfn.IFS(Table1[[#This Row],[Age]]&gt;40,"40+",Table1[[#This Row],[Age]]&gt;=30,"30-40",Table1[[#This Row],[Age]]&gt;=20,"20-30",Table1[[#This Row],[Age]]&gt;=10,"10-20")</f>
        <v>10-20</v>
      </c>
    </row>
    <row r="42" spans="1:13" x14ac:dyDescent="0.45">
      <c r="A42" s="3">
        <v>5622</v>
      </c>
      <c r="B42" s="3" t="s">
        <v>73</v>
      </c>
      <c r="C42" s="3">
        <v>38</v>
      </c>
      <c r="D42" s="4">
        <v>44142</v>
      </c>
      <c r="E42" s="3">
        <v>73</v>
      </c>
      <c r="F42">
        <v>53</v>
      </c>
      <c r="G42">
        <v>15</v>
      </c>
      <c r="H42">
        <v>49</v>
      </c>
      <c r="I42">
        <f>SUM(E42,F42,G42,H42)</f>
        <v>190</v>
      </c>
      <c r="J42" s="5">
        <f>AVERAGE(E42,F42,G42,H42)</f>
        <v>47.5</v>
      </c>
      <c r="K42" t="str">
        <f>IF(AND(D42 &gt; DATE(2020,11,25), J42 &lt; 60), "Include", "Exclude")</f>
        <v>Exclude</v>
      </c>
      <c r="L42" s="5">
        <f>Table1[[#This Row],[Total]]/400*100</f>
        <v>47.5</v>
      </c>
      <c r="M42" t="str" cm="1">
        <f t="array" ref="M42">_xlfn.IFS(Table1[[#This Row],[Age]]&gt;40,"40+",Table1[[#This Row],[Age]]&gt;=30,"30-40",Table1[[#This Row],[Age]]&gt;=20,"20-30",Table1[[#This Row],[Age]]&gt;=10,"10-20")</f>
        <v>30-40</v>
      </c>
    </row>
    <row r="43" spans="1:13" x14ac:dyDescent="0.45">
      <c r="A43" s="3">
        <v>5594</v>
      </c>
      <c r="B43" s="3" t="s">
        <v>45</v>
      </c>
      <c r="C43" s="3">
        <v>45</v>
      </c>
      <c r="D43" s="4">
        <v>44160</v>
      </c>
      <c r="E43" s="3">
        <v>46</v>
      </c>
      <c r="F43">
        <v>58</v>
      </c>
      <c r="G43">
        <v>76</v>
      </c>
      <c r="H43">
        <v>50</v>
      </c>
      <c r="I43">
        <f>SUM(E43,F43,G43,H43)</f>
        <v>230</v>
      </c>
      <c r="J43" s="5">
        <f>AVERAGE(E43,F43,G43,H43)</f>
        <v>57.5</v>
      </c>
      <c r="K43" t="str">
        <f>IF(AND(D43 &gt; DATE(2020,11,25), J43 &lt; 60), "Include", "Exclude")</f>
        <v>Exclude</v>
      </c>
      <c r="L43" s="5">
        <f>Table1[[#This Row],[Total]]/400*100</f>
        <v>57.499999999999993</v>
      </c>
      <c r="M43" t="str" cm="1">
        <f t="array" ref="M43">_xlfn.IFS(Table1[[#This Row],[Age]]&gt;40,"40+",Table1[[#This Row],[Age]]&gt;=30,"30-40",Table1[[#This Row],[Age]]&gt;=20,"20-30",Table1[[#This Row],[Age]]&gt;=10,"10-20")</f>
        <v>40+</v>
      </c>
    </row>
    <row r="44" spans="1:13" x14ac:dyDescent="0.45">
      <c r="A44" s="3">
        <v>5654</v>
      </c>
      <c r="B44" s="3" t="s">
        <v>105</v>
      </c>
      <c r="C44" s="3">
        <v>35</v>
      </c>
      <c r="D44" s="4">
        <v>44149</v>
      </c>
      <c r="E44" s="3">
        <v>71</v>
      </c>
      <c r="F44">
        <v>31</v>
      </c>
      <c r="G44">
        <v>42</v>
      </c>
      <c r="H44">
        <v>50</v>
      </c>
      <c r="I44">
        <f>SUM(E44,F44,G44,H44)</f>
        <v>194</v>
      </c>
      <c r="J44" s="5">
        <f>AVERAGE(E44,F44,G44,H44)</f>
        <v>48.5</v>
      </c>
      <c r="K44" t="str">
        <f>IF(AND(D44 &gt; DATE(2020,11,25), J44 &lt; 60), "Include", "Exclude")</f>
        <v>Exclude</v>
      </c>
      <c r="L44" s="5">
        <f>Table1[[#This Row],[Total]]/400*100</f>
        <v>48.5</v>
      </c>
      <c r="M44" t="str" cm="1">
        <f t="array" ref="M44">_xlfn.IFS(Table1[[#This Row],[Age]]&gt;40,"40+",Table1[[#This Row],[Age]]&gt;=30,"30-40",Table1[[#This Row],[Age]]&gt;=20,"20-30",Table1[[#This Row],[Age]]&gt;=10,"10-20")</f>
        <v>30-40</v>
      </c>
    </row>
    <row r="45" spans="1:13" x14ac:dyDescent="0.45">
      <c r="A45" s="3">
        <v>5606</v>
      </c>
      <c r="B45" s="3" t="s">
        <v>57</v>
      </c>
      <c r="C45" s="3">
        <v>32</v>
      </c>
      <c r="D45" s="4">
        <v>44158</v>
      </c>
      <c r="E45" s="3">
        <v>71</v>
      </c>
      <c r="F45">
        <v>71</v>
      </c>
      <c r="G45">
        <v>66</v>
      </c>
      <c r="H45">
        <v>51</v>
      </c>
      <c r="I45">
        <f>SUM(E45,F45,G45,H45)</f>
        <v>259</v>
      </c>
      <c r="J45" s="5">
        <f>AVERAGE(E45,F45,G45,H45)</f>
        <v>64.75</v>
      </c>
      <c r="K45" t="str">
        <f>IF(AND(D45 &gt; DATE(2020,11,25), J45 &lt; 60), "Include", "Exclude")</f>
        <v>Exclude</v>
      </c>
      <c r="L45" s="5">
        <f>Table1[[#This Row],[Total]]/400*100</f>
        <v>64.75</v>
      </c>
      <c r="M45" t="str" cm="1">
        <f t="array" ref="M45">_xlfn.IFS(Table1[[#This Row],[Age]]&gt;40,"40+",Table1[[#This Row],[Age]]&gt;=30,"30-40",Table1[[#This Row],[Age]]&gt;=20,"20-30",Table1[[#This Row],[Age]]&gt;=10,"10-20")</f>
        <v>30-40</v>
      </c>
    </row>
    <row r="46" spans="1:13" x14ac:dyDescent="0.45">
      <c r="A46" s="3">
        <v>5593</v>
      </c>
      <c r="B46" s="3" t="s">
        <v>44</v>
      </c>
      <c r="C46" s="3">
        <v>41</v>
      </c>
      <c r="D46" s="4">
        <v>44159</v>
      </c>
      <c r="E46" s="3">
        <v>32</v>
      </c>
      <c r="F46">
        <v>79</v>
      </c>
      <c r="G46">
        <v>75</v>
      </c>
      <c r="H46">
        <v>51</v>
      </c>
      <c r="I46">
        <f>SUM(E46,F46,G46,H46)</f>
        <v>237</v>
      </c>
      <c r="J46" s="5">
        <f>AVERAGE(E46,F46,G46,H46)</f>
        <v>59.25</v>
      </c>
      <c r="K46" t="str">
        <f>IF(AND(D46 &gt; DATE(2020,11,25), J46 &lt; 60), "Include", "Exclude")</f>
        <v>Exclude</v>
      </c>
      <c r="L46" s="5">
        <f>Table1[[#This Row],[Total]]/400*100</f>
        <v>59.25</v>
      </c>
      <c r="M46" t="str" cm="1">
        <f t="array" ref="M46">_xlfn.IFS(Table1[[#This Row],[Age]]&gt;40,"40+",Table1[[#This Row],[Age]]&gt;=30,"30-40",Table1[[#This Row],[Age]]&gt;=20,"20-30",Table1[[#This Row],[Age]]&gt;=10,"10-20")</f>
        <v>40+</v>
      </c>
    </row>
    <row r="47" spans="1:13" x14ac:dyDescent="0.45">
      <c r="A47" s="3">
        <v>5575</v>
      </c>
      <c r="B47" s="3" t="s">
        <v>26</v>
      </c>
      <c r="C47" s="3">
        <v>36</v>
      </c>
      <c r="D47" s="4">
        <v>44149</v>
      </c>
      <c r="E47" s="3">
        <v>37</v>
      </c>
      <c r="F47">
        <v>36</v>
      </c>
      <c r="G47">
        <v>64</v>
      </c>
      <c r="H47">
        <v>51</v>
      </c>
      <c r="I47">
        <f>SUM(E47,F47,G47,H47)</f>
        <v>188</v>
      </c>
      <c r="J47" s="5">
        <f>AVERAGE(E47,F47,G47,H47)</f>
        <v>47</v>
      </c>
      <c r="K47" t="str">
        <f>IF(AND(D47 &gt; DATE(2020,11,25), J47 &lt; 60), "Include", "Exclude")</f>
        <v>Exclude</v>
      </c>
      <c r="L47" s="5">
        <f>Table1[[#This Row],[Total]]/400*100</f>
        <v>47</v>
      </c>
      <c r="M47" t="str" cm="1">
        <f t="array" ref="M47">_xlfn.IFS(Table1[[#This Row],[Age]]&gt;40,"40+",Table1[[#This Row],[Age]]&gt;=30,"30-40",Table1[[#This Row],[Age]]&gt;=20,"20-30",Table1[[#This Row],[Age]]&gt;=10,"10-20")</f>
        <v>30-40</v>
      </c>
    </row>
    <row r="48" spans="1:13" x14ac:dyDescent="0.45">
      <c r="A48" s="3">
        <v>5602</v>
      </c>
      <c r="B48" s="3" t="s">
        <v>53</v>
      </c>
      <c r="C48" s="3">
        <v>25</v>
      </c>
      <c r="D48" s="4">
        <v>44139</v>
      </c>
      <c r="E48" s="3">
        <v>48</v>
      </c>
      <c r="F48">
        <v>75</v>
      </c>
      <c r="G48">
        <v>85</v>
      </c>
      <c r="H48">
        <v>54</v>
      </c>
      <c r="I48">
        <f>SUM(E48,F48,G48,H48)</f>
        <v>262</v>
      </c>
      <c r="J48" s="5">
        <f>AVERAGE(E48,F48,G48,H48)</f>
        <v>65.5</v>
      </c>
      <c r="K48" t="str">
        <f>IF(AND(D48 &gt; DATE(2020,11,25), J48 &lt; 60), "Include", "Exclude")</f>
        <v>Exclude</v>
      </c>
      <c r="L48" s="5">
        <f>Table1[[#This Row],[Total]]/400*100</f>
        <v>65.5</v>
      </c>
      <c r="M48" t="str" cm="1">
        <f t="array" ref="M48">_xlfn.IFS(Table1[[#This Row],[Age]]&gt;40,"40+",Table1[[#This Row],[Age]]&gt;=30,"30-40",Table1[[#This Row],[Age]]&gt;=20,"20-30",Table1[[#This Row],[Age]]&gt;=10,"10-20")</f>
        <v>20-30</v>
      </c>
    </row>
    <row r="49" spans="1:14" x14ac:dyDescent="0.45">
      <c r="A49" s="3">
        <v>5615</v>
      </c>
      <c r="B49" s="3" t="s">
        <v>66</v>
      </c>
      <c r="C49" s="3">
        <v>32</v>
      </c>
      <c r="D49" s="4">
        <v>44149</v>
      </c>
      <c r="E49" s="3">
        <v>67</v>
      </c>
      <c r="F49">
        <v>46</v>
      </c>
      <c r="G49">
        <v>71</v>
      </c>
      <c r="H49">
        <v>54</v>
      </c>
      <c r="I49">
        <f>SUM(E49,F49,G49,H49)</f>
        <v>238</v>
      </c>
      <c r="J49" s="5">
        <f>AVERAGE(E49,F49,G49,H49)</f>
        <v>59.5</v>
      </c>
      <c r="K49" t="str">
        <f>IF(AND(D49 &gt; DATE(2020,11,25), J49 &lt; 60), "Include", "Exclude")</f>
        <v>Exclude</v>
      </c>
      <c r="L49" s="5">
        <f>Table1[[#This Row],[Total]]/400*100</f>
        <v>59.5</v>
      </c>
      <c r="M49" t="str" cm="1">
        <f t="array" ref="M49">_xlfn.IFS(Table1[[#This Row],[Age]]&gt;40,"40+",Table1[[#This Row],[Age]]&gt;=30,"30-40",Table1[[#This Row],[Age]]&gt;=20,"20-30",Table1[[#This Row],[Age]]&gt;=10,"10-20")</f>
        <v>30-40</v>
      </c>
    </row>
    <row r="50" spans="1:14" x14ac:dyDescent="0.45">
      <c r="A50" s="3">
        <v>5623</v>
      </c>
      <c r="B50" s="3" t="s">
        <v>74</v>
      </c>
      <c r="C50" s="3">
        <v>23</v>
      </c>
      <c r="D50" s="4">
        <v>44154</v>
      </c>
      <c r="E50" s="3">
        <v>20</v>
      </c>
      <c r="F50">
        <v>80</v>
      </c>
      <c r="G50">
        <v>22</v>
      </c>
      <c r="H50">
        <v>54</v>
      </c>
      <c r="I50">
        <f>SUM(E50,F50,G50,H50)</f>
        <v>176</v>
      </c>
      <c r="J50" s="5">
        <f>AVERAGE(E50,F50,G50,H50)</f>
        <v>44</v>
      </c>
      <c r="K50" t="str">
        <f>IF(AND(D50 &gt; DATE(2020,11,25), J50 &lt; 60), "Include", "Exclude")</f>
        <v>Exclude</v>
      </c>
      <c r="L50" s="5">
        <f>Table1[[#This Row],[Total]]/400*100</f>
        <v>44</v>
      </c>
      <c r="M50" t="str" cm="1">
        <f t="array" ref="M50">_xlfn.IFS(Table1[[#This Row],[Age]]&gt;40,"40+",Table1[[#This Row],[Age]]&gt;=30,"30-40",Table1[[#This Row],[Age]]&gt;=20,"20-30",Table1[[#This Row],[Age]]&gt;=10,"10-20")</f>
        <v>20-30</v>
      </c>
    </row>
    <row r="51" spans="1:14" x14ac:dyDescent="0.45">
      <c r="A51" s="3">
        <v>5577</v>
      </c>
      <c r="B51" s="3" t="s">
        <v>28</v>
      </c>
      <c r="C51" s="3">
        <v>36</v>
      </c>
      <c r="D51" s="4">
        <v>44138</v>
      </c>
      <c r="E51" s="3">
        <v>30</v>
      </c>
      <c r="F51">
        <v>57</v>
      </c>
      <c r="G51">
        <v>25</v>
      </c>
      <c r="H51">
        <v>54</v>
      </c>
      <c r="I51">
        <f>SUM(E51,F51,G51,H51)</f>
        <v>166</v>
      </c>
      <c r="J51" s="5">
        <f>AVERAGE(E51,F51,G51,H51)</f>
        <v>41.5</v>
      </c>
      <c r="K51" t="str">
        <f>IF(AND(D51 &gt; DATE(2020,11,25), J51 &lt; 60), "Include", "Exclude")</f>
        <v>Exclude</v>
      </c>
      <c r="L51" s="5">
        <f>Table1[[#This Row],[Total]]/400*100</f>
        <v>41.5</v>
      </c>
      <c r="M51" t="str" cm="1">
        <f t="array" ref="M51">_xlfn.IFS(Table1[[#This Row],[Age]]&gt;40,"40+",Table1[[#This Row],[Age]]&gt;=30,"30-40",Table1[[#This Row],[Age]]&gt;=20,"20-30",Table1[[#This Row],[Age]]&gt;=10,"10-20")</f>
        <v>30-40</v>
      </c>
      <c r="N51">
        <f>COUNTIF(K:K, "Include")</f>
        <v>8</v>
      </c>
    </row>
    <row r="52" spans="1:14" x14ac:dyDescent="0.45">
      <c r="A52" s="3">
        <v>5580</v>
      </c>
      <c r="B52" s="3" t="s">
        <v>31</v>
      </c>
      <c r="C52" s="3">
        <v>43</v>
      </c>
      <c r="D52" s="4">
        <v>44153</v>
      </c>
      <c r="E52" s="3">
        <v>64</v>
      </c>
      <c r="F52">
        <v>69</v>
      </c>
      <c r="G52">
        <v>69</v>
      </c>
      <c r="H52">
        <v>56</v>
      </c>
      <c r="I52">
        <f>SUM(E52,F52,G52,H52)</f>
        <v>258</v>
      </c>
      <c r="J52" s="5">
        <f>AVERAGE(E52,F52,G52,H52)</f>
        <v>64.5</v>
      </c>
      <c r="K52" t="str">
        <f>IF(AND(D52 &gt; DATE(2020,11,25), J52 &lt; 60), "Include", "Exclude")</f>
        <v>Exclude</v>
      </c>
      <c r="L52" s="5">
        <f>Table1[[#This Row],[Total]]/400*100</f>
        <v>64.5</v>
      </c>
      <c r="M52" t="str" cm="1">
        <f t="array" ref="M52">_xlfn.IFS(Table1[[#This Row],[Age]]&gt;40,"40+",Table1[[#This Row],[Age]]&gt;=30,"30-40",Table1[[#This Row],[Age]]&gt;=20,"20-30",Table1[[#This Row],[Age]]&gt;=10,"10-20")</f>
        <v>40+</v>
      </c>
    </row>
    <row r="53" spans="1:14" x14ac:dyDescent="0.45">
      <c r="A53" s="3">
        <v>5613</v>
      </c>
      <c r="B53" s="3" t="s">
        <v>64</v>
      </c>
      <c r="C53" s="3">
        <v>42</v>
      </c>
      <c r="D53" s="4">
        <v>44160</v>
      </c>
      <c r="E53" s="3">
        <v>21</v>
      </c>
      <c r="F53">
        <v>75</v>
      </c>
      <c r="G53">
        <v>70</v>
      </c>
      <c r="H53">
        <v>56</v>
      </c>
      <c r="I53">
        <f>SUM(E53,F53,G53,H53)</f>
        <v>222</v>
      </c>
      <c r="J53" s="5">
        <f>AVERAGE(E53,F53,G53,H53)</f>
        <v>55.5</v>
      </c>
      <c r="K53" t="str">
        <f>IF(AND(D53 &gt; DATE(2020,11,25), J53 &lt; 60), "Include", "Exclude")</f>
        <v>Exclude</v>
      </c>
      <c r="L53" s="5">
        <f>Table1[[#This Row],[Total]]/400*100</f>
        <v>55.500000000000007</v>
      </c>
      <c r="M53" t="str" cm="1">
        <f t="array" ref="M53">_xlfn.IFS(Table1[[#This Row],[Age]]&gt;40,"40+",Table1[[#This Row],[Age]]&gt;=30,"30-40",Table1[[#This Row],[Age]]&gt;=20,"20-30",Table1[[#This Row],[Age]]&gt;=10,"10-20")</f>
        <v>40+</v>
      </c>
    </row>
    <row r="54" spans="1:14" x14ac:dyDescent="0.45">
      <c r="A54" s="3">
        <v>5618</v>
      </c>
      <c r="B54" s="3" t="s">
        <v>69</v>
      </c>
      <c r="C54" s="3">
        <v>42</v>
      </c>
      <c r="D54" s="4">
        <v>44138</v>
      </c>
      <c r="E54" s="3">
        <v>15</v>
      </c>
      <c r="F54">
        <v>53</v>
      </c>
      <c r="G54">
        <v>84</v>
      </c>
      <c r="H54">
        <v>56</v>
      </c>
      <c r="I54">
        <f>SUM(E54,F54,G54,H54)</f>
        <v>208</v>
      </c>
      <c r="J54" s="5">
        <f>AVERAGE(E54,F54,G54,H54)</f>
        <v>52</v>
      </c>
      <c r="K54" t="str">
        <f>IF(AND(D54 &gt; DATE(2020,11,25), J54 &lt; 60), "Include", "Exclude")</f>
        <v>Exclude</v>
      </c>
      <c r="L54" s="5">
        <f>Table1[[#This Row],[Total]]/400*100</f>
        <v>52</v>
      </c>
      <c r="M54" t="str" cm="1">
        <f t="array" ref="M54">_xlfn.IFS(Table1[[#This Row],[Age]]&gt;40,"40+",Table1[[#This Row],[Age]]&gt;=30,"30-40",Table1[[#This Row],[Age]]&gt;=20,"20-30",Table1[[#This Row],[Age]]&gt;=10,"10-20")</f>
        <v>40+</v>
      </c>
    </row>
    <row r="55" spans="1:14" x14ac:dyDescent="0.45">
      <c r="A55" s="3">
        <v>5598</v>
      </c>
      <c r="B55" s="3" t="s">
        <v>49</v>
      </c>
      <c r="C55" s="3">
        <v>27</v>
      </c>
      <c r="D55" s="4">
        <v>44156</v>
      </c>
      <c r="E55" s="3">
        <v>21</v>
      </c>
      <c r="F55">
        <v>82</v>
      </c>
      <c r="G55">
        <v>43</v>
      </c>
      <c r="H55">
        <v>56</v>
      </c>
      <c r="I55">
        <f>SUM(E55,F55,G55,H55)</f>
        <v>202</v>
      </c>
      <c r="J55" s="5">
        <f>AVERAGE(E55,F55,G55,H55)</f>
        <v>50.5</v>
      </c>
      <c r="K55" t="str">
        <f>IF(AND(D55 &gt; DATE(2020,11,25), J55 &lt; 60), "Include", "Exclude")</f>
        <v>Exclude</v>
      </c>
      <c r="L55" s="5">
        <f>Table1[[#This Row],[Total]]/400*100</f>
        <v>50.5</v>
      </c>
      <c r="M55" t="str" cm="1">
        <f t="array" ref="M55">_xlfn.IFS(Table1[[#This Row],[Age]]&gt;40,"40+",Table1[[#This Row],[Age]]&gt;=30,"30-40",Table1[[#This Row],[Age]]&gt;=20,"20-30",Table1[[#This Row],[Age]]&gt;=10,"10-20")</f>
        <v>20-30</v>
      </c>
    </row>
    <row r="56" spans="1:14" x14ac:dyDescent="0.45">
      <c r="A56" s="3">
        <v>5652</v>
      </c>
      <c r="B56" s="3" t="s">
        <v>103</v>
      </c>
      <c r="C56" s="3">
        <v>29</v>
      </c>
      <c r="D56" s="4">
        <v>44144</v>
      </c>
      <c r="E56" s="3">
        <v>33</v>
      </c>
      <c r="F56">
        <v>85</v>
      </c>
      <c r="G56">
        <v>71</v>
      </c>
      <c r="H56">
        <v>58</v>
      </c>
      <c r="I56">
        <f>SUM(E56,F56,G56,H56)</f>
        <v>247</v>
      </c>
      <c r="J56" s="5">
        <f>AVERAGE(E56,F56,G56,H56)</f>
        <v>61.75</v>
      </c>
      <c r="K56" t="str">
        <f>IF(AND(D56 &gt; DATE(2020,11,25), J56 &lt; 60), "Include", "Exclude")</f>
        <v>Exclude</v>
      </c>
      <c r="L56" s="5">
        <f>Table1[[#This Row],[Total]]/400*100</f>
        <v>61.750000000000007</v>
      </c>
      <c r="M56" t="str" cm="1">
        <f t="array" ref="M56">_xlfn.IFS(Table1[[#This Row],[Age]]&gt;40,"40+",Table1[[#This Row],[Age]]&gt;=30,"30-40",Table1[[#This Row],[Age]]&gt;=20,"20-30",Table1[[#This Row],[Age]]&gt;=10,"10-20")</f>
        <v>20-30</v>
      </c>
    </row>
    <row r="57" spans="1:14" x14ac:dyDescent="0.45">
      <c r="A57" s="3">
        <v>5582</v>
      </c>
      <c r="B57" s="3" t="s">
        <v>33</v>
      </c>
      <c r="C57" s="3">
        <v>40</v>
      </c>
      <c r="D57" s="4">
        <v>44151</v>
      </c>
      <c r="E57" s="3">
        <v>39</v>
      </c>
      <c r="F57">
        <v>83</v>
      </c>
      <c r="G57">
        <v>77</v>
      </c>
      <c r="H57">
        <v>64</v>
      </c>
      <c r="I57">
        <f>SUM(E57,F57,G57,H57)</f>
        <v>263</v>
      </c>
      <c r="J57" s="5">
        <f>AVERAGE(E57,F57,G57,H57)</f>
        <v>65.75</v>
      </c>
      <c r="K57" t="str">
        <f>IF(AND(D57 &gt; DATE(2020,11,25), J57 &lt; 60), "Include", "Exclude")</f>
        <v>Exclude</v>
      </c>
      <c r="L57" s="5">
        <f>Table1[[#This Row],[Total]]/400*100</f>
        <v>65.75</v>
      </c>
      <c r="M57" t="str" cm="1">
        <f t="array" ref="M57">_xlfn.IFS(Table1[[#This Row],[Age]]&gt;40,"40+",Table1[[#This Row],[Age]]&gt;=30,"30-40",Table1[[#This Row],[Age]]&gt;=20,"20-30",Table1[[#This Row],[Age]]&gt;=10,"10-20")</f>
        <v>30-40</v>
      </c>
    </row>
    <row r="58" spans="1:14" x14ac:dyDescent="0.45">
      <c r="A58" s="3">
        <v>5616</v>
      </c>
      <c r="B58" s="3" t="s">
        <v>67</v>
      </c>
      <c r="C58" s="3">
        <v>41</v>
      </c>
      <c r="D58" s="4">
        <v>44137</v>
      </c>
      <c r="E58" s="3">
        <v>36</v>
      </c>
      <c r="F58">
        <v>79</v>
      </c>
      <c r="G58">
        <v>57</v>
      </c>
      <c r="H58">
        <v>64</v>
      </c>
      <c r="I58">
        <f>SUM(E58,F58,G58,H58)</f>
        <v>236</v>
      </c>
      <c r="J58" s="5">
        <f>AVERAGE(E58,F58,G58,H58)</f>
        <v>59</v>
      </c>
      <c r="K58" t="str">
        <f>IF(AND(D58 &gt; DATE(2020,11,25), J58 &lt; 60), "Include", "Exclude")</f>
        <v>Exclude</v>
      </c>
      <c r="L58" s="5">
        <f>Table1[[#This Row],[Total]]/400*100</f>
        <v>59</v>
      </c>
      <c r="M58" t="str" cm="1">
        <f t="array" ref="M58">_xlfn.IFS(Table1[[#This Row],[Age]]&gt;40,"40+",Table1[[#This Row],[Age]]&gt;=30,"30-40",Table1[[#This Row],[Age]]&gt;=20,"20-30",Table1[[#This Row],[Age]]&gt;=10,"10-20")</f>
        <v>40+</v>
      </c>
    </row>
    <row r="59" spans="1:14" x14ac:dyDescent="0.45">
      <c r="A59" s="3">
        <v>5629</v>
      </c>
      <c r="B59" s="3" t="s">
        <v>80</v>
      </c>
      <c r="C59" s="3">
        <v>39</v>
      </c>
      <c r="D59" s="4">
        <v>44143</v>
      </c>
      <c r="E59" s="3">
        <v>47</v>
      </c>
      <c r="F59">
        <v>69</v>
      </c>
      <c r="G59">
        <v>46</v>
      </c>
      <c r="H59">
        <v>64</v>
      </c>
      <c r="I59">
        <f>SUM(E59,F59,G59,H59)</f>
        <v>226</v>
      </c>
      <c r="J59" s="5">
        <f>AVERAGE(E59,F59,G59,H59)</f>
        <v>56.5</v>
      </c>
      <c r="K59" t="str">
        <f>IF(AND(D59 &gt; DATE(2020,11,25), J59 &lt; 60), "Include", "Exclude")</f>
        <v>Exclude</v>
      </c>
      <c r="L59" s="5">
        <f>Table1[[#This Row],[Total]]/400*100</f>
        <v>56.499999999999993</v>
      </c>
      <c r="M59" t="str" cm="1">
        <f t="array" ref="M59">_xlfn.IFS(Table1[[#This Row],[Age]]&gt;40,"40+",Table1[[#This Row],[Age]]&gt;=30,"30-40",Table1[[#This Row],[Age]]&gt;=20,"20-30",Table1[[#This Row],[Age]]&gt;=10,"10-20")</f>
        <v>30-40</v>
      </c>
    </row>
    <row r="60" spans="1:14" x14ac:dyDescent="0.45">
      <c r="A60" s="3">
        <v>5644</v>
      </c>
      <c r="B60" s="3" t="s">
        <v>95</v>
      </c>
      <c r="C60" s="3">
        <v>27</v>
      </c>
      <c r="D60" s="4">
        <v>44157</v>
      </c>
      <c r="E60" s="3">
        <v>52</v>
      </c>
      <c r="F60">
        <v>28</v>
      </c>
      <c r="G60">
        <v>66</v>
      </c>
      <c r="H60">
        <v>64</v>
      </c>
      <c r="I60">
        <f>SUM(E60,F60,G60,H60)</f>
        <v>210</v>
      </c>
      <c r="J60" s="5">
        <f>AVERAGE(E60,F60,G60,H60)</f>
        <v>52.5</v>
      </c>
      <c r="K60" t="str">
        <f>IF(AND(D60 &gt; DATE(2020,11,25), J60 &lt; 60), "Include", "Exclude")</f>
        <v>Exclude</v>
      </c>
      <c r="L60" s="5">
        <f>Table1[[#This Row],[Total]]/400*100</f>
        <v>52.5</v>
      </c>
      <c r="M60" t="str" cm="1">
        <f t="array" ref="M60">_xlfn.IFS(Table1[[#This Row],[Age]]&gt;40,"40+",Table1[[#This Row],[Age]]&gt;=30,"30-40",Table1[[#This Row],[Age]]&gt;=20,"20-30",Table1[[#This Row],[Age]]&gt;=10,"10-20")</f>
        <v>20-30</v>
      </c>
    </row>
    <row r="61" spans="1:14" x14ac:dyDescent="0.45">
      <c r="A61" s="3">
        <v>5649</v>
      </c>
      <c r="B61" s="3" t="s">
        <v>100</v>
      </c>
      <c r="C61" s="3">
        <v>25</v>
      </c>
      <c r="D61" s="4">
        <v>44149</v>
      </c>
      <c r="E61" s="3">
        <v>31</v>
      </c>
      <c r="F61">
        <v>62</v>
      </c>
      <c r="G61">
        <v>81</v>
      </c>
      <c r="H61">
        <v>66</v>
      </c>
      <c r="I61">
        <f>SUM(E61,F61,G61,H61)</f>
        <v>240</v>
      </c>
      <c r="J61" s="5">
        <f>AVERAGE(E61,F61,G61,H61)</f>
        <v>60</v>
      </c>
      <c r="K61" t="str">
        <f>IF(AND(D61 &gt; DATE(2020,11,25), J61 &lt; 60), "Include", "Exclude")</f>
        <v>Exclude</v>
      </c>
      <c r="L61" s="5">
        <f>Table1[[#This Row],[Total]]/400*100</f>
        <v>60</v>
      </c>
      <c r="M61" t="str" cm="1">
        <f t="array" ref="M61">_xlfn.IFS(Table1[[#This Row],[Age]]&gt;40,"40+",Table1[[#This Row],[Age]]&gt;=30,"30-40",Table1[[#This Row],[Age]]&gt;=20,"20-30",Table1[[#This Row],[Age]]&gt;=10,"10-20")</f>
        <v>20-30</v>
      </c>
    </row>
    <row r="62" spans="1:14" x14ac:dyDescent="0.45">
      <c r="A62" s="3">
        <v>5617</v>
      </c>
      <c r="B62" s="3" t="s">
        <v>68</v>
      </c>
      <c r="C62" s="3">
        <v>45</v>
      </c>
      <c r="D62" s="4">
        <v>44152</v>
      </c>
      <c r="E62" s="3">
        <v>43</v>
      </c>
      <c r="F62">
        <v>47</v>
      </c>
      <c r="G62">
        <v>40</v>
      </c>
      <c r="H62">
        <v>68</v>
      </c>
      <c r="I62">
        <f>SUM(E62,F62,G62,H62)</f>
        <v>198</v>
      </c>
      <c r="J62" s="5">
        <f>AVERAGE(E62,F62,G62,H62)</f>
        <v>49.5</v>
      </c>
      <c r="K62" t="str">
        <f>IF(AND(D62 &gt; DATE(2020,11,25), J62 &lt; 60), "Include", "Exclude")</f>
        <v>Exclude</v>
      </c>
      <c r="L62" s="5">
        <f>Table1[[#This Row],[Total]]/400*100</f>
        <v>49.5</v>
      </c>
      <c r="M62" t="str" cm="1">
        <f t="array" ref="M62">_xlfn.IFS(Table1[[#This Row],[Age]]&gt;40,"40+",Table1[[#This Row],[Age]]&gt;=30,"30-40",Table1[[#This Row],[Age]]&gt;=20,"20-30",Table1[[#This Row],[Age]]&gt;=10,"10-20")</f>
        <v>40+</v>
      </c>
    </row>
    <row r="63" spans="1:14" x14ac:dyDescent="0.45">
      <c r="A63" s="3">
        <v>5665</v>
      </c>
      <c r="B63" s="3" t="s">
        <v>116</v>
      </c>
      <c r="C63" s="3">
        <v>33</v>
      </c>
      <c r="D63" s="4">
        <v>44145</v>
      </c>
      <c r="E63" s="3">
        <v>21</v>
      </c>
      <c r="F63">
        <v>22</v>
      </c>
      <c r="G63">
        <v>59</v>
      </c>
      <c r="H63">
        <v>68</v>
      </c>
      <c r="I63">
        <f>SUM(E63,F63,G63,H63)</f>
        <v>170</v>
      </c>
      <c r="J63" s="5">
        <f>AVERAGE(E63,F63,G63,H63)</f>
        <v>42.5</v>
      </c>
      <c r="K63" t="str">
        <f>IF(AND(D63 &gt; DATE(2020,11,25), J63 &lt; 60), "Include", "Exclude")</f>
        <v>Exclude</v>
      </c>
      <c r="L63" s="5">
        <f>Table1[[#This Row],[Total]]/400*100</f>
        <v>42.5</v>
      </c>
      <c r="M63" t="str" cm="1">
        <f t="array" ref="M63">_xlfn.IFS(Table1[[#This Row],[Age]]&gt;40,"40+",Table1[[#This Row],[Age]]&gt;=30,"30-40",Table1[[#This Row],[Age]]&gt;=20,"20-30",Table1[[#This Row],[Age]]&gt;=10,"10-20")</f>
        <v>30-40</v>
      </c>
    </row>
    <row r="64" spans="1:14" x14ac:dyDescent="0.45">
      <c r="A64" s="3">
        <v>5596</v>
      </c>
      <c r="B64" s="3" t="s">
        <v>47</v>
      </c>
      <c r="C64" s="3">
        <v>45</v>
      </c>
      <c r="D64" s="4">
        <v>44146</v>
      </c>
      <c r="E64" s="3">
        <v>71</v>
      </c>
      <c r="F64">
        <v>56</v>
      </c>
      <c r="G64">
        <v>45</v>
      </c>
      <c r="H64">
        <v>69</v>
      </c>
      <c r="I64">
        <f>SUM(E64,F64,G64,H64)</f>
        <v>241</v>
      </c>
      <c r="J64" s="5">
        <f>AVERAGE(E64,F64,G64,H64)</f>
        <v>60.25</v>
      </c>
      <c r="K64" t="str">
        <f>IF(AND(D64 &gt; DATE(2020,11,25), J64 &lt; 60), "Include", "Exclude")</f>
        <v>Exclude</v>
      </c>
      <c r="L64" s="5">
        <f>Table1[[#This Row],[Total]]/400*100</f>
        <v>60.25</v>
      </c>
      <c r="M64" t="str" cm="1">
        <f t="array" ref="M64">_xlfn.IFS(Table1[[#This Row],[Age]]&gt;40,"40+",Table1[[#This Row],[Age]]&gt;=30,"30-40",Table1[[#This Row],[Age]]&gt;=20,"20-30",Table1[[#This Row],[Age]]&gt;=10,"10-20")</f>
        <v>40+</v>
      </c>
    </row>
    <row r="65" spans="1:13" x14ac:dyDescent="0.45">
      <c r="A65" s="3">
        <v>5638</v>
      </c>
      <c r="B65" s="3" t="s">
        <v>89</v>
      </c>
      <c r="C65" s="3">
        <v>34</v>
      </c>
      <c r="D65" s="4">
        <v>44140</v>
      </c>
      <c r="E65" s="3">
        <v>40</v>
      </c>
      <c r="F65">
        <v>79</v>
      </c>
      <c r="G65">
        <v>50</v>
      </c>
      <c r="H65">
        <v>69</v>
      </c>
      <c r="I65">
        <f>SUM(E65,F65,G65,H65)</f>
        <v>238</v>
      </c>
      <c r="J65" s="5">
        <f>AVERAGE(E65,F65,G65,H65)</f>
        <v>59.5</v>
      </c>
      <c r="K65" t="str">
        <f>IF(AND(D65 &gt; DATE(2020,11,25), J65 &lt; 60), "Include", "Exclude")</f>
        <v>Exclude</v>
      </c>
      <c r="L65" s="5">
        <f>Table1[[#This Row],[Total]]/400*100</f>
        <v>59.5</v>
      </c>
      <c r="M65" t="str" cm="1">
        <f t="array" ref="M65">_xlfn.IFS(Table1[[#This Row],[Age]]&gt;40,"40+",Table1[[#This Row],[Age]]&gt;=30,"30-40",Table1[[#This Row],[Age]]&gt;=20,"20-30",Table1[[#This Row],[Age]]&gt;=10,"10-20")</f>
        <v>30-40</v>
      </c>
    </row>
    <row r="66" spans="1:13" x14ac:dyDescent="0.45">
      <c r="A66" s="3">
        <v>5570</v>
      </c>
      <c r="B66" s="3" t="s">
        <v>21</v>
      </c>
      <c r="C66" s="3">
        <v>36</v>
      </c>
      <c r="D66" s="4">
        <v>44143</v>
      </c>
      <c r="E66" s="3">
        <v>42</v>
      </c>
      <c r="F66">
        <v>34</v>
      </c>
      <c r="G66">
        <v>49</v>
      </c>
      <c r="H66">
        <v>69</v>
      </c>
      <c r="I66">
        <f>SUM(E66,F66,G66,H66)</f>
        <v>194</v>
      </c>
      <c r="J66" s="5">
        <f>AVERAGE(E66,F66,G66,H66)</f>
        <v>48.5</v>
      </c>
      <c r="K66" t="str">
        <f>IF(AND(D66 &gt; DATE(2020,11,25), J66 &lt; 60), "Include", "Exclude")</f>
        <v>Exclude</v>
      </c>
      <c r="L66" s="5">
        <f>Table1[[#This Row],[Total]]/400*100</f>
        <v>48.5</v>
      </c>
      <c r="M66" t="str" cm="1">
        <f t="array" ref="M66">_xlfn.IFS(Table1[[#This Row],[Age]]&gt;40,"40+",Table1[[#This Row],[Age]]&gt;=30,"30-40",Table1[[#This Row],[Age]]&gt;=20,"20-30",Table1[[#This Row],[Age]]&gt;=10,"10-20")</f>
        <v>30-40</v>
      </c>
    </row>
    <row r="67" spans="1:13" x14ac:dyDescent="0.45">
      <c r="A67" s="3">
        <v>5619</v>
      </c>
      <c r="B67" s="3" t="s">
        <v>70</v>
      </c>
      <c r="C67" s="3">
        <v>38</v>
      </c>
      <c r="D67" s="4">
        <v>44137</v>
      </c>
      <c r="E67" s="3">
        <v>48</v>
      </c>
      <c r="F67">
        <v>46</v>
      </c>
      <c r="G67">
        <v>27</v>
      </c>
      <c r="H67">
        <v>69</v>
      </c>
      <c r="I67">
        <f>SUM(E67,F67,G67,H67)</f>
        <v>190</v>
      </c>
      <c r="J67" s="5">
        <f>AVERAGE(E67,F67,G67,H67)</f>
        <v>47.5</v>
      </c>
      <c r="K67" t="str">
        <f>IF(AND(D67 &gt; DATE(2020,11,25), J67 &lt; 60), "Include", "Exclude")</f>
        <v>Exclude</v>
      </c>
      <c r="L67" s="5">
        <f>Table1[[#This Row],[Total]]/400*100</f>
        <v>47.5</v>
      </c>
      <c r="M67" t="str" cm="1">
        <f t="array" ref="M67">_xlfn.IFS(Table1[[#This Row],[Age]]&gt;40,"40+",Table1[[#This Row],[Age]]&gt;=30,"30-40",Table1[[#This Row],[Age]]&gt;=20,"20-30",Table1[[#This Row],[Age]]&gt;=10,"10-20")</f>
        <v>30-40</v>
      </c>
    </row>
    <row r="68" spans="1:13" x14ac:dyDescent="0.45">
      <c r="A68" s="3">
        <v>5659</v>
      </c>
      <c r="B68" s="3" t="s">
        <v>110</v>
      </c>
      <c r="C68" s="3">
        <v>41</v>
      </c>
      <c r="D68" s="4">
        <v>44153</v>
      </c>
      <c r="E68" s="3">
        <v>81</v>
      </c>
      <c r="F68">
        <v>42</v>
      </c>
      <c r="G68">
        <v>62</v>
      </c>
      <c r="H68">
        <v>71</v>
      </c>
      <c r="I68">
        <f>SUM(E68,F68,G68,H68)</f>
        <v>256</v>
      </c>
      <c r="J68" s="5">
        <f>AVERAGE(E68,F68,G68,H68)</f>
        <v>64</v>
      </c>
      <c r="K68" t="str">
        <f>IF(AND(D68 &gt; DATE(2020,11,25), J68 &lt; 60), "Include", "Exclude")</f>
        <v>Exclude</v>
      </c>
      <c r="L68" s="5">
        <f>Table1[[#This Row],[Total]]/400*100</f>
        <v>64</v>
      </c>
      <c r="M68" t="str" cm="1">
        <f t="array" ref="M68">_xlfn.IFS(Table1[[#This Row],[Age]]&gt;40,"40+",Table1[[#This Row],[Age]]&gt;=30,"30-40",Table1[[#This Row],[Age]]&gt;=20,"20-30",Table1[[#This Row],[Age]]&gt;=10,"10-20")</f>
        <v>40+</v>
      </c>
    </row>
    <row r="69" spans="1:13" x14ac:dyDescent="0.45">
      <c r="A69" s="3">
        <v>5635</v>
      </c>
      <c r="B69" s="3" t="s">
        <v>86</v>
      </c>
      <c r="C69" s="3">
        <v>34</v>
      </c>
      <c r="D69" s="4">
        <v>44151</v>
      </c>
      <c r="E69" s="3">
        <v>22</v>
      </c>
      <c r="F69">
        <v>74</v>
      </c>
      <c r="G69">
        <v>44</v>
      </c>
      <c r="H69">
        <v>71</v>
      </c>
      <c r="I69">
        <f>SUM(E69,F69,G69,H69)</f>
        <v>211</v>
      </c>
      <c r="J69" s="5">
        <f>AVERAGE(E69,F69,G69,H69)</f>
        <v>52.75</v>
      </c>
      <c r="K69" t="str">
        <f>IF(AND(D69 &gt; DATE(2020,11,25), J69 &lt; 60), "Include", "Exclude")</f>
        <v>Exclude</v>
      </c>
      <c r="L69" s="5">
        <f>Table1[[#This Row],[Total]]/400*100</f>
        <v>52.75</v>
      </c>
      <c r="M69" t="str" cm="1">
        <f t="array" ref="M69">_xlfn.IFS(Table1[[#This Row],[Age]]&gt;40,"40+",Table1[[#This Row],[Age]]&gt;=30,"30-40",Table1[[#This Row],[Age]]&gt;=20,"20-30",Table1[[#This Row],[Age]]&gt;=10,"10-20")</f>
        <v>30-40</v>
      </c>
    </row>
    <row r="70" spans="1:13" x14ac:dyDescent="0.45">
      <c r="A70" s="3">
        <v>5661</v>
      </c>
      <c r="B70" s="3" t="s">
        <v>112</v>
      </c>
      <c r="C70" s="3">
        <v>30</v>
      </c>
      <c r="D70" s="4">
        <v>44150</v>
      </c>
      <c r="E70" s="3">
        <v>67</v>
      </c>
      <c r="F70">
        <v>22</v>
      </c>
      <c r="G70">
        <v>39</v>
      </c>
      <c r="H70">
        <v>71</v>
      </c>
      <c r="I70">
        <f>SUM(E70,F70,G70,H70)</f>
        <v>199</v>
      </c>
      <c r="J70" s="5">
        <f>AVERAGE(E70,F70,G70,H70)</f>
        <v>49.75</v>
      </c>
      <c r="K70" t="str">
        <f>IF(AND(D70 &gt; DATE(2020,11,25), J70 &lt; 60), "Include", "Exclude")</f>
        <v>Exclude</v>
      </c>
      <c r="L70" s="5">
        <f>Table1[[#This Row],[Total]]/400*100</f>
        <v>49.75</v>
      </c>
      <c r="M70" t="str" cm="1">
        <f t="array" ref="M70">_xlfn.IFS(Table1[[#This Row],[Age]]&gt;40,"40+",Table1[[#This Row],[Age]]&gt;=30,"30-40",Table1[[#This Row],[Age]]&gt;=20,"20-30",Table1[[#This Row],[Age]]&gt;=10,"10-20")</f>
        <v>30-40</v>
      </c>
    </row>
    <row r="71" spans="1:13" x14ac:dyDescent="0.45">
      <c r="A71" s="3">
        <v>5655</v>
      </c>
      <c r="B71" s="3" t="s">
        <v>106</v>
      </c>
      <c r="C71" s="3">
        <v>38</v>
      </c>
      <c r="D71" s="4">
        <v>44152</v>
      </c>
      <c r="E71" s="3">
        <v>33</v>
      </c>
      <c r="F71">
        <v>71</v>
      </c>
      <c r="G71">
        <v>22</v>
      </c>
      <c r="H71">
        <v>71</v>
      </c>
      <c r="I71">
        <f>SUM(E71,F71,G71,H71)</f>
        <v>197</v>
      </c>
      <c r="J71" s="5">
        <f>AVERAGE(E71,F71,G71,H71)</f>
        <v>49.25</v>
      </c>
      <c r="K71" t="str">
        <f>IF(AND(D71 &gt; DATE(2020,11,25), J71 &lt; 60), "Include", "Exclude")</f>
        <v>Exclude</v>
      </c>
      <c r="L71" s="5">
        <f>Table1[[#This Row],[Total]]/400*100</f>
        <v>49.25</v>
      </c>
      <c r="M71" t="str" cm="1">
        <f t="array" ref="M71">_xlfn.IFS(Table1[[#This Row],[Age]]&gt;40,"40+",Table1[[#This Row],[Age]]&gt;=30,"30-40",Table1[[#This Row],[Age]]&gt;=20,"20-30",Table1[[#This Row],[Age]]&gt;=10,"10-20")</f>
        <v>30-40</v>
      </c>
    </row>
    <row r="72" spans="1:13" x14ac:dyDescent="0.45">
      <c r="A72" s="3">
        <v>5633</v>
      </c>
      <c r="B72" s="3" t="s">
        <v>84</v>
      </c>
      <c r="C72" s="3">
        <v>44</v>
      </c>
      <c r="D72" s="4">
        <v>44155</v>
      </c>
      <c r="E72" s="3">
        <v>40</v>
      </c>
      <c r="F72">
        <v>55</v>
      </c>
      <c r="G72">
        <v>32</v>
      </c>
      <c r="H72">
        <v>72</v>
      </c>
      <c r="I72">
        <f>SUM(E72,F72,G72,H72)</f>
        <v>199</v>
      </c>
      <c r="J72" s="5">
        <f>AVERAGE(E72,F72,G72,H72)</f>
        <v>49.75</v>
      </c>
      <c r="K72" t="str">
        <f>IF(AND(D72 &gt; DATE(2020,11,25), J72 &lt; 60), "Include", "Exclude")</f>
        <v>Exclude</v>
      </c>
      <c r="L72" s="5">
        <f>Table1[[#This Row],[Total]]/400*100</f>
        <v>49.75</v>
      </c>
      <c r="M72" t="str" cm="1">
        <f t="array" ref="M72">_xlfn.IFS(Table1[[#This Row],[Age]]&gt;40,"40+",Table1[[#This Row],[Age]]&gt;=30,"30-40",Table1[[#This Row],[Age]]&gt;=20,"20-30",Table1[[#This Row],[Age]]&gt;=10,"10-20")</f>
        <v>40+</v>
      </c>
    </row>
    <row r="73" spans="1:13" x14ac:dyDescent="0.45">
      <c r="A73" s="3">
        <v>5642</v>
      </c>
      <c r="B73" s="3" t="s">
        <v>93</v>
      </c>
      <c r="C73" s="3">
        <v>43</v>
      </c>
      <c r="D73" s="4">
        <v>44153</v>
      </c>
      <c r="E73" s="3">
        <v>68</v>
      </c>
      <c r="F73">
        <v>18</v>
      </c>
      <c r="G73">
        <v>30</v>
      </c>
      <c r="H73">
        <v>72</v>
      </c>
      <c r="I73">
        <f>SUM(E73,F73,G73,H73)</f>
        <v>188</v>
      </c>
      <c r="J73" s="5">
        <f>AVERAGE(E73,F73,G73,H73)</f>
        <v>47</v>
      </c>
      <c r="K73" t="str">
        <f>IF(AND(D73 &gt; DATE(2020,11,25), J73 &lt; 60), "Include", "Exclude")</f>
        <v>Exclude</v>
      </c>
      <c r="L73" s="5">
        <f>Table1[[#This Row],[Total]]/400*100</f>
        <v>47</v>
      </c>
      <c r="M73" t="str" cm="1">
        <f t="array" ref="M73">_xlfn.IFS(Table1[[#This Row],[Age]]&gt;40,"40+",Table1[[#This Row],[Age]]&gt;=30,"30-40",Table1[[#This Row],[Age]]&gt;=20,"20-30",Table1[[#This Row],[Age]]&gt;=10,"10-20")</f>
        <v>40+</v>
      </c>
    </row>
    <row r="74" spans="1:13" x14ac:dyDescent="0.45">
      <c r="A74" s="3">
        <v>5612</v>
      </c>
      <c r="B74" s="3" t="s">
        <v>63</v>
      </c>
      <c r="C74" s="3">
        <v>41</v>
      </c>
      <c r="D74" s="4">
        <v>44147</v>
      </c>
      <c r="E74" s="3">
        <v>51</v>
      </c>
      <c r="F74">
        <v>96</v>
      </c>
      <c r="G74">
        <v>69</v>
      </c>
      <c r="H74">
        <v>73</v>
      </c>
      <c r="I74">
        <f>SUM(E74,F74,G74,H74)</f>
        <v>289</v>
      </c>
      <c r="J74" s="5">
        <f>AVERAGE(E74,F74,G74,H74)</f>
        <v>72.25</v>
      </c>
      <c r="K74" t="str">
        <f>IF(AND(D74 &gt; DATE(2020,11,25), J74 &lt; 60), "Include", "Exclude")</f>
        <v>Exclude</v>
      </c>
      <c r="L74" s="5">
        <f>Table1[[#This Row],[Total]]/400*100</f>
        <v>72.25</v>
      </c>
      <c r="M74" t="str" cm="1">
        <f t="array" ref="M74">_xlfn.IFS(Table1[[#This Row],[Age]]&gt;40,"40+",Table1[[#This Row],[Age]]&gt;=30,"30-40",Table1[[#This Row],[Age]]&gt;=20,"20-30",Table1[[#This Row],[Age]]&gt;=10,"10-20")</f>
        <v>40+</v>
      </c>
    </row>
    <row r="75" spans="1:13" x14ac:dyDescent="0.45">
      <c r="A75" s="3">
        <v>5599</v>
      </c>
      <c r="B75" s="3" t="s">
        <v>50</v>
      </c>
      <c r="C75" s="3">
        <v>34</v>
      </c>
      <c r="D75" s="4">
        <v>44138</v>
      </c>
      <c r="E75" s="3">
        <v>81</v>
      </c>
      <c r="F75">
        <v>80</v>
      </c>
      <c r="G75">
        <v>50</v>
      </c>
      <c r="H75">
        <v>74</v>
      </c>
      <c r="I75">
        <f>SUM(E75,F75,G75,H75)</f>
        <v>285</v>
      </c>
      <c r="J75" s="5">
        <f>AVERAGE(E75,F75,G75,H75)</f>
        <v>71.25</v>
      </c>
      <c r="K75" t="str">
        <f>IF(AND(D75 &gt; DATE(2020,11,25), J75 &lt; 60), "Include", "Exclude")</f>
        <v>Exclude</v>
      </c>
      <c r="L75" s="5">
        <f>Table1[[#This Row],[Total]]/400*100</f>
        <v>71.25</v>
      </c>
      <c r="M75" t="str" cm="1">
        <f t="array" ref="M75">_xlfn.IFS(Table1[[#This Row],[Age]]&gt;40,"40+",Table1[[#This Row],[Age]]&gt;=30,"30-40",Table1[[#This Row],[Age]]&gt;=20,"20-30",Table1[[#This Row],[Age]]&gt;=10,"10-20")</f>
        <v>30-40</v>
      </c>
    </row>
    <row r="76" spans="1:13" x14ac:dyDescent="0.45">
      <c r="A76" s="3">
        <v>5628</v>
      </c>
      <c r="B76" s="3" t="s">
        <v>79</v>
      </c>
      <c r="C76" s="3">
        <v>43</v>
      </c>
      <c r="D76" s="4">
        <v>44152</v>
      </c>
      <c r="E76" s="3">
        <v>83</v>
      </c>
      <c r="F76">
        <v>48</v>
      </c>
      <c r="G76">
        <v>49</v>
      </c>
      <c r="H76">
        <v>74</v>
      </c>
      <c r="I76">
        <f>SUM(E76,F76,G76,H76)</f>
        <v>254</v>
      </c>
      <c r="J76" s="5">
        <f>AVERAGE(E76,F76,G76,H76)</f>
        <v>63.5</v>
      </c>
      <c r="K76" t="str">
        <f>IF(AND(D76 &gt; DATE(2020,11,25), J76 &lt; 60), "Include", "Exclude")</f>
        <v>Exclude</v>
      </c>
      <c r="L76" s="5">
        <f>Table1[[#This Row],[Total]]/400*100</f>
        <v>63.5</v>
      </c>
      <c r="M76" t="str" cm="1">
        <f t="array" ref="M76">_xlfn.IFS(Table1[[#This Row],[Age]]&gt;40,"40+",Table1[[#This Row],[Age]]&gt;=30,"30-40",Table1[[#This Row],[Age]]&gt;=20,"20-30",Table1[[#This Row],[Age]]&gt;=10,"10-20")</f>
        <v>40+</v>
      </c>
    </row>
    <row r="77" spans="1:13" x14ac:dyDescent="0.45">
      <c r="A77" s="3">
        <v>5573</v>
      </c>
      <c r="B77" s="3" t="s">
        <v>24</v>
      </c>
      <c r="C77" s="3">
        <v>23</v>
      </c>
      <c r="D77" s="4">
        <v>44148</v>
      </c>
      <c r="E77" s="3">
        <v>32</v>
      </c>
      <c r="F77">
        <v>58</v>
      </c>
      <c r="G77">
        <v>48</v>
      </c>
      <c r="H77">
        <v>75</v>
      </c>
      <c r="I77">
        <f>SUM(E77,F77,G77,H77)</f>
        <v>213</v>
      </c>
      <c r="J77" s="5">
        <f>AVERAGE(E77,F77,G77,H77)</f>
        <v>53.25</v>
      </c>
      <c r="K77" t="str">
        <f>IF(AND(D77 &gt; DATE(2020,11,25), J77 &lt; 60), "Include", "Exclude")</f>
        <v>Exclude</v>
      </c>
      <c r="L77" s="5">
        <f>Table1[[#This Row],[Total]]/400*100</f>
        <v>53.25</v>
      </c>
      <c r="M77" t="str" cm="1">
        <f t="array" ref="M77">_xlfn.IFS(Table1[[#This Row],[Age]]&gt;40,"40+",Table1[[#This Row],[Age]]&gt;=30,"30-40",Table1[[#This Row],[Age]]&gt;=20,"20-30",Table1[[#This Row],[Age]]&gt;=10,"10-20")</f>
        <v>20-30</v>
      </c>
    </row>
    <row r="78" spans="1:13" x14ac:dyDescent="0.45">
      <c r="A78" s="3">
        <v>5572</v>
      </c>
      <c r="B78" s="3" t="s">
        <v>23</v>
      </c>
      <c r="C78" s="3">
        <v>23</v>
      </c>
      <c r="D78" s="4">
        <v>44148</v>
      </c>
      <c r="E78" s="3">
        <v>55</v>
      </c>
      <c r="F78">
        <v>56</v>
      </c>
      <c r="G78">
        <v>63</v>
      </c>
      <c r="H78">
        <v>76</v>
      </c>
      <c r="I78">
        <f>SUM(E78,F78,G78,H78)</f>
        <v>250</v>
      </c>
      <c r="J78" s="5">
        <f>AVERAGE(E78,F78,G78,H78)</f>
        <v>62.5</v>
      </c>
      <c r="K78" t="str">
        <f>IF(AND(D78 &gt; DATE(2020,11,25), J78 &lt; 60), "Include", "Exclude")</f>
        <v>Exclude</v>
      </c>
      <c r="L78" s="5">
        <f>Table1[[#This Row],[Total]]/400*100</f>
        <v>62.5</v>
      </c>
      <c r="M78" t="str" cm="1">
        <f t="array" ref="M78">_xlfn.IFS(Table1[[#This Row],[Age]]&gt;40,"40+",Table1[[#This Row],[Age]]&gt;=30,"30-40",Table1[[#This Row],[Age]]&gt;=20,"20-30",Table1[[#This Row],[Age]]&gt;=10,"10-20")</f>
        <v>20-30</v>
      </c>
    </row>
    <row r="79" spans="1:13" x14ac:dyDescent="0.45">
      <c r="A79" s="3">
        <v>5657</v>
      </c>
      <c r="B79" s="3" t="s">
        <v>108</v>
      </c>
      <c r="C79" s="3">
        <v>28</v>
      </c>
      <c r="D79" s="4">
        <v>44146</v>
      </c>
      <c r="E79" s="3">
        <v>54</v>
      </c>
      <c r="F79">
        <v>39</v>
      </c>
      <c r="G79">
        <v>48</v>
      </c>
      <c r="H79">
        <v>76</v>
      </c>
      <c r="I79">
        <f>SUM(E79,F79,G79,H79)</f>
        <v>217</v>
      </c>
      <c r="J79" s="5">
        <f>AVERAGE(E79,F79,G79,H79)</f>
        <v>54.25</v>
      </c>
      <c r="K79" t="str">
        <f>IF(AND(D79 &gt; DATE(2020,11,25), J79 &lt; 60), "Include", "Exclude")</f>
        <v>Exclude</v>
      </c>
      <c r="L79" s="5">
        <f>Table1[[#This Row],[Total]]/400*100</f>
        <v>54.25</v>
      </c>
      <c r="M79" t="str" cm="1">
        <f t="array" ref="M79">_xlfn.IFS(Table1[[#This Row],[Age]]&gt;40,"40+",Table1[[#This Row],[Age]]&gt;=30,"30-40",Table1[[#This Row],[Age]]&gt;=20,"20-30",Table1[[#This Row],[Age]]&gt;=10,"10-20")</f>
        <v>20-30</v>
      </c>
    </row>
    <row r="80" spans="1:13" x14ac:dyDescent="0.45">
      <c r="A80" s="3">
        <v>5576</v>
      </c>
      <c r="B80" s="3" t="s">
        <v>27</v>
      </c>
      <c r="C80" s="3">
        <v>41</v>
      </c>
      <c r="D80" s="4">
        <v>44159</v>
      </c>
      <c r="E80" s="3">
        <v>67</v>
      </c>
      <c r="F80">
        <v>82</v>
      </c>
      <c r="G80">
        <v>74</v>
      </c>
      <c r="H80">
        <v>77</v>
      </c>
      <c r="I80">
        <f>SUM(E80,F80,G80,H80)</f>
        <v>300</v>
      </c>
      <c r="J80" s="5">
        <f>AVERAGE(E80,F80,G80,H80)</f>
        <v>75</v>
      </c>
      <c r="K80" t="str">
        <f>IF(AND(D80 &gt; DATE(2020,11,25), J80 &lt; 60), "Include", "Exclude")</f>
        <v>Exclude</v>
      </c>
      <c r="L80" s="5">
        <f>Table1[[#This Row],[Total]]/400*100</f>
        <v>75</v>
      </c>
      <c r="M80" t="str" cm="1">
        <f t="array" ref="M80">_xlfn.IFS(Table1[[#This Row],[Age]]&gt;40,"40+",Table1[[#This Row],[Age]]&gt;=30,"30-40",Table1[[#This Row],[Age]]&gt;=20,"20-30",Table1[[#This Row],[Age]]&gt;=10,"10-20")</f>
        <v>40+</v>
      </c>
    </row>
    <row r="81" spans="1:13" x14ac:dyDescent="0.45">
      <c r="A81" s="3">
        <v>5583</v>
      </c>
      <c r="B81" s="3" t="s">
        <v>34</v>
      </c>
      <c r="C81" s="3">
        <v>25</v>
      </c>
      <c r="D81" s="4">
        <v>44160</v>
      </c>
      <c r="E81" s="3">
        <v>83</v>
      </c>
      <c r="F81">
        <v>67</v>
      </c>
      <c r="G81">
        <v>88</v>
      </c>
      <c r="H81">
        <v>78</v>
      </c>
      <c r="I81">
        <f>SUM(E81,F81,G81,H81)</f>
        <v>316</v>
      </c>
      <c r="J81" s="5">
        <f>AVERAGE(E81,F81,G81,H81)</f>
        <v>79</v>
      </c>
      <c r="K81" t="str">
        <f>IF(AND(D81 &gt; DATE(2020,11,25), J81 &lt; 60), "Include", "Exclude")</f>
        <v>Exclude</v>
      </c>
      <c r="L81" s="5">
        <f>Table1[[#This Row],[Total]]/400*100</f>
        <v>79</v>
      </c>
      <c r="M81" t="str" cm="1">
        <f t="array" ref="M81">_xlfn.IFS(Table1[[#This Row],[Age]]&gt;40,"40+",Table1[[#This Row],[Age]]&gt;=30,"30-40",Table1[[#This Row],[Age]]&gt;=20,"20-30",Table1[[#This Row],[Age]]&gt;=10,"10-20")</f>
        <v>20-30</v>
      </c>
    </row>
    <row r="82" spans="1:13" x14ac:dyDescent="0.45">
      <c r="A82" s="3">
        <v>5589</v>
      </c>
      <c r="B82" s="3" t="s">
        <v>40</v>
      </c>
      <c r="C82" s="3">
        <v>42</v>
      </c>
      <c r="D82" s="4">
        <v>44139</v>
      </c>
      <c r="E82" s="3">
        <v>51</v>
      </c>
      <c r="F82">
        <v>70</v>
      </c>
      <c r="G82">
        <v>61</v>
      </c>
      <c r="H82">
        <v>78</v>
      </c>
      <c r="I82">
        <f>SUM(E82,F82,G82,H82)</f>
        <v>260</v>
      </c>
      <c r="J82" s="5">
        <f>AVERAGE(E82,F82,G82,H82)</f>
        <v>65</v>
      </c>
      <c r="K82" t="str">
        <f>IF(AND(D82 &gt; DATE(2020,11,25), J82 &lt; 60), "Include", "Exclude")</f>
        <v>Exclude</v>
      </c>
      <c r="L82" s="5">
        <f>Table1[[#This Row],[Total]]/400*100</f>
        <v>65</v>
      </c>
      <c r="M82" t="str" cm="1">
        <f t="array" ref="M82">_xlfn.IFS(Table1[[#This Row],[Age]]&gt;40,"40+",Table1[[#This Row],[Age]]&gt;=30,"30-40",Table1[[#This Row],[Age]]&gt;=20,"20-30",Table1[[#This Row],[Age]]&gt;=10,"10-20")</f>
        <v>40+</v>
      </c>
    </row>
    <row r="83" spans="1:13" x14ac:dyDescent="0.45">
      <c r="A83" s="3">
        <v>5581</v>
      </c>
      <c r="B83" s="3" t="s">
        <v>32</v>
      </c>
      <c r="C83" s="3">
        <v>19</v>
      </c>
      <c r="D83" s="4">
        <v>44146</v>
      </c>
      <c r="E83" s="3">
        <v>27</v>
      </c>
      <c r="F83">
        <v>30</v>
      </c>
      <c r="G83">
        <v>46</v>
      </c>
      <c r="H83">
        <v>78</v>
      </c>
      <c r="I83">
        <f>SUM(E83,F83,G83,H83)</f>
        <v>181</v>
      </c>
      <c r="J83" s="5">
        <f>AVERAGE(E83,F83,G83,H83)</f>
        <v>45.25</v>
      </c>
      <c r="K83" t="str">
        <f>IF(AND(D83 &gt; DATE(2020,11,25), J83 &lt; 60), "Include", "Exclude")</f>
        <v>Exclude</v>
      </c>
      <c r="L83" s="5">
        <f>Table1[[#This Row],[Total]]/400*100</f>
        <v>45.25</v>
      </c>
      <c r="M83" t="str" cm="1">
        <f t="array" ref="M83">_xlfn.IFS(Table1[[#This Row],[Age]]&gt;40,"40+",Table1[[#This Row],[Age]]&gt;=30,"30-40",Table1[[#This Row],[Age]]&gt;=20,"20-30",Table1[[#This Row],[Age]]&gt;=10,"10-20")</f>
        <v>10-20</v>
      </c>
    </row>
    <row r="84" spans="1:13" x14ac:dyDescent="0.45">
      <c r="A84" s="3">
        <v>5645</v>
      </c>
      <c r="B84" s="3" t="s">
        <v>96</v>
      </c>
      <c r="C84" s="3">
        <v>25</v>
      </c>
      <c r="D84" s="4">
        <v>44150</v>
      </c>
      <c r="E84" s="3">
        <v>34</v>
      </c>
      <c r="F84">
        <v>61</v>
      </c>
      <c r="G84">
        <v>75</v>
      </c>
      <c r="H84">
        <v>79</v>
      </c>
      <c r="I84">
        <f>SUM(E84,F84,G84,H84)</f>
        <v>249</v>
      </c>
      <c r="J84" s="5">
        <f>AVERAGE(E84,F84,G84,H84)</f>
        <v>62.25</v>
      </c>
      <c r="K84" t="str">
        <f>IF(AND(D84 &gt; DATE(2020,11,25), J84 &lt; 60), "Include", "Exclude")</f>
        <v>Exclude</v>
      </c>
      <c r="L84" s="5">
        <f>Table1[[#This Row],[Total]]/400*100</f>
        <v>62.250000000000007</v>
      </c>
      <c r="M84" t="str" cm="1">
        <f t="array" ref="M84">_xlfn.IFS(Table1[[#This Row],[Age]]&gt;40,"40+",Table1[[#This Row],[Age]]&gt;=30,"30-40",Table1[[#This Row],[Age]]&gt;=20,"20-30",Table1[[#This Row],[Age]]&gt;=10,"10-20")</f>
        <v>20-30</v>
      </c>
    </row>
    <row r="85" spans="1:13" x14ac:dyDescent="0.45">
      <c r="A85" s="3">
        <v>5584</v>
      </c>
      <c r="B85" s="3" t="s">
        <v>35</v>
      </c>
      <c r="C85" s="3">
        <v>28</v>
      </c>
      <c r="D85" s="4">
        <v>44142</v>
      </c>
      <c r="E85" s="3">
        <v>63</v>
      </c>
      <c r="F85">
        <v>30</v>
      </c>
      <c r="G85">
        <v>66</v>
      </c>
      <c r="H85">
        <v>79</v>
      </c>
      <c r="I85">
        <f>SUM(E85,F85,G85,H85)</f>
        <v>238</v>
      </c>
      <c r="J85" s="5">
        <f>AVERAGE(E85,F85,G85,H85)</f>
        <v>59.5</v>
      </c>
      <c r="K85" t="str">
        <f>IF(AND(D85 &gt; DATE(2020,11,25), J85 &lt; 60), "Include", "Exclude")</f>
        <v>Exclude</v>
      </c>
      <c r="L85" s="5">
        <f>Table1[[#This Row],[Total]]/400*100</f>
        <v>59.5</v>
      </c>
      <c r="M85" t="str" cm="1">
        <f t="array" ref="M85">_xlfn.IFS(Table1[[#This Row],[Age]]&gt;40,"40+",Table1[[#This Row],[Age]]&gt;=30,"30-40",Table1[[#This Row],[Age]]&gt;=20,"20-30",Table1[[#This Row],[Age]]&gt;=10,"10-20")</f>
        <v>20-30</v>
      </c>
    </row>
    <row r="86" spans="1:13" x14ac:dyDescent="0.45">
      <c r="A86" s="3">
        <v>5568</v>
      </c>
      <c r="B86" s="3" t="s">
        <v>19</v>
      </c>
      <c r="C86" s="3">
        <v>19</v>
      </c>
      <c r="D86" s="4">
        <v>44140</v>
      </c>
      <c r="E86" s="3">
        <v>77</v>
      </c>
      <c r="F86">
        <v>56</v>
      </c>
      <c r="G86">
        <v>44</v>
      </c>
      <c r="H86">
        <v>80</v>
      </c>
      <c r="I86">
        <f>SUM(E86,F86,G86,H86)</f>
        <v>257</v>
      </c>
      <c r="J86" s="5">
        <f>AVERAGE(E86,F86,G86,H86)</f>
        <v>64.25</v>
      </c>
      <c r="K86" t="str">
        <f>IF(AND(D86 &gt; DATE(2020,11,25), J86 &lt; 60), "Include", "Exclude")</f>
        <v>Exclude</v>
      </c>
      <c r="L86" s="5">
        <f>Table1[[#This Row],[Total]]/400*100</f>
        <v>64.25</v>
      </c>
      <c r="M86" t="str" cm="1">
        <f t="array" ref="M86">_xlfn.IFS(Table1[[#This Row],[Age]]&gt;40,"40+",Table1[[#This Row],[Age]]&gt;=30,"30-40",Table1[[#This Row],[Age]]&gt;=20,"20-30",Table1[[#This Row],[Age]]&gt;=10,"10-20")</f>
        <v>10-20</v>
      </c>
    </row>
    <row r="87" spans="1:13" x14ac:dyDescent="0.45">
      <c r="A87" s="3">
        <v>5624</v>
      </c>
      <c r="B87" s="3" t="s">
        <v>75</v>
      </c>
      <c r="C87" s="3">
        <v>24</v>
      </c>
      <c r="D87" s="4">
        <v>44140</v>
      </c>
      <c r="E87" s="3">
        <v>56</v>
      </c>
      <c r="F87">
        <v>56</v>
      </c>
      <c r="G87">
        <v>31</v>
      </c>
      <c r="H87">
        <v>81</v>
      </c>
      <c r="I87">
        <f>SUM(E87,F87,G87,H87)</f>
        <v>224</v>
      </c>
      <c r="J87" s="5">
        <f>AVERAGE(E87,F87,G87,H87)</f>
        <v>56</v>
      </c>
      <c r="K87" t="str">
        <f>IF(AND(D87 &gt; DATE(2020,11,25), J87 &lt; 60), "Include", "Exclude")</f>
        <v>Exclude</v>
      </c>
      <c r="L87" s="5">
        <f>Table1[[#This Row],[Total]]/400*100</f>
        <v>56.000000000000007</v>
      </c>
      <c r="M87" t="str" cm="1">
        <f t="array" ref="M87">_xlfn.IFS(Table1[[#This Row],[Age]]&gt;40,"40+",Table1[[#This Row],[Age]]&gt;=30,"30-40",Table1[[#This Row],[Age]]&gt;=20,"20-30",Table1[[#This Row],[Age]]&gt;=10,"10-20")</f>
        <v>20-30</v>
      </c>
    </row>
    <row r="88" spans="1:13" x14ac:dyDescent="0.45">
      <c r="A88" s="3">
        <v>5653</v>
      </c>
      <c r="B88" s="3" t="s">
        <v>104</v>
      </c>
      <c r="C88" s="3">
        <v>45</v>
      </c>
      <c r="D88" s="4">
        <v>44153</v>
      </c>
      <c r="E88" s="3">
        <v>58</v>
      </c>
      <c r="F88">
        <v>63</v>
      </c>
      <c r="G88">
        <v>74</v>
      </c>
      <c r="H88">
        <v>82</v>
      </c>
      <c r="I88">
        <f>SUM(E88,F88,G88,H88)</f>
        <v>277</v>
      </c>
      <c r="J88" s="5">
        <f>AVERAGE(E88,F88,G88,H88)</f>
        <v>69.25</v>
      </c>
      <c r="K88" t="str">
        <f>IF(AND(D88 &gt; DATE(2020,11,25), J88 &lt; 60), "Include", "Exclude")</f>
        <v>Exclude</v>
      </c>
      <c r="L88" s="5">
        <f>Table1[[#This Row],[Total]]/400*100</f>
        <v>69.25</v>
      </c>
      <c r="M88" t="str" cm="1">
        <f t="array" ref="M88">_xlfn.IFS(Table1[[#This Row],[Age]]&gt;40,"40+",Table1[[#This Row],[Age]]&gt;=30,"30-40",Table1[[#This Row],[Age]]&gt;=20,"20-30",Table1[[#This Row],[Age]]&gt;=10,"10-20")</f>
        <v>40+</v>
      </c>
    </row>
    <row r="89" spans="1:13" x14ac:dyDescent="0.45">
      <c r="A89" s="3">
        <v>5586</v>
      </c>
      <c r="B89" s="3" t="s">
        <v>37</v>
      </c>
      <c r="C89" s="3">
        <v>26</v>
      </c>
      <c r="D89" s="4">
        <v>44154</v>
      </c>
      <c r="E89" s="3">
        <v>74</v>
      </c>
      <c r="F89">
        <v>26</v>
      </c>
      <c r="G89">
        <v>58</v>
      </c>
      <c r="H89">
        <v>83</v>
      </c>
      <c r="I89">
        <f>SUM(E89,F89,G89,H89)</f>
        <v>241</v>
      </c>
      <c r="J89" s="5">
        <f>AVERAGE(E89,F89,G89,H89)</f>
        <v>60.25</v>
      </c>
      <c r="K89" t="str">
        <f>IF(AND(D89 &gt; DATE(2020,11,25), J89 &lt; 60), "Include", "Exclude")</f>
        <v>Exclude</v>
      </c>
      <c r="L89" s="5">
        <f>Table1[[#This Row],[Total]]/400*100</f>
        <v>60.25</v>
      </c>
      <c r="M89" t="str" cm="1">
        <f t="array" ref="M89">_xlfn.IFS(Table1[[#This Row],[Age]]&gt;40,"40+",Table1[[#This Row],[Age]]&gt;=30,"30-40",Table1[[#This Row],[Age]]&gt;=20,"20-30",Table1[[#This Row],[Age]]&gt;=10,"10-20")</f>
        <v>20-30</v>
      </c>
    </row>
    <row r="90" spans="1:13" x14ac:dyDescent="0.45">
      <c r="A90" s="3">
        <v>5664</v>
      </c>
      <c r="B90" s="3" t="s">
        <v>115</v>
      </c>
      <c r="C90" s="3">
        <v>35</v>
      </c>
      <c r="D90" s="4">
        <v>44151</v>
      </c>
      <c r="E90" s="3">
        <v>41</v>
      </c>
      <c r="F90">
        <v>46</v>
      </c>
      <c r="G90">
        <v>27</v>
      </c>
      <c r="H90">
        <v>83</v>
      </c>
      <c r="I90">
        <f>SUM(E90,F90,G90,H90)</f>
        <v>197</v>
      </c>
      <c r="J90" s="5">
        <f>AVERAGE(E90,F90,G90,H90)</f>
        <v>49.25</v>
      </c>
      <c r="K90" t="str">
        <f>IF(AND(D90 &gt; DATE(2020,11,25), J90 &lt; 60), "Include", "Exclude")</f>
        <v>Exclude</v>
      </c>
      <c r="L90" s="5">
        <f>Table1[[#This Row],[Total]]/400*100</f>
        <v>49.25</v>
      </c>
      <c r="M90" t="str" cm="1">
        <f t="array" ref="M90">_xlfn.IFS(Table1[[#This Row],[Age]]&gt;40,"40+",Table1[[#This Row],[Age]]&gt;=30,"30-40",Table1[[#This Row],[Age]]&gt;=20,"20-30",Table1[[#This Row],[Age]]&gt;=10,"10-20")</f>
        <v>30-40</v>
      </c>
    </row>
    <row r="91" spans="1:13" x14ac:dyDescent="0.45">
      <c r="A91" s="3">
        <v>5591</v>
      </c>
      <c r="B91" s="3" t="s">
        <v>42</v>
      </c>
      <c r="C91" s="3">
        <v>42</v>
      </c>
      <c r="D91" s="4">
        <v>44138</v>
      </c>
      <c r="E91" s="3">
        <v>56</v>
      </c>
      <c r="F91">
        <v>69</v>
      </c>
      <c r="G91">
        <v>20</v>
      </c>
      <c r="H91">
        <v>84</v>
      </c>
      <c r="I91">
        <f>SUM(E91,F91,G91,H91)</f>
        <v>229</v>
      </c>
      <c r="J91" s="5">
        <f>AVERAGE(E91,F91,G91,H91)</f>
        <v>57.25</v>
      </c>
      <c r="K91" t="str">
        <f>IF(AND(D91 &gt; DATE(2020,11,25), J91 &lt; 60), "Include", "Exclude")</f>
        <v>Exclude</v>
      </c>
      <c r="L91" s="5">
        <f>Table1[[#This Row],[Total]]/400*100</f>
        <v>57.25</v>
      </c>
      <c r="M91" t="str" cm="1">
        <f t="array" ref="M91">_xlfn.IFS(Table1[[#This Row],[Age]]&gt;40,"40+",Table1[[#This Row],[Age]]&gt;=30,"30-40",Table1[[#This Row],[Age]]&gt;=20,"20-30",Table1[[#This Row],[Age]]&gt;=10,"10-20")</f>
        <v>40+</v>
      </c>
    </row>
    <row r="92" spans="1:13" x14ac:dyDescent="0.45">
      <c r="A92" s="3">
        <v>5609</v>
      </c>
      <c r="B92" s="3" t="s">
        <v>60</v>
      </c>
      <c r="C92" s="3">
        <v>26</v>
      </c>
      <c r="D92" s="4">
        <v>44151</v>
      </c>
      <c r="E92" s="3">
        <v>60</v>
      </c>
      <c r="F92">
        <v>80</v>
      </c>
      <c r="G92">
        <v>31</v>
      </c>
      <c r="H92">
        <v>85</v>
      </c>
      <c r="I92">
        <f>SUM(E92,F92,G92,H92)</f>
        <v>256</v>
      </c>
      <c r="J92" s="5">
        <f>AVERAGE(E92,F92,G92,H92)</f>
        <v>64</v>
      </c>
      <c r="K92" t="str">
        <f>IF(AND(D92 &gt; DATE(2020,11,25), J92 &lt; 60), "Include", "Exclude")</f>
        <v>Exclude</v>
      </c>
      <c r="L92" s="5">
        <f>Table1[[#This Row],[Total]]/400*100</f>
        <v>64</v>
      </c>
      <c r="M92" t="str" cm="1">
        <f t="array" ref="M92">_xlfn.IFS(Table1[[#This Row],[Age]]&gt;40,"40+",Table1[[#This Row],[Age]]&gt;=30,"30-40",Table1[[#This Row],[Age]]&gt;=20,"20-30",Table1[[#This Row],[Age]]&gt;=10,"10-20")</f>
        <v>20-30</v>
      </c>
    </row>
    <row r="93" spans="1:13" x14ac:dyDescent="0.45">
      <c r="A93" s="3">
        <v>5601</v>
      </c>
      <c r="B93" s="3" t="s">
        <v>52</v>
      </c>
      <c r="C93" s="3">
        <v>28</v>
      </c>
      <c r="D93" s="4">
        <v>44144</v>
      </c>
      <c r="E93" s="3">
        <v>30</v>
      </c>
      <c r="F93">
        <v>56</v>
      </c>
      <c r="G93">
        <v>76</v>
      </c>
      <c r="H93">
        <v>85</v>
      </c>
      <c r="I93">
        <f>SUM(E93,F93,G93,H93)</f>
        <v>247</v>
      </c>
      <c r="J93" s="5">
        <f>AVERAGE(E93,F93,G93,H93)</f>
        <v>61.75</v>
      </c>
      <c r="K93" t="str">
        <f>IF(AND(D93 &gt; DATE(2020,11,25), J93 &lt; 60), "Include", "Exclude")</f>
        <v>Exclude</v>
      </c>
      <c r="L93" s="5">
        <f>Table1[[#This Row],[Total]]/400*100</f>
        <v>61.750000000000007</v>
      </c>
      <c r="M93" t="str" cm="1">
        <f t="array" ref="M93">_xlfn.IFS(Table1[[#This Row],[Age]]&gt;40,"40+",Table1[[#This Row],[Age]]&gt;=30,"30-40",Table1[[#This Row],[Age]]&gt;=20,"20-30",Table1[[#This Row],[Age]]&gt;=10,"10-20")</f>
        <v>20-30</v>
      </c>
    </row>
    <row r="94" spans="1:13" hidden="1" x14ac:dyDescent="0.45">
      <c r="A94" s="3">
        <v>5663</v>
      </c>
      <c r="B94" s="3" t="s">
        <v>114</v>
      </c>
      <c r="C94" s="3">
        <v>40</v>
      </c>
      <c r="D94" s="4">
        <v>44162</v>
      </c>
      <c r="E94" s="3">
        <v>39</v>
      </c>
      <c r="F94">
        <v>82</v>
      </c>
      <c r="G94">
        <v>47</v>
      </c>
      <c r="H94">
        <v>60</v>
      </c>
      <c r="I94">
        <f t="shared" ref="I94:I97" si="0">SUM(E94,F94,G94,H94)</f>
        <v>228</v>
      </c>
      <c r="J94" s="5">
        <f t="shared" ref="J66:J101" si="1">AVERAGE(E94,F94,G94,H94)</f>
        <v>57</v>
      </c>
      <c r="K94" t="str">
        <f t="shared" ref="K66:K97" si="2">IF(AND(D94 &gt; DATE(2020,11,25), J94 &lt; 60), "Include", "Exclude")</f>
        <v>Include</v>
      </c>
      <c r="L94">
        <f>Table1[[#This Row],[Total]]/400*100</f>
        <v>56.999999999999993</v>
      </c>
      <c r="M94" t="str" cm="1">
        <f t="array" ref="M94">_xlfn.IFS(Table1[[#This Row],[Age]]&gt;40,"40+",Table1[[#This Row],[Age]]&gt;=30,"30-40",Table1[[#This Row],[Age]]&gt;=20,"20-30",Table1[[#This Row],[Age]]&gt;=10,"10-20")</f>
        <v>30-40</v>
      </c>
    </row>
    <row r="95" spans="1:13" hidden="1" x14ac:dyDescent="0.45">
      <c r="A95" s="3">
        <v>5567</v>
      </c>
      <c r="B95" s="3" t="s">
        <v>18</v>
      </c>
      <c r="C95" s="3">
        <v>34</v>
      </c>
      <c r="D95" s="4">
        <v>44162</v>
      </c>
      <c r="E95" s="3">
        <v>61</v>
      </c>
      <c r="F95">
        <v>52</v>
      </c>
      <c r="G95">
        <v>30</v>
      </c>
      <c r="H95">
        <v>28</v>
      </c>
      <c r="I95">
        <f t="shared" si="0"/>
        <v>171</v>
      </c>
      <c r="J95" s="5">
        <f t="shared" si="1"/>
        <v>42.75</v>
      </c>
      <c r="K95" t="str">
        <f t="shared" si="2"/>
        <v>Include</v>
      </c>
      <c r="L95">
        <f>Table1[[#This Row],[Total]]/400*100</f>
        <v>42.75</v>
      </c>
      <c r="M95" t="str" cm="1">
        <f t="array" ref="M95">_xlfn.IFS(Table1[[#This Row],[Age]]&gt;40,"40+",Table1[[#This Row],[Age]]&gt;=30,"30-40",Table1[[#This Row],[Age]]&gt;=20,"20-30",Table1[[#This Row],[Age]]&gt;=10,"10-20")</f>
        <v>30-40</v>
      </c>
    </row>
    <row r="96" spans="1:13" hidden="1" x14ac:dyDescent="0.45">
      <c r="A96" s="3">
        <v>5592</v>
      </c>
      <c r="B96" s="3" t="s">
        <v>43</v>
      </c>
      <c r="C96" s="3">
        <v>34</v>
      </c>
      <c r="D96" s="4">
        <v>44161</v>
      </c>
      <c r="E96" s="3">
        <v>61</v>
      </c>
      <c r="F96">
        <v>39</v>
      </c>
      <c r="G96">
        <v>50</v>
      </c>
      <c r="H96">
        <v>82</v>
      </c>
      <c r="I96">
        <f t="shared" si="0"/>
        <v>232</v>
      </c>
      <c r="J96" s="5">
        <f t="shared" si="1"/>
        <v>58</v>
      </c>
      <c r="K96" t="str">
        <f t="shared" si="2"/>
        <v>Include</v>
      </c>
      <c r="L96">
        <f>Table1[[#This Row],[Total]]/400*100</f>
        <v>57.999999999999993</v>
      </c>
      <c r="M96" t="str" cm="1">
        <f t="array" ref="M96">_xlfn.IFS(Table1[[#This Row],[Age]]&gt;40,"40+",Table1[[#This Row],[Age]]&gt;=30,"30-40",Table1[[#This Row],[Age]]&gt;=20,"20-30",Table1[[#This Row],[Age]]&gt;=10,"10-20")</f>
        <v>30-40</v>
      </c>
    </row>
    <row r="97" spans="1:13" hidden="1" x14ac:dyDescent="0.45">
      <c r="A97" s="3">
        <v>5634</v>
      </c>
      <c r="B97" s="3" t="s">
        <v>85</v>
      </c>
      <c r="C97" s="3">
        <v>36</v>
      </c>
      <c r="D97" s="4">
        <v>44162</v>
      </c>
      <c r="E97" s="3">
        <v>51</v>
      </c>
      <c r="F97">
        <v>25</v>
      </c>
      <c r="G97">
        <v>32</v>
      </c>
      <c r="H97">
        <v>79</v>
      </c>
      <c r="I97">
        <f t="shared" si="0"/>
        <v>187</v>
      </c>
      <c r="J97" s="5">
        <f t="shared" si="1"/>
        <v>46.75</v>
      </c>
      <c r="K97" t="str">
        <f t="shared" si="2"/>
        <v>Include</v>
      </c>
      <c r="L97">
        <f>Table1[[#This Row],[Total]]/400*100</f>
        <v>46.75</v>
      </c>
      <c r="M97" t="str" cm="1">
        <f t="array" ref="M97">_xlfn.IFS(Table1[[#This Row],[Age]]&gt;40,"40+",Table1[[#This Row],[Age]]&gt;=30,"30-40",Table1[[#This Row],[Age]]&gt;=20,"20-30",Table1[[#This Row],[Age]]&gt;=10,"10-20")</f>
        <v>30-40</v>
      </c>
    </row>
    <row r="98" spans="1:13" hidden="1" x14ac:dyDescent="0.45">
      <c r="A98" s="3">
        <v>5662</v>
      </c>
      <c r="B98" s="3" t="s">
        <v>113</v>
      </c>
      <c r="C98" s="3">
        <v>39</v>
      </c>
      <c r="D98" s="4">
        <v>44161</v>
      </c>
      <c r="E98" s="3">
        <v>67</v>
      </c>
      <c r="F98">
        <v>79</v>
      </c>
      <c r="G98">
        <v>35</v>
      </c>
      <c r="H98">
        <v>34</v>
      </c>
      <c r="I98">
        <f t="shared" ref="I98:I101" si="3">SUM(E98,F98,G98,H98)</f>
        <v>215</v>
      </c>
      <c r="J98" s="5">
        <f t="shared" si="1"/>
        <v>53.75</v>
      </c>
      <c r="K98" t="str">
        <f t="shared" ref="K98:K101" si="4">IF(AND(D98 &gt; DATE(2020,11,25), J98 &lt; 60), "Include", "Exclude")</f>
        <v>Include</v>
      </c>
      <c r="L98">
        <f>Table1[[#This Row],[Total]]/400*100</f>
        <v>53.75</v>
      </c>
      <c r="M98" t="str" cm="1">
        <f t="array" ref="M98">_xlfn.IFS(Table1[[#This Row],[Age]]&gt;40,"40+",Table1[[#This Row],[Age]]&gt;=30,"30-40",Table1[[#This Row],[Age]]&gt;=20,"20-30",Table1[[#This Row],[Age]]&gt;=10,"10-20")</f>
        <v>30-40</v>
      </c>
    </row>
    <row r="99" spans="1:13" hidden="1" x14ac:dyDescent="0.45">
      <c r="A99" s="3">
        <v>5630</v>
      </c>
      <c r="B99" s="3" t="s">
        <v>81</v>
      </c>
      <c r="C99" s="3">
        <v>36</v>
      </c>
      <c r="D99" s="4">
        <v>44162</v>
      </c>
      <c r="E99" s="3">
        <v>29</v>
      </c>
      <c r="F99">
        <v>37</v>
      </c>
      <c r="G99">
        <v>76</v>
      </c>
      <c r="H99">
        <v>77</v>
      </c>
      <c r="I99">
        <f t="shared" si="3"/>
        <v>219</v>
      </c>
      <c r="J99" s="5">
        <f t="shared" si="1"/>
        <v>54.75</v>
      </c>
      <c r="K99" t="str">
        <f t="shared" si="4"/>
        <v>Include</v>
      </c>
      <c r="L99">
        <f>Table1[[#This Row],[Total]]/400*100</f>
        <v>54.75</v>
      </c>
      <c r="M99" t="str" cm="1">
        <f t="array" ref="M99">_xlfn.IFS(Table1[[#This Row],[Age]]&gt;40,"40+",Table1[[#This Row],[Age]]&gt;=30,"30-40",Table1[[#This Row],[Age]]&gt;=20,"20-30",Table1[[#This Row],[Age]]&gt;=10,"10-20")</f>
        <v>30-40</v>
      </c>
    </row>
    <row r="100" spans="1:13" hidden="1" x14ac:dyDescent="0.45">
      <c r="A100" s="3">
        <v>5626</v>
      </c>
      <c r="B100" s="3" t="s">
        <v>77</v>
      </c>
      <c r="C100" s="3">
        <v>34</v>
      </c>
      <c r="D100" s="4">
        <v>44162</v>
      </c>
      <c r="E100" s="3">
        <v>34</v>
      </c>
      <c r="F100">
        <v>47</v>
      </c>
      <c r="G100">
        <v>18</v>
      </c>
      <c r="H100">
        <v>78</v>
      </c>
      <c r="I100">
        <f t="shared" si="3"/>
        <v>177</v>
      </c>
      <c r="J100" s="5">
        <f t="shared" si="1"/>
        <v>44.25</v>
      </c>
      <c r="K100" t="str">
        <f t="shared" si="4"/>
        <v>Include</v>
      </c>
      <c r="L100">
        <f>Table1[[#This Row],[Total]]/400*100</f>
        <v>44.25</v>
      </c>
      <c r="M100" t="str" cm="1">
        <f t="array" ref="M100">_xlfn.IFS(Table1[[#This Row],[Age]]&gt;40,"40+",Table1[[#This Row],[Age]]&gt;=30,"30-40",Table1[[#This Row],[Age]]&gt;=20,"20-30",Table1[[#This Row],[Age]]&gt;=10,"10-20")</f>
        <v>30-40</v>
      </c>
    </row>
    <row r="101" spans="1:13" hidden="1" x14ac:dyDescent="0.45">
      <c r="A101" s="3">
        <v>5588</v>
      </c>
      <c r="B101" s="3" t="s">
        <v>39</v>
      </c>
      <c r="C101" s="3">
        <v>29</v>
      </c>
      <c r="D101" s="4">
        <v>44162</v>
      </c>
      <c r="E101" s="3">
        <v>71</v>
      </c>
      <c r="F101">
        <v>38</v>
      </c>
      <c r="G101">
        <v>29</v>
      </c>
      <c r="H101">
        <v>38</v>
      </c>
      <c r="I101">
        <f t="shared" si="3"/>
        <v>176</v>
      </c>
      <c r="J101" s="5">
        <f t="shared" si="1"/>
        <v>44</v>
      </c>
      <c r="K101" t="str">
        <f t="shared" si="4"/>
        <v>Include</v>
      </c>
      <c r="L101">
        <f>Table1[[#This Row],[Total]]/400*100</f>
        <v>44</v>
      </c>
      <c r="M101" t="str" cm="1">
        <f t="array" ref="M101">_xlfn.IFS(Table1[[#This Row],[Age]]&gt;40,"40+",Table1[[#This Row],[Age]]&gt;=30,"30-40",Table1[[#This Row],[Age]]&gt;=20,"20-30",Table1[[#This Row],[Age]]&gt;=10,"10-20")</f>
        <v>20-30</v>
      </c>
    </row>
    <row r="102" spans="1:13" x14ac:dyDescent="0.45">
      <c r="A102" s="3"/>
      <c r="B102" s="3"/>
      <c r="C102" s="3">
        <f>MIN(C2:C93)</f>
        <v>19</v>
      </c>
      <c r="D102" s="4"/>
      <c r="E102" s="4"/>
      <c r="J102" s="5"/>
    </row>
  </sheetData>
  <sortState xmlns:xlrd2="http://schemas.microsoft.com/office/spreadsheetml/2017/richdata2" ref="A1:F99">
    <sortCondition ref="F1:F99"/>
  </sortState>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5BBEA-BFBB-4EC6-8C1B-5A32955C9585}">
  <dimension ref="A1:B101"/>
  <sheetViews>
    <sheetView zoomScale="180" zoomScaleNormal="180" workbookViewId="0">
      <selection activeCell="A2" sqref="A2"/>
    </sheetView>
  </sheetViews>
  <sheetFormatPr defaultRowHeight="14.25" x14ac:dyDescent="0.45"/>
  <cols>
    <col min="2" max="2" width="10.59765625" bestFit="1" customWidth="1"/>
    <col min="4" max="4" width="15.1328125" bestFit="1" customWidth="1"/>
    <col min="5" max="5" width="10.3984375" bestFit="1" customWidth="1"/>
    <col min="6" max="6" width="18" bestFit="1" customWidth="1"/>
  </cols>
  <sheetData>
    <row r="1" spans="1:2" x14ac:dyDescent="0.45">
      <c r="A1" s="3" t="s">
        <v>13</v>
      </c>
      <c r="B1" s="3" t="s">
        <v>118</v>
      </c>
    </row>
    <row r="2" spans="1:2" x14ac:dyDescent="0.45">
      <c r="A2" s="3">
        <v>5567</v>
      </c>
      <c r="B2" s="3">
        <v>52</v>
      </c>
    </row>
    <row r="3" spans="1:2" x14ac:dyDescent="0.45">
      <c r="A3" s="3">
        <v>5568</v>
      </c>
      <c r="B3" s="3">
        <v>56</v>
      </c>
    </row>
    <row r="4" spans="1:2" x14ac:dyDescent="0.45">
      <c r="A4" s="3">
        <v>5569</v>
      </c>
      <c r="B4" s="3">
        <v>33</v>
      </c>
    </row>
    <row r="5" spans="1:2" x14ac:dyDescent="0.45">
      <c r="A5" s="3">
        <v>5570</v>
      </c>
      <c r="B5" s="3">
        <v>34</v>
      </c>
    </row>
    <row r="6" spans="1:2" x14ac:dyDescent="0.45">
      <c r="A6" s="3">
        <v>5571</v>
      </c>
      <c r="B6" s="3">
        <v>71</v>
      </c>
    </row>
    <row r="7" spans="1:2" x14ac:dyDescent="0.45">
      <c r="A7" s="3">
        <v>5572</v>
      </c>
      <c r="B7" s="3">
        <v>56</v>
      </c>
    </row>
    <row r="8" spans="1:2" x14ac:dyDescent="0.45">
      <c r="A8" s="3">
        <v>5573</v>
      </c>
      <c r="B8" s="3">
        <v>58</v>
      </c>
    </row>
    <row r="9" spans="1:2" x14ac:dyDescent="0.45">
      <c r="A9" s="3">
        <v>5574</v>
      </c>
      <c r="B9" s="3">
        <v>76</v>
      </c>
    </row>
    <row r="10" spans="1:2" x14ac:dyDescent="0.45">
      <c r="A10" s="3">
        <v>5575</v>
      </c>
      <c r="B10" s="3">
        <v>36</v>
      </c>
    </row>
    <row r="11" spans="1:2" x14ac:dyDescent="0.45">
      <c r="A11" s="3">
        <v>5576</v>
      </c>
      <c r="B11" s="3">
        <v>82</v>
      </c>
    </row>
    <row r="12" spans="1:2" x14ac:dyDescent="0.45">
      <c r="A12" s="3">
        <v>5577</v>
      </c>
      <c r="B12" s="3">
        <v>57</v>
      </c>
    </row>
    <row r="13" spans="1:2" x14ac:dyDescent="0.45">
      <c r="A13" s="3">
        <v>5578</v>
      </c>
      <c r="B13" s="3">
        <v>20</v>
      </c>
    </row>
    <row r="14" spans="1:2" x14ac:dyDescent="0.45">
      <c r="A14" s="3">
        <v>5579</v>
      </c>
      <c r="B14" s="3">
        <v>19</v>
      </c>
    </row>
    <row r="15" spans="1:2" x14ac:dyDescent="0.45">
      <c r="A15" s="3">
        <v>5580</v>
      </c>
      <c r="B15" s="3">
        <v>69</v>
      </c>
    </row>
    <row r="16" spans="1:2" x14ac:dyDescent="0.45">
      <c r="A16" s="3">
        <v>5581</v>
      </c>
      <c r="B16" s="3">
        <v>30</v>
      </c>
    </row>
    <row r="17" spans="1:2" x14ac:dyDescent="0.45">
      <c r="A17" s="3">
        <v>5582</v>
      </c>
      <c r="B17" s="3">
        <v>83</v>
      </c>
    </row>
    <row r="18" spans="1:2" x14ac:dyDescent="0.45">
      <c r="A18" s="3">
        <v>5583</v>
      </c>
      <c r="B18" s="3">
        <v>67</v>
      </c>
    </row>
    <row r="19" spans="1:2" x14ac:dyDescent="0.45">
      <c r="A19" s="3">
        <v>5584</v>
      </c>
      <c r="B19" s="3">
        <v>30</v>
      </c>
    </row>
    <row r="20" spans="1:2" x14ac:dyDescent="0.45">
      <c r="A20" s="3">
        <v>5585</v>
      </c>
      <c r="B20" s="3">
        <v>83</v>
      </c>
    </row>
    <row r="21" spans="1:2" x14ac:dyDescent="0.45">
      <c r="A21" s="3">
        <v>5586</v>
      </c>
      <c r="B21" s="3">
        <v>26</v>
      </c>
    </row>
    <row r="22" spans="1:2" x14ac:dyDescent="0.45">
      <c r="A22" s="3">
        <v>5587</v>
      </c>
      <c r="B22" s="3">
        <v>20</v>
      </c>
    </row>
    <row r="23" spans="1:2" x14ac:dyDescent="0.45">
      <c r="A23" s="3">
        <v>5588</v>
      </c>
      <c r="B23" s="3">
        <v>38</v>
      </c>
    </row>
    <row r="24" spans="1:2" x14ac:dyDescent="0.45">
      <c r="A24" s="3">
        <v>5589</v>
      </c>
      <c r="B24" s="3">
        <v>70</v>
      </c>
    </row>
    <row r="25" spans="1:2" x14ac:dyDescent="0.45">
      <c r="A25" s="3">
        <v>5590</v>
      </c>
      <c r="B25" s="3">
        <v>54</v>
      </c>
    </row>
    <row r="26" spans="1:2" x14ac:dyDescent="0.45">
      <c r="A26" s="3">
        <v>5591</v>
      </c>
      <c r="B26" s="3">
        <v>69</v>
      </c>
    </row>
    <row r="27" spans="1:2" x14ac:dyDescent="0.45">
      <c r="A27" s="3">
        <v>5592</v>
      </c>
      <c r="B27" s="3">
        <v>39</v>
      </c>
    </row>
    <row r="28" spans="1:2" x14ac:dyDescent="0.45">
      <c r="A28" s="3">
        <v>5593</v>
      </c>
      <c r="B28" s="3">
        <v>79</v>
      </c>
    </row>
    <row r="29" spans="1:2" x14ac:dyDescent="0.45">
      <c r="A29" s="3">
        <v>5594</v>
      </c>
      <c r="B29" s="3">
        <v>58</v>
      </c>
    </row>
    <row r="30" spans="1:2" x14ac:dyDescent="0.45">
      <c r="A30" s="3">
        <v>5595</v>
      </c>
      <c r="B30" s="3">
        <v>75</v>
      </c>
    </row>
    <row r="31" spans="1:2" x14ac:dyDescent="0.45">
      <c r="A31" s="3">
        <v>5596</v>
      </c>
      <c r="B31" s="3">
        <v>56</v>
      </c>
    </row>
    <row r="32" spans="1:2" x14ac:dyDescent="0.45">
      <c r="A32" s="3">
        <v>5597</v>
      </c>
      <c r="B32" s="3">
        <v>79</v>
      </c>
    </row>
    <row r="33" spans="1:2" x14ac:dyDescent="0.45">
      <c r="A33" s="3">
        <v>5598</v>
      </c>
      <c r="B33" s="3">
        <v>82</v>
      </c>
    </row>
    <row r="34" spans="1:2" x14ac:dyDescent="0.45">
      <c r="A34" s="3">
        <v>5599</v>
      </c>
      <c r="B34" s="3">
        <v>80</v>
      </c>
    </row>
    <row r="35" spans="1:2" x14ac:dyDescent="0.45">
      <c r="A35" s="3">
        <v>5600</v>
      </c>
      <c r="B35" s="3">
        <v>39</v>
      </c>
    </row>
    <row r="36" spans="1:2" x14ac:dyDescent="0.45">
      <c r="A36" s="3">
        <v>5601</v>
      </c>
      <c r="B36" s="3">
        <v>56</v>
      </c>
    </row>
    <row r="37" spans="1:2" x14ac:dyDescent="0.45">
      <c r="A37" s="3">
        <v>5602</v>
      </c>
      <c r="B37" s="3">
        <v>75</v>
      </c>
    </row>
    <row r="38" spans="1:2" x14ac:dyDescent="0.45">
      <c r="A38" s="3">
        <v>5603</v>
      </c>
      <c r="B38" s="3">
        <v>53</v>
      </c>
    </row>
    <row r="39" spans="1:2" x14ac:dyDescent="0.45">
      <c r="A39" s="3">
        <v>5604</v>
      </c>
      <c r="B39" s="3">
        <v>64</v>
      </c>
    </row>
    <row r="40" spans="1:2" x14ac:dyDescent="0.45">
      <c r="A40" s="3">
        <v>5605</v>
      </c>
      <c r="B40" s="3">
        <v>22</v>
      </c>
    </row>
    <row r="41" spans="1:2" x14ac:dyDescent="0.45">
      <c r="A41" s="3">
        <v>5606</v>
      </c>
      <c r="B41" s="3">
        <v>71</v>
      </c>
    </row>
    <row r="42" spans="1:2" x14ac:dyDescent="0.45">
      <c r="A42" s="3">
        <v>5607</v>
      </c>
      <c r="B42" s="3">
        <v>77</v>
      </c>
    </row>
    <row r="43" spans="1:2" x14ac:dyDescent="0.45">
      <c r="A43" s="3">
        <v>5608</v>
      </c>
      <c r="B43" s="3">
        <v>77</v>
      </c>
    </row>
    <row r="44" spans="1:2" x14ac:dyDescent="0.45">
      <c r="A44" s="3">
        <v>5609</v>
      </c>
      <c r="B44" s="3">
        <v>80</v>
      </c>
    </row>
    <row r="45" spans="1:2" x14ac:dyDescent="0.45">
      <c r="A45" s="3">
        <v>5610</v>
      </c>
      <c r="B45" s="3">
        <v>22</v>
      </c>
    </row>
    <row r="46" spans="1:2" x14ac:dyDescent="0.45">
      <c r="A46" s="3">
        <v>5611</v>
      </c>
      <c r="B46" s="3">
        <v>71</v>
      </c>
    </row>
    <row r="47" spans="1:2" x14ac:dyDescent="0.45">
      <c r="A47" s="3">
        <v>5612</v>
      </c>
      <c r="B47" s="3">
        <v>96</v>
      </c>
    </row>
    <row r="48" spans="1:2" x14ac:dyDescent="0.45">
      <c r="A48" s="3">
        <v>5613</v>
      </c>
      <c r="B48" s="3">
        <v>75</v>
      </c>
    </row>
    <row r="49" spans="1:2" x14ac:dyDescent="0.45">
      <c r="A49" s="3">
        <v>5614</v>
      </c>
      <c r="B49" s="3">
        <v>30</v>
      </c>
    </row>
    <row r="50" spans="1:2" x14ac:dyDescent="0.45">
      <c r="A50" s="3">
        <v>5615</v>
      </c>
      <c r="B50" s="3">
        <v>46</v>
      </c>
    </row>
    <row r="51" spans="1:2" x14ac:dyDescent="0.45">
      <c r="A51" s="3">
        <v>5616</v>
      </c>
      <c r="B51" s="3">
        <v>79</v>
      </c>
    </row>
    <row r="52" spans="1:2" x14ac:dyDescent="0.45">
      <c r="A52" s="3">
        <v>5617</v>
      </c>
      <c r="B52" s="3">
        <v>47</v>
      </c>
    </row>
    <row r="53" spans="1:2" x14ac:dyDescent="0.45">
      <c r="A53" s="3">
        <v>5618</v>
      </c>
      <c r="B53" s="3">
        <v>53</v>
      </c>
    </row>
    <row r="54" spans="1:2" x14ac:dyDescent="0.45">
      <c r="A54" s="3">
        <v>5619</v>
      </c>
      <c r="B54" s="3">
        <v>46</v>
      </c>
    </row>
    <row r="55" spans="1:2" x14ac:dyDescent="0.45">
      <c r="A55" s="3">
        <v>5620</v>
      </c>
      <c r="B55" s="3">
        <v>30</v>
      </c>
    </row>
    <row r="56" spans="1:2" x14ac:dyDescent="0.45">
      <c r="A56" s="3">
        <v>5621</v>
      </c>
      <c r="B56" s="3">
        <v>50</v>
      </c>
    </row>
    <row r="57" spans="1:2" x14ac:dyDescent="0.45">
      <c r="A57" s="3">
        <v>5622</v>
      </c>
      <c r="B57" s="3">
        <v>53</v>
      </c>
    </row>
    <row r="58" spans="1:2" x14ac:dyDescent="0.45">
      <c r="A58" s="3">
        <v>5623</v>
      </c>
      <c r="B58" s="3">
        <v>80</v>
      </c>
    </row>
    <row r="59" spans="1:2" x14ac:dyDescent="0.45">
      <c r="A59" s="3">
        <v>5624</v>
      </c>
      <c r="B59" s="3">
        <v>56</v>
      </c>
    </row>
    <row r="60" spans="1:2" x14ac:dyDescent="0.45">
      <c r="A60" s="3">
        <v>5625</v>
      </c>
      <c r="B60" s="3">
        <v>32</v>
      </c>
    </row>
    <row r="61" spans="1:2" x14ac:dyDescent="0.45">
      <c r="A61" s="3">
        <v>5626</v>
      </c>
      <c r="B61" s="3">
        <v>47</v>
      </c>
    </row>
    <row r="62" spans="1:2" x14ac:dyDescent="0.45">
      <c r="A62" s="3">
        <v>5627</v>
      </c>
      <c r="B62" s="3">
        <v>58</v>
      </c>
    </row>
    <row r="63" spans="1:2" x14ac:dyDescent="0.45">
      <c r="A63" s="3">
        <v>5628</v>
      </c>
      <c r="B63" s="3">
        <v>48</v>
      </c>
    </row>
    <row r="64" spans="1:2" x14ac:dyDescent="0.45">
      <c r="A64" s="3">
        <v>5629</v>
      </c>
      <c r="B64" s="3">
        <v>69</v>
      </c>
    </row>
    <row r="65" spans="1:2" x14ac:dyDescent="0.45">
      <c r="A65" s="3">
        <v>5630</v>
      </c>
      <c r="B65" s="3">
        <v>37</v>
      </c>
    </row>
    <row r="66" spans="1:2" x14ac:dyDescent="0.45">
      <c r="A66" s="3">
        <v>5631</v>
      </c>
      <c r="B66" s="3">
        <v>49</v>
      </c>
    </row>
    <row r="67" spans="1:2" x14ac:dyDescent="0.45">
      <c r="A67" s="3">
        <v>5632</v>
      </c>
      <c r="B67" s="3">
        <v>70</v>
      </c>
    </row>
    <row r="68" spans="1:2" x14ac:dyDescent="0.45">
      <c r="A68" s="3">
        <v>5633</v>
      </c>
      <c r="B68" s="3">
        <v>55</v>
      </c>
    </row>
    <row r="69" spans="1:2" x14ac:dyDescent="0.45">
      <c r="A69" s="3">
        <v>5634</v>
      </c>
      <c r="B69" s="3">
        <v>25</v>
      </c>
    </row>
    <row r="70" spans="1:2" x14ac:dyDescent="0.45">
      <c r="A70" s="3">
        <v>5635</v>
      </c>
      <c r="B70" s="3">
        <v>74</v>
      </c>
    </row>
    <row r="71" spans="1:2" x14ac:dyDescent="0.45">
      <c r="A71" s="3">
        <v>5636</v>
      </c>
      <c r="B71" s="3">
        <v>78</v>
      </c>
    </row>
    <row r="72" spans="1:2" x14ac:dyDescent="0.45">
      <c r="A72" s="3">
        <v>5637</v>
      </c>
      <c r="B72" s="3">
        <v>34</v>
      </c>
    </row>
    <row r="73" spans="1:2" x14ac:dyDescent="0.45">
      <c r="A73" s="3">
        <v>5638</v>
      </c>
      <c r="B73" s="3">
        <v>79</v>
      </c>
    </row>
    <row r="74" spans="1:2" x14ac:dyDescent="0.45">
      <c r="A74" s="3">
        <v>5639</v>
      </c>
      <c r="B74" s="3">
        <v>61</v>
      </c>
    </row>
    <row r="75" spans="1:2" x14ac:dyDescent="0.45">
      <c r="A75" s="3">
        <v>5640</v>
      </c>
      <c r="B75" s="3">
        <v>38</v>
      </c>
    </row>
    <row r="76" spans="1:2" x14ac:dyDescent="0.45">
      <c r="A76" s="3">
        <v>5641</v>
      </c>
      <c r="B76" s="3">
        <v>83</v>
      </c>
    </row>
    <row r="77" spans="1:2" x14ac:dyDescent="0.45">
      <c r="A77" s="3">
        <v>5642</v>
      </c>
      <c r="B77" s="3">
        <v>18</v>
      </c>
    </row>
    <row r="78" spans="1:2" x14ac:dyDescent="0.45">
      <c r="A78" s="3">
        <v>5643</v>
      </c>
      <c r="B78" s="3">
        <v>63</v>
      </c>
    </row>
    <row r="79" spans="1:2" x14ac:dyDescent="0.45">
      <c r="A79" s="3">
        <v>5644</v>
      </c>
      <c r="B79" s="3">
        <v>28</v>
      </c>
    </row>
    <row r="80" spans="1:2" x14ac:dyDescent="0.45">
      <c r="A80" s="3">
        <v>5645</v>
      </c>
      <c r="B80" s="3">
        <v>61</v>
      </c>
    </row>
    <row r="81" spans="1:2" x14ac:dyDescent="0.45">
      <c r="A81" s="3">
        <v>5646</v>
      </c>
      <c r="B81" s="3">
        <v>77</v>
      </c>
    </row>
    <row r="82" spans="1:2" x14ac:dyDescent="0.45">
      <c r="A82" s="3">
        <v>5647</v>
      </c>
      <c r="B82" s="3">
        <v>31</v>
      </c>
    </row>
    <row r="83" spans="1:2" x14ac:dyDescent="0.45">
      <c r="A83" s="3">
        <v>5648</v>
      </c>
      <c r="B83" s="3">
        <v>38</v>
      </c>
    </row>
    <row r="84" spans="1:2" x14ac:dyDescent="0.45">
      <c r="A84" s="3">
        <v>5649</v>
      </c>
      <c r="B84" s="3">
        <v>62</v>
      </c>
    </row>
    <row r="85" spans="1:2" x14ac:dyDescent="0.45">
      <c r="A85" s="3">
        <v>5650</v>
      </c>
      <c r="B85" s="3">
        <v>35</v>
      </c>
    </row>
    <row r="86" spans="1:2" x14ac:dyDescent="0.45">
      <c r="A86" s="3">
        <v>5651</v>
      </c>
      <c r="B86" s="3">
        <v>26</v>
      </c>
    </row>
    <row r="87" spans="1:2" x14ac:dyDescent="0.45">
      <c r="A87" s="3">
        <v>5652</v>
      </c>
      <c r="B87" s="3">
        <v>85</v>
      </c>
    </row>
    <row r="88" spans="1:2" x14ac:dyDescent="0.45">
      <c r="A88" s="3">
        <v>5653</v>
      </c>
      <c r="B88" s="3">
        <v>63</v>
      </c>
    </row>
    <row r="89" spans="1:2" x14ac:dyDescent="0.45">
      <c r="A89" s="3">
        <v>5654</v>
      </c>
      <c r="B89" s="3">
        <v>31</v>
      </c>
    </row>
    <row r="90" spans="1:2" x14ac:dyDescent="0.45">
      <c r="A90" s="3">
        <v>5655</v>
      </c>
      <c r="B90" s="3">
        <v>71</v>
      </c>
    </row>
    <row r="91" spans="1:2" x14ac:dyDescent="0.45">
      <c r="A91" s="3">
        <v>5656</v>
      </c>
      <c r="B91" s="3">
        <v>59</v>
      </c>
    </row>
    <row r="92" spans="1:2" x14ac:dyDescent="0.45">
      <c r="A92" s="3">
        <v>5657</v>
      </c>
      <c r="B92" s="3">
        <v>39</v>
      </c>
    </row>
    <row r="93" spans="1:2" x14ac:dyDescent="0.45">
      <c r="A93" s="3">
        <v>5658</v>
      </c>
      <c r="B93" s="3">
        <v>53</v>
      </c>
    </row>
    <row r="94" spans="1:2" x14ac:dyDescent="0.45">
      <c r="A94" s="3">
        <v>5659</v>
      </c>
      <c r="B94" s="3">
        <v>42</v>
      </c>
    </row>
    <row r="95" spans="1:2" x14ac:dyDescent="0.45">
      <c r="A95" s="3">
        <v>5660</v>
      </c>
      <c r="B95" s="3">
        <v>76</v>
      </c>
    </row>
    <row r="96" spans="1:2" x14ac:dyDescent="0.45">
      <c r="A96" s="3">
        <v>5661</v>
      </c>
      <c r="B96" s="3">
        <v>22</v>
      </c>
    </row>
    <row r="97" spans="1:2" x14ac:dyDescent="0.45">
      <c r="A97" s="3">
        <v>5662</v>
      </c>
      <c r="B97" s="3">
        <v>79</v>
      </c>
    </row>
    <row r="98" spans="1:2" x14ac:dyDescent="0.45">
      <c r="A98" s="3">
        <v>5663</v>
      </c>
      <c r="B98" s="3">
        <v>82</v>
      </c>
    </row>
    <row r="99" spans="1:2" x14ac:dyDescent="0.45">
      <c r="A99" s="3">
        <v>5664</v>
      </c>
      <c r="B99" s="3">
        <v>46</v>
      </c>
    </row>
    <row r="100" spans="1:2" x14ac:dyDescent="0.45">
      <c r="A100" s="3">
        <v>5665</v>
      </c>
      <c r="B100" s="3">
        <v>22</v>
      </c>
    </row>
    <row r="101" spans="1:2" x14ac:dyDescent="0.45">
      <c r="A101" s="3">
        <v>5666</v>
      </c>
      <c r="B101" s="3">
        <v>41</v>
      </c>
    </row>
  </sheetData>
  <sortState xmlns:xlrd2="http://schemas.microsoft.com/office/spreadsheetml/2017/richdata2" ref="A2:B101">
    <sortCondition ref="A2:A10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568FB-48AD-446C-888E-85392AD535BE}">
  <dimension ref="A1:B101"/>
  <sheetViews>
    <sheetView zoomScale="180" zoomScaleNormal="180" workbookViewId="0">
      <selection activeCell="B11" sqref="B11"/>
    </sheetView>
  </sheetViews>
  <sheetFormatPr defaultRowHeight="14.25" x14ac:dyDescent="0.45"/>
  <sheetData>
    <row r="1" spans="1:2" x14ac:dyDescent="0.45">
      <c r="A1" t="s">
        <v>13</v>
      </c>
      <c r="B1" t="s">
        <v>119</v>
      </c>
    </row>
    <row r="2" spans="1:2" x14ac:dyDescent="0.45">
      <c r="A2">
        <v>5666</v>
      </c>
      <c r="B2">
        <v>58</v>
      </c>
    </row>
    <row r="3" spans="1:2" x14ac:dyDescent="0.45">
      <c r="A3">
        <v>5665</v>
      </c>
      <c r="B3">
        <v>59</v>
      </c>
    </row>
    <row r="4" spans="1:2" x14ac:dyDescent="0.45">
      <c r="A4">
        <v>5664</v>
      </c>
      <c r="B4">
        <v>27</v>
      </c>
    </row>
    <row r="5" spans="1:2" x14ac:dyDescent="0.45">
      <c r="A5">
        <v>5663</v>
      </c>
      <c r="B5">
        <v>47</v>
      </c>
    </row>
    <row r="6" spans="1:2" x14ac:dyDescent="0.45">
      <c r="A6">
        <v>5662</v>
      </c>
      <c r="B6">
        <v>35</v>
      </c>
    </row>
    <row r="7" spans="1:2" x14ac:dyDescent="0.45">
      <c r="A7">
        <v>5661</v>
      </c>
      <c r="B7">
        <v>39</v>
      </c>
    </row>
    <row r="8" spans="1:2" x14ac:dyDescent="0.45">
      <c r="A8">
        <v>5660</v>
      </c>
      <c r="B8">
        <v>29</v>
      </c>
    </row>
    <row r="9" spans="1:2" x14ac:dyDescent="0.45">
      <c r="A9">
        <v>5659</v>
      </c>
      <c r="B9">
        <v>62</v>
      </c>
    </row>
    <row r="10" spans="1:2" x14ac:dyDescent="0.45">
      <c r="A10">
        <v>5658</v>
      </c>
      <c r="B10">
        <v>43</v>
      </c>
    </row>
    <row r="11" spans="1:2" x14ac:dyDescent="0.45">
      <c r="A11">
        <v>5657</v>
      </c>
      <c r="B11">
        <v>48</v>
      </c>
    </row>
    <row r="12" spans="1:2" x14ac:dyDescent="0.45">
      <c r="A12">
        <v>5656</v>
      </c>
      <c r="B12">
        <v>58</v>
      </c>
    </row>
    <row r="13" spans="1:2" x14ac:dyDescent="0.45">
      <c r="A13">
        <v>5655</v>
      </c>
      <c r="B13">
        <v>22</v>
      </c>
    </row>
    <row r="14" spans="1:2" x14ac:dyDescent="0.45">
      <c r="A14">
        <v>5654</v>
      </c>
      <c r="B14">
        <v>42</v>
      </c>
    </row>
    <row r="15" spans="1:2" x14ac:dyDescent="0.45">
      <c r="A15">
        <v>5653</v>
      </c>
      <c r="B15">
        <v>74</v>
      </c>
    </row>
    <row r="16" spans="1:2" x14ac:dyDescent="0.45">
      <c r="A16">
        <v>5652</v>
      </c>
      <c r="B16">
        <v>71</v>
      </c>
    </row>
    <row r="17" spans="1:2" x14ac:dyDescent="0.45">
      <c r="A17">
        <v>5651</v>
      </c>
      <c r="B17">
        <v>77</v>
      </c>
    </row>
    <row r="18" spans="1:2" x14ac:dyDescent="0.45">
      <c r="A18">
        <v>5650</v>
      </c>
      <c r="B18">
        <v>75</v>
      </c>
    </row>
    <row r="19" spans="1:2" x14ac:dyDescent="0.45">
      <c r="A19">
        <v>5649</v>
      </c>
      <c r="B19">
        <v>81</v>
      </c>
    </row>
    <row r="20" spans="1:2" x14ac:dyDescent="0.45">
      <c r="A20">
        <v>5648</v>
      </c>
      <c r="B20">
        <v>80</v>
      </c>
    </row>
    <row r="21" spans="1:2" x14ac:dyDescent="0.45">
      <c r="A21">
        <v>5647</v>
      </c>
      <c r="B21">
        <v>62</v>
      </c>
    </row>
    <row r="22" spans="1:2" x14ac:dyDescent="0.45">
      <c r="A22">
        <v>5646</v>
      </c>
      <c r="B22">
        <v>24</v>
      </c>
    </row>
    <row r="23" spans="1:2" x14ac:dyDescent="0.45">
      <c r="A23">
        <v>5645</v>
      </c>
      <c r="B23">
        <v>75</v>
      </c>
    </row>
    <row r="24" spans="1:2" x14ac:dyDescent="0.45">
      <c r="A24">
        <v>5644</v>
      </c>
      <c r="B24">
        <v>66</v>
      </c>
    </row>
    <row r="25" spans="1:2" x14ac:dyDescent="0.45">
      <c r="A25">
        <v>5643</v>
      </c>
      <c r="B25">
        <v>58</v>
      </c>
    </row>
    <row r="26" spans="1:2" x14ac:dyDescent="0.45">
      <c r="A26">
        <v>5642</v>
      </c>
      <c r="B26">
        <v>30</v>
      </c>
    </row>
    <row r="27" spans="1:2" x14ac:dyDescent="0.45">
      <c r="A27">
        <v>5641</v>
      </c>
      <c r="B27">
        <v>70</v>
      </c>
    </row>
    <row r="28" spans="1:2" x14ac:dyDescent="0.45">
      <c r="A28">
        <v>5640</v>
      </c>
      <c r="B28">
        <v>15</v>
      </c>
    </row>
    <row r="29" spans="1:2" x14ac:dyDescent="0.45">
      <c r="A29">
        <v>5639</v>
      </c>
      <c r="B29">
        <v>30</v>
      </c>
    </row>
    <row r="30" spans="1:2" x14ac:dyDescent="0.45">
      <c r="A30">
        <v>5638</v>
      </c>
      <c r="B30">
        <v>50</v>
      </c>
    </row>
    <row r="31" spans="1:2" x14ac:dyDescent="0.45">
      <c r="A31">
        <v>5637</v>
      </c>
      <c r="B31">
        <v>73</v>
      </c>
    </row>
    <row r="32" spans="1:2" x14ac:dyDescent="0.45">
      <c r="A32">
        <v>5636</v>
      </c>
      <c r="B32">
        <v>84</v>
      </c>
    </row>
    <row r="33" spans="1:2" x14ac:dyDescent="0.45">
      <c r="A33">
        <v>5635</v>
      </c>
      <c r="B33">
        <v>44</v>
      </c>
    </row>
    <row r="34" spans="1:2" x14ac:dyDescent="0.45">
      <c r="A34">
        <v>5634</v>
      </c>
      <c r="B34">
        <v>32</v>
      </c>
    </row>
    <row r="35" spans="1:2" x14ac:dyDescent="0.45">
      <c r="A35">
        <v>5633</v>
      </c>
      <c r="B35">
        <v>32</v>
      </c>
    </row>
    <row r="36" spans="1:2" x14ac:dyDescent="0.45">
      <c r="A36">
        <v>5632</v>
      </c>
      <c r="B36">
        <v>35</v>
      </c>
    </row>
    <row r="37" spans="1:2" x14ac:dyDescent="0.45">
      <c r="A37">
        <v>5631</v>
      </c>
      <c r="B37">
        <v>42</v>
      </c>
    </row>
    <row r="38" spans="1:2" x14ac:dyDescent="0.45">
      <c r="A38">
        <v>5630</v>
      </c>
      <c r="B38">
        <v>76</v>
      </c>
    </row>
    <row r="39" spans="1:2" x14ac:dyDescent="0.45">
      <c r="A39">
        <v>5629</v>
      </c>
      <c r="B39">
        <v>46</v>
      </c>
    </row>
    <row r="40" spans="1:2" x14ac:dyDescent="0.45">
      <c r="A40">
        <v>5628</v>
      </c>
      <c r="B40">
        <v>49</v>
      </c>
    </row>
    <row r="41" spans="1:2" x14ac:dyDescent="0.45">
      <c r="A41">
        <v>5627</v>
      </c>
      <c r="B41">
        <v>28</v>
      </c>
    </row>
    <row r="42" spans="1:2" x14ac:dyDescent="0.45">
      <c r="A42">
        <v>5626</v>
      </c>
      <c r="B42">
        <v>18</v>
      </c>
    </row>
    <row r="43" spans="1:2" x14ac:dyDescent="0.45">
      <c r="A43">
        <v>5625</v>
      </c>
      <c r="B43">
        <v>54</v>
      </c>
    </row>
    <row r="44" spans="1:2" x14ac:dyDescent="0.45">
      <c r="A44">
        <v>5624</v>
      </c>
      <c r="B44">
        <v>31</v>
      </c>
    </row>
    <row r="45" spans="1:2" x14ac:dyDescent="0.45">
      <c r="A45">
        <v>5623</v>
      </c>
      <c r="B45">
        <v>22</v>
      </c>
    </row>
    <row r="46" spans="1:2" x14ac:dyDescent="0.45">
      <c r="A46">
        <v>5622</v>
      </c>
      <c r="B46">
        <v>15</v>
      </c>
    </row>
    <row r="47" spans="1:2" x14ac:dyDescent="0.45">
      <c r="A47">
        <v>5621</v>
      </c>
      <c r="B47">
        <v>81</v>
      </c>
    </row>
    <row r="48" spans="1:2" x14ac:dyDescent="0.45">
      <c r="A48">
        <v>5620</v>
      </c>
      <c r="B48">
        <v>76</v>
      </c>
    </row>
    <row r="49" spans="1:2" x14ac:dyDescent="0.45">
      <c r="A49">
        <v>5619</v>
      </c>
      <c r="B49">
        <v>27</v>
      </c>
    </row>
    <row r="50" spans="1:2" x14ac:dyDescent="0.45">
      <c r="A50">
        <v>5618</v>
      </c>
      <c r="B50">
        <v>84</v>
      </c>
    </row>
    <row r="51" spans="1:2" x14ac:dyDescent="0.45">
      <c r="A51">
        <v>5617</v>
      </c>
      <c r="B51">
        <v>40</v>
      </c>
    </row>
    <row r="52" spans="1:2" x14ac:dyDescent="0.45">
      <c r="A52">
        <v>5616</v>
      </c>
      <c r="B52">
        <v>57</v>
      </c>
    </row>
    <row r="53" spans="1:2" x14ac:dyDescent="0.45">
      <c r="A53">
        <v>5615</v>
      </c>
      <c r="B53">
        <v>71</v>
      </c>
    </row>
    <row r="54" spans="1:2" x14ac:dyDescent="0.45">
      <c r="A54">
        <v>5614</v>
      </c>
      <c r="B54">
        <v>55</v>
      </c>
    </row>
    <row r="55" spans="1:2" x14ac:dyDescent="0.45">
      <c r="A55">
        <v>5613</v>
      </c>
      <c r="B55">
        <v>70</v>
      </c>
    </row>
    <row r="56" spans="1:2" x14ac:dyDescent="0.45">
      <c r="A56">
        <v>5612</v>
      </c>
      <c r="B56">
        <v>69</v>
      </c>
    </row>
    <row r="57" spans="1:2" x14ac:dyDescent="0.45">
      <c r="A57">
        <v>5611</v>
      </c>
      <c r="B57">
        <v>34</v>
      </c>
    </row>
    <row r="58" spans="1:2" x14ac:dyDescent="0.45">
      <c r="A58">
        <v>5610</v>
      </c>
      <c r="B58">
        <v>42</v>
      </c>
    </row>
    <row r="59" spans="1:2" x14ac:dyDescent="0.45">
      <c r="A59">
        <v>5609</v>
      </c>
      <c r="B59">
        <v>31</v>
      </c>
    </row>
    <row r="60" spans="1:2" x14ac:dyDescent="0.45">
      <c r="A60">
        <v>5608</v>
      </c>
      <c r="B60">
        <v>15</v>
      </c>
    </row>
    <row r="61" spans="1:2" x14ac:dyDescent="0.45">
      <c r="A61">
        <v>5607</v>
      </c>
      <c r="B61">
        <v>84</v>
      </c>
    </row>
    <row r="62" spans="1:2" x14ac:dyDescent="0.45">
      <c r="A62">
        <v>5606</v>
      </c>
      <c r="B62">
        <v>66</v>
      </c>
    </row>
    <row r="63" spans="1:2" x14ac:dyDescent="0.45">
      <c r="A63">
        <v>5605</v>
      </c>
      <c r="B63">
        <v>83</v>
      </c>
    </row>
    <row r="64" spans="1:2" x14ac:dyDescent="0.45">
      <c r="A64">
        <v>5604</v>
      </c>
      <c r="B64">
        <v>41</v>
      </c>
    </row>
    <row r="65" spans="1:2" x14ac:dyDescent="0.45">
      <c r="A65">
        <v>5603</v>
      </c>
      <c r="B65">
        <v>63</v>
      </c>
    </row>
    <row r="66" spans="1:2" x14ac:dyDescent="0.45">
      <c r="A66">
        <v>5602</v>
      </c>
      <c r="B66">
        <v>85</v>
      </c>
    </row>
    <row r="67" spans="1:2" x14ac:dyDescent="0.45">
      <c r="A67">
        <v>5601</v>
      </c>
      <c r="B67">
        <v>76</v>
      </c>
    </row>
    <row r="68" spans="1:2" x14ac:dyDescent="0.45">
      <c r="A68">
        <v>5600</v>
      </c>
      <c r="B68">
        <v>34</v>
      </c>
    </row>
    <row r="69" spans="1:2" x14ac:dyDescent="0.45">
      <c r="A69">
        <v>5599</v>
      </c>
      <c r="B69">
        <v>50</v>
      </c>
    </row>
    <row r="70" spans="1:2" x14ac:dyDescent="0.45">
      <c r="A70">
        <v>5598</v>
      </c>
      <c r="B70">
        <v>43</v>
      </c>
    </row>
    <row r="71" spans="1:2" x14ac:dyDescent="0.45">
      <c r="A71">
        <v>5597</v>
      </c>
      <c r="B71">
        <v>82</v>
      </c>
    </row>
    <row r="72" spans="1:2" x14ac:dyDescent="0.45">
      <c r="A72">
        <v>5596</v>
      </c>
      <c r="B72">
        <v>45</v>
      </c>
    </row>
    <row r="73" spans="1:2" x14ac:dyDescent="0.45">
      <c r="A73">
        <v>5595</v>
      </c>
      <c r="B73">
        <v>45</v>
      </c>
    </row>
    <row r="74" spans="1:2" x14ac:dyDescent="0.45">
      <c r="A74">
        <v>5594</v>
      </c>
      <c r="B74">
        <v>76</v>
      </c>
    </row>
    <row r="75" spans="1:2" x14ac:dyDescent="0.45">
      <c r="A75">
        <v>5593</v>
      </c>
      <c r="B75">
        <v>75</v>
      </c>
    </row>
    <row r="76" spans="1:2" x14ac:dyDescent="0.45">
      <c r="A76">
        <v>5592</v>
      </c>
      <c r="B76">
        <v>50</v>
      </c>
    </row>
    <row r="77" spans="1:2" x14ac:dyDescent="0.45">
      <c r="A77">
        <v>5591</v>
      </c>
      <c r="B77">
        <v>20</v>
      </c>
    </row>
    <row r="78" spans="1:2" x14ac:dyDescent="0.45">
      <c r="A78">
        <v>5590</v>
      </c>
      <c r="B78">
        <v>40</v>
      </c>
    </row>
    <row r="79" spans="1:2" x14ac:dyDescent="0.45">
      <c r="A79">
        <v>5589</v>
      </c>
      <c r="B79">
        <v>61</v>
      </c>
    </row>
    <row r="80" spans="1:2" x14ac:dyDescent="0.45">
      <c r="A80">
        <v>5588</v>
      </c>
      <c r="B80">
        <v>29</v>
      </c>
    </row>
    <row r="81" spans="1:2" x14ac:dyDescent="0.45">
      <c r="A81">
        <v>5587</v>
      </c>
      <c r="B81">
        <v>74</v>
      </c>
    </row>
    <row r="82" spans="1:2" x14ac:dyDescent="0.45">
      <c r="A82">
        <v>5586</v>
      </c>
      <c r="B82">
        <v>58</v>
      </c>
    </row>
    <row r="83" spans="1:2" x14ac:dyDescent="0.45">
      <c r="A83">
        <v>5585</v>
      </c>
      <c r="B83">
        <v>33</v>
      </c>
    </row>
    <row r="84" spans="1:2" x14ac:dyDescent="0.45">
      <c r="A84">
        <v>5584</v>
      </c>
      <c r="B84">
        <v>66</v>
      </c>
    </row>
    <row r="85" spans="1:2" x14ac:dyDescent="0.45">
      <c r="A85">
        <v>5583</v>
      </c>
      <c r="B85">
        <v>88</v>
      </c>
    </row>
    <row r="86" spans="1:2" x14ac:dyDescent="0.45">
      <c r="A86">
        <v>5582</v>
      </c>
      <c r="B86">
        <v>77</v>
      </c>
    </row>
    <row r="87" spans="1:2" x14ac:dyDescent="0.45">
      <c r="A87">
        <v>5581</v>
      </c>
      <c r="B87">
        <v>46</v>
      </c>
    </row>
    <row r="88" spans="1:2" x14ac:dyDescent="0.45">
      <c r="A88">
        <v>5580</v>
      </c>
      <c r="B88">
        <v>69</v>
      </c>
    </row>
    <row r="89" spans="1:2" x14ac:dyDescent="0.45">
      <c r="A89">
        <v>5579</v>
      </c>
      <c r="B89">
        <v>26</v>
      </c>
    </row>
    <row r="90" spans="1:2" x14ac:dyDescent="0.45">
      <c r="A90">
        <v>5578</v>
      </c>
      <c r="B90">
        <v>77</v>
      </c>
    </row>
    <row r="91" spans="1:2" x14ac:dyDescent="0.45">
      <c r="A91">
        <v>5577</v>
      </c>
      <c r="B91">
        <v>25</v>
      </c>
    </row>
    <row r="92" spans="1:2" x14ac:dyDescent="0.45">
      <c r="A92">
        <v>5576</v>
      </c>
      <c r="B92">
        <v>74</v>
      </c>
    </row>
    <row r="93" spans="1:2" x14ac:dyDescent="0.45">
      <c r="A93">
        <v>5575</v>
      </c>
      <c r="B93">
        <v>64</v>
      </c>
    </row>
    <row r="94" spans="1:2" x14ac:dyDescent="0.45">
      <c r="A94">
        <v>5574</v>
      </c>
      <c r="B94">
        <v>50</v>
      </c>
    </row>
    <row r="95" spans="1:2" x14ac:dyDescent="0.45">
      <c r="A95">
        <v>5573</v>
      </c>
      <c r="B95">
        <v>48</v>
      </c>
    </row>
    <row r="96" spans="1:2" x14ac:dyDescent="0.45">
      <c r="A96">
        <v>5572</v>
      </c>
      <c r="B96">
        <v>63</v>
      </c>
    </row>
    <row r="97" spans="1:2" x14ac:dyDescent="0.45">
      <c r="A97">
        <v>5571</v>
      </c>
      <c r="B97">
        <v>56</v>
      </c>
    </row>
    <row r="98" spans="1:2" x14ac:dyDescent="0.45">
      <c r="A98">
        <v>5570</v>
      </c>
      <c r="B98">
        <v>49</v>
      </c>
    </row>
    <row r="99" spans="1:2" x14ac:dyDescent="0.45">
      <c r="A99">
        <v>5569</v>
      </c>
      <c r="B99">
        <v>80</v>
      </c>
    </row>
    <row r="100" spans="1:2" x14ac:dyDescent="0.45">
      <c r="A100">
        <v>5568</v>
      </c>
      <c r="B100">
        <v>44</v>
      </c>
    </row>
    <row r="101" spans="1:2" x14ac:dyDescent="0.45">
      <c r="A101">
        <v>5567</v>
      </c>
      <c r="B101">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75C32-E5E6-4F09-B36D-FF343F9095AF}">
  <dimension ref="A1:B101"/>
  <sheetViews>
    <sheetView zoomScale="180" zoomScaleNormal="180" workbookViewId="0">
      <selection activeCell="A2" sqref="A2:B101"/>
    </sheetView>
  </sheetViews>
  <sheetFormatPr defaultRowHeight="14.25" x14ac:dyDescent="0.45"/>
  <sheetData>
    <row r="1" spans="1:2" x14ac:dyDescent="0.45">
      <c r="A1" s="3" t="s">
        <v>13</v>
      </c>
      <c r="B1" s="3" t="s">
        <v>120</v>
      </c>
    </row>
    <row r="2" spans="1:2" x14ac:dyDescent="0.45">
      <c r="A2" s="3">
        <v>5567</v>
      </c>
      <c r="B2" s="3">
        <v>28</v>
      </c>
    </row>
    <row r="3" spans="1:2" x14ac:dyDescent="0.45">
      <c r="A3" s="3">
        <v>5568</v>
      </c>
      <c r="B3" s="3">
        <v>80</v>
      </c>
    </row>
    <row r="4" spans="1:2" x14ac:dyDescent="0.45">
      <c r="A4" s="3">
        <v>5569</v>
      </c>
      <c r="B4" s="3">
        <v>44</v>
      </c>
    </row>
    <row r="5" spans="1:2" x14ac:dyDescent="0.45">
      <c r="A5" s="3">
        <v>5570</v>
      </c>
      <c r="B5" s="3">
        <v>69</v>
      </c>
    </row>
    <row r="6" spans="1:2" x14ac:dyDescent="0.45">
      <c r="A6" s="3">
        <v>5571</v>
      </c>
      <c r="B6" s="3">
        <v>43</v>
      </c>
    </row>
    <row r="7" spans="1:2" x14ac:dyDescent="0.45">
      <c r="A7" s="3">
        <v>5572</v>
      </c>
      <c r="B7" s="3">
        <v>76</v>
      </c>
    </row>
    <row r="8" spans="1:2" x14ac:dyDescent="0.45">
      <c r="A8" s="3">
        <v>5573</v>
      </c>
      <c r="B8" s="3">
        <v>75</v>
      </c>
    </row>
    <row r="9" spans="1:2" x14ac:dyDescent="0.45">
      <c r="A9" s="3">
        <v>5574</v>
      </c>
      <c r="B9" s="3">
        <v>39</v>
      </c>
    </row>
    <row r="10" spans="1:2" x14ac:dyDescent="0.45">
      <c r="A10" s="3">
        <v>5575</v>
      </c>
      <c r="B10" s="3">
        <v>51</v>
      </c>
    </row>
    <row r="11" spans="1:2" x14ac:dyDescent="0.45">
      <c r="A11" s="3">
        <v>5576</v>
      </c>
      <c r="B11" s="3">
        <v>77</v>
      </c>
    </row>
    <row r="12" spans="1:2" x14ac:dyDescent="0.45">
      <c r="A12" s="3">
        <v>5577</v>
      </c>
      <c r="B12" s="3">
        <v>54</v>
      </c>
    </row>
    <row r="13" spans="1:2" x14ac:dyDescent="0.45">
      <c r="A13" s="3">
        <v>5578</v>
      </c>
      <c r="B13" s="3">
        <v>28</v>
      </c>
    </row>
    <row r="14" spans="1:2" x14ac:dyDescent="0.45">
      <c r="A14" s="3">
        <v>5579</v>
      </c>
      <c r="B14" s="3">
        <v>22</v>
      </c>
    </row>
    <row r="15" spans="1:2" x14ac:dyDescent="0.45">
      <c r="A15" s="3">
        <v>5580</v>
      </c>
      <c r="B15" s="3">
        <v>56</v>
      </c>
    </row>
    <row r="16" spans="1:2" x14ac:dyDescent="0.45">
      <c r="A16" s="3">
        <v>5581</v>
      </c>
      <c r="B16" s="3">
        <v>78</v>
      </c>
    </row>
    <row r="17" spans="1:2" x14ac:dyDescent="0.45">
      <c r="A17" s="3">
        <v>5582</v>
      </c>
      <c r="B17" s="3">
        <v>64</v>
      </c>
    </row>
    <row r="18" spans="1:2" x14ac:dyDescent="0.45">
      <c r="A18" s="3">
        <v>5583</v>
      </c>
      <c r="B18" s="3">
        <v>78</v>
      </c>
    </row>
    <row r="19" spans="1:2" x14ac:dyDescent="0.45">
      <c r="A19" s="3">
        <v>5584</v>
      </c>
      <c r="B19" s="3">
        <v>79</v>
      </c>
    </row>
    <row r="20" spans="1:2" x14ac:dyDescent="0.45">
      <c r="A20" s="3">
        <v>5585</v>
      </c>
      <c r="B20" s="3">
        <v>45</v>
      </c>
    </row>
    <row r="21" spans="1:2" x14ac:dyDescent="0.45">
      <c r="A21" s="3">
        <v>5586</v>
      </c>
      <c r="B21" s="3">
        <v>83</v>
      </c>
    </row>
    <row r="22" spans="1:2" x14ac:dyDescent="0.45">
      <c r="A22" s="3">
        <v>5587</v>
      </c>
      <c r="B22" s="3">
        <v>46</v>
      </c>
    </row>
    <row r="23" spans="1:2" x14ac:dyDescent="0.45">
      <c r="A23" s="3">
        <v>5588</v>
      </c>
      <c r="B23" s="3">
        <v>38</v>
      </c>
    </row>
    <row r="24" spans="1:2" x14ac:dyDescent="0.45">
      <c r="A24" s="3">
        <v>5589</v>
      </c>
      <c r="B24" s="3">
        <v>78</v>
      </c>
    </row>
    <row r="25" spans="1:2" x14ac:dyDescent="0.45">
      <c r="A25" s="3">
        <v>5590</v>
      </c>
      <c r="B25" s="3">
        <v>22</v>
      </c>
    </row>
    <row r="26" spans="1:2" x14ac:dyDescent="0.45">
      <c r="A26" s="3">
        <v>5591</v>
      </c>
      <c r="B26" s="3">
        <v>84</v>
      </c>
    </row>
    <row r="27" spans="1:2" x14ac:dyDescent="0.45">
      <c r="A27" s="3">
        <v>5592</v>
      </c>
      <c r="B27" s="3">
        <v>82</v>
      </c>
    </row>
    <row r="28" spans="1:2" x14ac:dyDescent="0.45">
      <c r="A28" s="3">
        <v>5593</v>
      </c>
      <c r="B28" s="3">
        <v>51</v>
      </c>
    </row>
    <row r="29" spans="1:2" x14ac:dyDescent="0.45">
      <c r="A29" s="3">
        <v>5594</v>
      </c>
      <c r="B29" s="3">
        <v>50</v>
      </c>
    </row>
    <row r="30" spans="1:2" x14ac:dyDescent="0.45">
      <c r="A30" s="3">
        <v>5595</v>
      </c>
      <c r="B30" s="3">
        <v>15</v>
      </c>
    </row>
    <row r="31" spans="1:2" x14ac:dyDescent="0.45">
      <c r="A31" s="3">
        <v>5596</v>
      </c>
      <c r="B31" s="3">
        <v>69</v>
      </c>
    </row>
    <row r="32" spans="1:2" x14ac:dyDescent="0.45">
      <c r="A32" s="3">
        <v>5597</v>
      </c>
      <c r="B32" s="3">
        <v>41</v>
      </c>
    </row>
    <row r="33" spans="1:2" x14ac:dyDescent="0.45">
      <c r="A33" s="3">
        <v>5598</v>
      </c>
      <c r="B33" s="3">
        <v>56</v>
      </c>
    </row>
    <row r="34" spans="1:2" x14ac:dyDescent="0.45">
      <c r="A34" s="3">
        <v>5599</v>
      </c>
      <c r="B34" s="3">
        <v>74</v>
      </c>
    </row>
    <row r="35" spans="1:2" x14ac:dyDescent="0.45">
      <c r="A35" s="3">
        <v>5600</v>
      </c>
      <c r="B35" s="3">
        <v>31</v>
      </c>
    </row>
    <row r="36" spans="1:2" x14ac:dyDescent="0.45">
      <c r="A36" s="3">
        <v>5601</v>
      </c>
      <c r="B36" s="3">
        <v>85</v>
      </c>
    </row>
    <row r="37" spans="1:2" x14ac:dyDescent="0.45">
      <c r="A37" s="3">
        <v>5602</v>
      </c>
      <c r="B37" s="3">
        <v>54</v>
      </c>
    </row>
    <row r="38" spans="1:2" x14ac:dyDescent="0.45">
      <c r="A38" s="3">
        <v>5603</v>
      </c>
      <c r="B38" s="3">
        <v>32</v>
      </c>
    </row>
    <row r="39" spans="1:2" x14ac:dyDescent="0.45">
      <c r="A39" s="3">
        <v>5604</v>
      </c>
      <c r="B39" s="3">
        <v>24</v>
      </c>
    </row>
    <row r="40" spans="1:2" x14ac:dyDescent="0.45">
      <c r="A40" s="3">
        <v>5605</v>
      </c>
      <c r="B40" s="3">
        <v>24</v>
      </c>
    </row>
    <row r="41" spans="1:2" x14ac:dyDescent="0.45">
      <c r="A41" s="3">
        <v>5606</v>
      </c>
      <c r="B41" s="3">
        <v>51</v>
      </c>
    </row>
    <row r="42" spans="1:2" x14ac:dyDescent="0.45">
      <c r="A42" s="3">
        <v>5607</v>
      </c>
      <c r="B42" s="3">
        <v>22</v>
      </c>
    </row>
    <row r="43" spans="1:2" x14ac:dyDescent="0.45">
      <c r="A43" s="3">
        <v>5608</v>
      </c>
      <c r="B43" s="3">
        <v>40</v>
      </c>
    </row>
    <row r="44" spans="1:2" x14ac:dyDescent="0.45">
      <c r="A44" s="3">
        <v>5609</v>
      </c>
      <c r="B44" s="3">
        <v>85</v>
      </c>
    </row>
    <row r="45" spans="1:2" x14ac:dyDescent="0.45">
      <c r="A45" s="3">
        <v>5610</v>
      </c>
      <c r="B45" s="3">
        <v>44</v>
      </c>
    </row>
    <row r="46" spans="1:2" x14ac:dyDescent="0.45">
      <c r="A46" s="3">
        <v>5611</v>
      </c>
      <c r="B46" s="3">
        <v>25</v>
      </c>
    </row>
    <row r="47" spans="1:2" x14ac:dyDescent="0.45">
      <c r="A47" s="3">
        <v>5612</v>
      </c>
      <c r="B47" s="3">
        <v>73</v>
      </c>
    </row>
    <row r="48" spans="1:2" x14ac:dyDescent="0.45">
      <c r="A48" s="3">
        <v>5613</v>
      </c>
      <c r="B48" s="3">
        <v>56</v>
      </c>
    </row>
    <row r="49" spans="1:2" x14ac:dyDescent="0.45">
      <c r="A49" s="3">
        <v>5614</v>
      </c>
      <c r="B49" s="3">
        <v>37</v>
      </c>
    </row>
    <row r="50" spans="1:2" x14ac:dyDescent="0.45">
      <c r="A50" s="3">
        <v>5615</v>
      </c>
      <c r="B50" s="3">
        <v>54</v>
      </c>
    </row>
    <row r="51" spans="1:2" x14ac:dyDescent="0.45">
      <c r="A51" s="3">
        <v>5616</v>
      </c>
      <c r="B51" s="3">
        <v>64</v>
      </c>
    </row>
    <row r="52" spans="1:2" x14ac:dyDescent="0.45">
      <c r="A52" s="3">
        <v>5617</v>
      </c>
      <c r="B52" s="3">
        <v>68</v>
      </c>
    </row>
    <row r="53" spans="1:2" x14ac:dyDescent="0.45">
      <c r="A53" s="3">
        <v>5618</v>
      </c>
      <c r="B53" s="3">
        <v>56</v>
      </c>
    </row>
    <row r="54" spans="1:2" x14ac:dyDescent="0.45">
      <c r="A54" s="3">
        <v>5619</v>
      </c>
      <c r="B54" s="3">
        <v>69</v>
      </c>
    </row>
    <row r="55" spans="1:2" x14ac:dyDescent="0.45">
      <c r="A55" s="3">
        <v>5620</v>
      </c>
      <c r="B55" s="3">
        <v>45</v>
      </c>
    </row>
    <row r="56" spans="1:2" x14ac:dyDescent="0.45">
      <c r="A56" s="3">
        <v>5621</v>
      </c>
      <c r="B56" s="3">
        <v>32</v>
      </c>
    </row>
    <row r="57" spans="1:2" x14ac:dyDescent="0.45">
      <c r="A57" s="3">
        <v>5622</v>
      </c>
      <c r="B57" s="3">
        <v>49</v>
      </c>
    </row>
    <row r="58" spans="1:2" x14ac:dyDescent="0.45">
      <c r="A58" s="3">
        <v>5623</v>
      </c>
      <c r="B58" s="3">
        <v>54</v>
      </c>
    </row>
    <row r="59" spans="1:2" x14ac:dyDescent="0.45">
      <c r="A59" s="3">
        <v>5624</v>
      </c>
      <c r="B59" s="3">
        <v>81</v>
      </c>
    </row>
    <row r="60" spans="1:2" x14ac:dyDescent="0.45">
      <c r="A60" s="3">
        <v>5625</v>
      </c>
      <c r="B60" s="3">
        <v>35</v>
      </c>
    </row>
    <row r="61" spans="1:2" x14ac:dyDescent="0.45">
      <c r="A61" s="3">
        <v>5626</v>
      </c>
      <c r="B61" s="3">
        <v>78</v>
      </c>
    </row>
    <row r="62" spans="1:2" x14ac:dyDescent="0.45">
      <c r="A62" s="3">
        <v>5627</v>
      </c>
      <c r="B62" s="3">
        <v>18</v>
      </c>
    </row>
    <row r="63" spans="1:2" x14ac:dyDescent="0.45">
      <c r="A63" s="3">
        <v>5628</v>
      </c>
      <c r="B63" s="3">
        <v>74</v>
      </c>
    </row>
    <row r="64" spans="1:2" x14ac:dyDescent="0.45">
      <c r="A64" s="3">
        <v>5629</v>
      </c>
      <c r="B64" s="3">
        <v>64</v>
      </c>
    </row>
    <row r="65" spans="1:2" x14ac:dyDescent="0.45">
      <c r="A65" s="3">
        <v>5630</v>
      </c>
      <c r="B65" s="3">
        <v>77</v>
      </c>
    </row>
    <row r="66" spans="1:2" x14ac:dyDescent="0.45">
      <c r="A66" s="3">
        <v>5631</v>
      </c>
      <c r="B66" s="3">
        <v>20</v>
      </c>
    </row>
    <row r="67" spans="1:2" x14ac:dyDescent="0.45">
      <c r="A67" s="3">
        <v>5632</v>
      </c>
      <c r="B67" s="3">
        <v>20</v>
      </c>
    </row>
    <row r="68" spans="1:2" x14ac:dyDescent="0.45">
      <c r="A68" s="3">
        <v>5633</v>
      </c>
      <c r="B68" s="3">
        <v>72</v>
      </c>
    </row>
    <row r="69" spans="1:2" x14ac:dyDescent="0.45">
      <c r="A69" s="3">
        <v>5634</v>
      </c>
      <c r="B69" s="3">
        <v>79</v>
      </c>
    </row>
    <row r="70" spans="1:2" x14ac:dyDescent="0.45">
      <c r="A70" s="3">
        <v>5635</v>
      </c>
      <c r="B70" s="3">
        <v>71</v>
      </c>
    </row>
    <row r="71" spans="1:2" x14ac:dyDescent="0.45">
      <c r="A71" s="3">
        <v>5636</v>
      </c>
      <c r="B71" s="3">
        <v>29</v>
      </c>
    </row>
    <row r="72" spans="1:2" x14ac:dyDescent="0.45">
      <c r="A72" s="3">
        <v>5637</v>
      </c>
      <c r="B72" s="3">
        <v>45</v>
      </c>
    </row>
    <row r="73" spans="1:2" x14ac:dyDescent="0.45">
      <c r="A73" s="3">
        <v>5638</v>
      </c>
      <c r="B73" s="3">
        <v>69</v>
      </c>
    </row>
    <row r="74" spans="1:2" x14ac:dyDescent="0.45">
      <c r="A74" s="3">
        <v>5639</v>
      </c>
      <c r="B74" s="3">
        <v>28</v>
      </c>
    </row>
    <row r="75" spans="1:2" x14ac:dyDescent="0.45">
      <c r="A75" s="3">
        <v>5640</v>
      </c>
      <c r="B75" s="3">
        <v>20</v>
      </c>
    </row>
    <row r="76" spans="1:2" x14ac:dyDescent="0.45">
      <c r="A76" s="3">
        <v>5641</v>
      </c>
      <c r="B76" s="3">
        <v>40</v>
      </c>
    </row>
    <row r="77" spans="1:2" x14ac:dyDescent="0.45">
      <c r="A77" s="3">
        <v>5642</v>
      </c>
      <c r="B77" s="3">
        <v>72</v>
      </c>
    </row>
    <row r="78" spans="1:2" x14ac:dyDescent="0.45">
      <c r="A78" s="3">
        <v>5643</v>
      </c>
      <c r="B78" s="3">
        <v>28</v>
      </c>
    </row>
    <row r="79" spans="1:2" x14ac:dyDescent="0.45">
      <c r="A79" s="3">
        <v>5644</v>
      </c>
      <c r="B79" s="3">
        <v>64</v>
      </c>
    </row>
    <row r="80" spans="1:2" x14ac:dyDescent="0.45">
      <c r="A80" s="3">
        <v>5645</v>
      </c>
      <c r="B80" s="3">
        <v>79</v>
      </c>
    </row>
    <row r="81" spans="1:2" x14ac:dyDescent="0.45">
      <c r="A81" s="3">
        <v>5646</v>
      </c>
      <c r="B81" s="3">
        <v>33</v>
      </c>
    </row>
    <row r="82" spans="1:2" x14ac:dyDescent="0.45">
      <c r="A82" s="3">
        <v>5647</v>
      </c>
      <c r="B82" s="3">
        <v>37</v>
      </c>
    </row>
    <row r="83" spans="1:2" x14ac:dyDescent="0.45">
      <c r="A83" s="3">
        <v>5648</v>
      </c>
      <c r="B83" s="3">
        <v>24</v>
      </c>
    </row>
    <row r="84" spans="1:2" x14ac:dyDescent="0.45">
      <c r="A84" s="3">
        <v>5649</v>
      </c>
      <c r="B84" s="3">
        <v>66</v>
      </c>
    </row>
    <row r="85" spans="1:2" x14ac:dyDescent="0.45">
      <c r="A85" s="3">
        <v>5650</v>
      </c>
      <c r="B85" s="3">
        <v>21</v>
      </c>
    </row>
    <row r="86" spans="1:2" x14ac:dyDescent="0.45">
      <c r="A86" s="3">
        <v>5651</v>
      </c>
      <c r="B86" s="3">
        <v>44</v>
      </c>
    </row>
    <row r="87" spans="1:2" x14ac:dyDescent="0.45">
      <c r="A87" s="3">
        <v>5652</v>
      </c>
      <c r="B87" s="3">
        <v>58</v>
      </c>
    </row>
    <row r="88" spans="1:2" x14ac:dyDescent="0.45">
      <c r="A88" s="3">
        <v>5653</v>
      </c>
      <c r="B88" s="3">
        <v>82</v>
      </c>
    </row>
    <row r="89" spans="1:2" x14ac:dyDescent="0.45">
      <c r="A89" s="3">
        <v>5654</v>
      </c>
      <c r="B89" s="3">
        <v>50</v>
      </c>
    </row>
    <row r="90" spans="1:2" x14ac:dyDescent="0.45">
      <c r="A90" s="3">
        <v>5655</v>
      </c>
      <c r="B90" s="3">
        <v>71</v>
      </c>
    </row>
    <row r="91" spans="1:2" x14ac:dyDescent="0.45">
      <c r="A91" s="3">
        <v>5656</v>
      </c>
      <c r="B91" s="3">
        <v>27</v>
      </c>
    </row>
    <row r="92" spans="1:2" x14ac:dyDescent="0.45">
      <c r="A92" s="3">
        <v>5657</v>
      </c>
      <c r="B92" s="3">
        <v>76</v>
      </c>
    </row>
    <row r="93" spans="1:2" x14ac:dyDescent="0.45">
      <c r="A93" s="3">
        <v>5658</v>
      </c>
      <c r="B93" s="3">
        <v>29</v>
      </c>
    </row>
    <row r="94" spans="1:2" x14ac:dyDescent="0.45">
      <c r="A94" s="3">
        <v>5659</v>
      </c>
      <c r="B94" s="3">
        <v>71</v>
      </c>
    </row>
    <row r="95" spans="1:2" x14ac:dyDescent="0.45">
      <c r="A95" s="3">
        <v>5660</v>
      </c>
      <c r="B95" s="3">
        <v>39</v>
      </c>
    </row>
    <row r="96" spans="1:2" x14ac:dyDescent="0.45">
      <c r="A96" s="3">
        <v>5661</v>
      </c>
      <c r="B96" s="3">
        <v>71</v>
      </c>
    </row>
    <row r="97" spans="1:2" x14ac:dyDescent="0.45">
      <c r="A97" s="3">
        <v>5662</v>
      </c>
      <c r="B97" s="3">
        <v>34</v>
      </c>
    </row>
    <row r="98" spans="1:2" x14ac:dyDescent="0.45">
      <c r="A98" s="3">
        <v>5663</v>
      </c>
      <c r="B98" s="3">
        <v>60</v>
      </c>
    </row>
    <row r="99" spans="1:2" x14ac:dyDescent="0.45">
      <c r="A99" s="3">
        <v>5664</v>
      </c>
      <c r="B99" s="3">
        <v>83</v>
      </c>
    </row>
    <row r="100" spans="1:2" x14ac:dyDescent="0.45">
      <c r="A100" s="3">
        <v>5665</v>
      </c>
      <c r="B100" s="3">
        <v>68</v>
      </c>
    </row>
    <row r="101" spans="1:2" x14ac:dyDescent="0.45">
      <c r="A101" s="3">
        <v>5666</v>
      </c>
      <c r="B101" s="3">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C4AE5-6E44-4C7F-93CC-0D75403C0306}">
  <dimension ref="A1:J37"/>
  <sheetViews>
    <sheetView zoomScale="76" zoomScaleNormal="76" workbookViewId="0">
      <selection activeCell="K35" sqref="K35"/>
    </sheetView>
  </sheetViews>
  <sheetFormatPr defaultRowHeight="14.25" x14ac:dyDescent="0.45"/>
  <cols>
    <col min="1" max="1" width="12.59765625" bestFit="1" customWidth="1"/>
    <col min="2" max="2" width="16.73046875" bestFit="1" customWidth="1"/>
    <col min="3" max="5" width="2.73046875" bestFit="1" customWidth="1"/>
    <col min="6" max="6" width="12.59765625" bestFit="1" customWidth="1"/>
    <col min="7" max="7" width="19.1328125" bestFit="1" customWidth="1"/>
    <col min="8" max="8" width="17.796875" bestFit="1" customWidth="1"/>
    <col min="9" max="9" width="23.06640625" bestFit="1" customWidth="1"/>
    <col min="10" max="10" width="18.73046875" bestFit="1" customWidth="1"/>
    <col min="11" max="75" width="2.73046875" bestFit="1" customWidth="1"/>
    <col min="76" max="76" width="10.19921875" bestFit="1" customWidth="1"/>
  </cols>
  <sheetData>
    <row r="1" spans="1:10" x14ac:dyDescent="0.45">
      <c r="A1" s="7" t="s">
        <v>122</v>
      </c>
      <c r="B1" t="s">
        <v>132</v>
      </c>
      <c r="F1" s="7" t="s">
        <v>14</v>
      </c>
      <c r="G1" t="s">
        <v>131</v>
      </c>
    </row>
    <row r="2" spans="1:10" x14ac:dyDescent="0.45">
      <c r="A2" s="3" t="s">
        <v>134</v>
      </c>
      <c r="B2" s="5">
        <v>49.9</v>
      </c>
    </row>
    <row r="3" spans="1:10" x14ac:dyDescent="0.45">
      <c r="A3" s="3" t="s">
        <v>135</v>
      </c>
      <c r="B3" s="5">
        <v>52.34375</v>
      </c>
      <c r="F3" t="s">
        <v>127</v>
      </c>
      <c r="G3" t="s">
        <v>128</v>
      </c>
      <c r="H3" t="s">
        <v>129</v>
      </c>
      <c r="I3" t="s">
        <v>130</v>
      </c>
    </row>
    <row r="4" spans="1:10" x14ac:dyDescent="0.45">
      <c r="A4" s="3" t="s">
        <v>136</v>
      </c>
      <c r="B4" s="5">
        <v>51.590277777777779</v>
      </c>
      <c r="F4">
        <v>50.32</v>
      </c>
      <c r="G4">
        <v>54.72</v>
      </c>
      <c r="H4">
        <v>52.85</v>
      </c>
      <c r="I4">
        <v>52.8</v>
      </c>
    </row>
    <row r="5" spans="1:10" x14ac:dyDescent="0.45">
      <c r="A5" s="3" t="s">
        <v>137</v>
      </c>
      <c r="B5" s="5">
        <v>55.018518518518519</v>
      </c>
    </row>
    <row r="6" spans="1:10" x14ac:dyDescent="0.45">
      <c r="A6" s="3" t="s">
        <v>123</v>
      </c>
      <c r="B6">
        <v>52.672499999999999</v>
      </c>
    </row>
    <row r="11" spans="1:10" x14ac:dyDescent="0.45">
      <c r="A11" s="7" t="s">
        <v>122</v>
      </c>
      <c r="B11" t="s">
        <v>132</v>
      </c>
      <c r="F11" s="7" t="s">
        <v>122</v>
      </c>
      <c r="G11" t="s">
        <v>127</v>
      </c>
      <c r="H11" t="s">
        <v>128</v>
      </c>
      <c r="I11" t="s">
        <v>129</v>
      </c>
      <c r="J11" t="s">
        <v>130</v>
      </c>
    </row>
    <row r="12" spans="1:10" x14ac:dyDescent="0.45">
      <c r="A12" s="4">
        <v>44137</v>
      </c>
      <c r="B12" s="5">
        <v>45.75</v>
      </c>
      <c r="F12" s="3" t="s">
        <v>134</v>
      </c>
      <c r="G12" s="8">
        <v>53.8</v>
      </c>
      <c r="H12" s="8">
        <v>30.8</v>
      </c>
      <c r="I12" s="8">
        <v>56.6</v>
      </c>
      <c r="J12" s="8">
        <v>58.4</v>
      </c>
    </row>
    <row r="13" spans="1:10" x14ac:dyDescent="0.45">
      <c r="A13" s="4">
        <v>44138</v>
      </c>
      <c r="B13" s="5">
        <v>55.5</v>
      </c>
      <c r="F13" s="3" t="s">
        <v>135</v>
      </c>
      <c r="G13" s="8">
        <v>49.78125</v>
      </c>
      <c r="H13" s="8">
        <v>54.75</v>
      </c>
      <c r="I13" s="8">
        <v>53.96875</v>
      </c>
      <c r="J13" s="8">
        <v>50.875</v>
      </c>
    </row>
    <row r="14" spans="1:10" x14ac:dyDescent="0.45">
      <c r="A14" s="4">
        <v>44139</v>
      </c>
      <c r="B14" s="5">
        <v>50.15</v>
      </c>
      <c r="F14" s="3" t="s">
        <v>136</v>
      </c>
      <c r="G14" s="8">
        <v>49.416666666666664</v>
      </c>
      <c r="H14" s="8">
        <v>55.166666666666664</v>
      </c>
      <c r="I14" s="8">
        <v>48.833333333333336</v>
      </c>
      <c r="J14" s="8">
        <v>52.944444444444443</v>
      </c>
    </row>
    <row r="15" spans="1:10" x14ac:dyDescent="0.45">
      <c r="A15" s="4">
        <v>44140</v>
      </c>
      <c r="B15" s="5">
        <v>52.125</v>
      </c>
      <c r="F15" s="3" t="s">
        <v>137</v>
      </c>
      <c r="G15" s="8">
        <v>51.518518518518519</v>
      </c>
      <c r="H15" s="8">
        <v>58.518518518518519</v>
      </c>
      <c r="I15" s="8">
        <v>56.185185185185183</v>
      </c>
      <c r="J15" s="8">
        <v>53.851851851851855</v>
      </c>
    </row>
    <row r="16" spans="1:10" x14ac:dyDescent="0.45">
      <c r="A16" s="4">
        <v>44142</v>
      </c>
      <c r="B16" s="5">
        <v>51.75</v>
      </c>
      <c r="F16" s="3" t="s">
        <v>123</v>
      </c>
      <c r="G16">
        <v>50.32</v>
      </c>
      <c r="H16">
        <v>54.72</v>
      </c>
      <c r="I16">
        <v>52.85</v>
      </c>
      <c r="J16">
        <v>52.8</v>
      </c>
    </row>
    <row r="17" spans="1:2" x14ac:dyDescent="0.45">
      <c r="A17" s="4">
        <v>44143</v>
      </c>
      <c r="B17" s="5">
        <v>53.875</v>
      </c>
    </row>
    <row r="18" spans="1:2" x14ac:dyDescent="0.45">
      <c r="A18" s="4">
        <v>44144</v>
      </c>
      <c r="B18" s="5">
        <v>61.75</v>
      </c>
    </row>
    <row r="19" spans="1:2" x14ac:dyDescent="0.45">
      <c r="A19" s="4">
        <v>44145</v>
      </c>
      <c r="B19" s="5">
        <v>46.7</v>
      </c>
    </row>
    <row r="20" spans="1:2" x14ac:dyDescent="0.45">
      <c r="A20" s="4">
        <v>44146</v>
      </c>
      <c r="B20" s="5">
        <v>50.6</v>
      </c>
    </row>
    <row r="21" spans="1:2" x14ac:dyDescent="0.45">
      <c r="A21" s="4">
        <v>44147</v>
      </c>
      <c r="B21" s="5">
        <v>72.25</v>
      </c>
    </row>
    <row r="22" spans="1:2" x14ac:dyDescent="0.45">
      <c r="A22" s="4">
        <v>44148</v>
      </c>
      <c r="B22" s="5">
        <v>51.041666666666664</v>
      </c>
    </row>
    <row r="23" spans="1:2" x14ac:dyDescent="0.45">
      <c r="A23" s="4">
        <v>44149</v>
      </c>
      <c r="B23" s="5">
        <v>49.428571428571431</v>
      </c>
    </row>
    <row r="24" spans="1:2" x14ac:dyDescent="0.45">
      <c r="A24" s="4">
        <v>44150</v>
      </c>
      <c r="B24" s="5">
        <v>51.666666666666664</v>
      </c>
    </row>
    <row r="25" spans="1:2" x14ac:dyDescent="0.45">
      <c r="A25" s="4">
        <v>44151</v>
      </c>
      <c r="B25" s="5">
        <v>57.9375</v>
      </c>
    </row>
    <row r="26" spans="1:2" x14ac:dyDescent="0.45">
      <c r="A26" s="4">
        <v>44152</v>
      </c>
      <c r="B26" s="5">
        <v>51.75</v>
      </c>
    </row>
    <row r="27" spans="1:2" x14ac:dyDescent="0.45">
      <c r="A27" s="4">
        <v>44153</v>
      </c>
      <c r="B27" s="5">
        <v>56.45</v>
      </c>
    </row>
    <row r="28" spans="1:2" x14ac:dyDescent="0.45">
      <c r="A28" s="4">
        <v>44154</v>
      </c>
      <c r="B28" s="5">
        <v>52.125</v>
      </c>
    </row>
    <row r="29" spans="1:2" x14ac:dyDescent="0.45">
      <c r="A29" s="4">
        <v>44155</v>
      </c>
      <c r="B29" s="5">
        <v>45.666666666666664</v>
      </c>
    </row>
    <row r="30" spans="1:2" x14ac:dyDescent="0.45">
      <c r="A30" s="4">
        <v>44156</v>
      </c>
      <c r="B30" s="5">
        <v>50.5</v>
      </c>
    </row>
    <row r="31" spans="1:2" x14ac:dyDescent="0.45">
      <c r="A31" s="4">
        <v>44157</v>
      </c>
      <c r="B31" s="5">
        <v>53.333333333333336</v>
      </c>
    </row>
    <row r="32" spans="1:2" x14ac:dyDescent="0.45">
      <c r="A32" s="4">
        <v>44158</v>
      </c>
      <c r="B32" s="5">
        <v>58.125</v>
      </c>
    </row>
    <row r="33" spans="1:2" x14ac:dyDescent="0.45">
      <c r="A33" s="4">
        <v>44159</v>
      </c>
      <c r="B33" s="5">
        <v>63.375</v>
      </c>
    </row>
    <row r="34" spans="1:2" x14ac:dyDescent="0.45">
      <c r="A34" s="4">
        <v>44160</v>
      </c>
      <c r="B34" s="5">
        <v>59</v>
      </c>
    </row>
    <row r="35" spans="1:2" x14ac:dyDescent="0.45">
      <c r="A35" s="4">
        <v>44161</v>
      </c>
      <c r="B35" s="5">
        <v>55.875</v>
      </c>
    </row>
    <row r="36" spans="1:2" x14ac:dyDescent="0.45">
      <c r="A36" s="4">
        <v>44162</v>
      </c>
      <c r="B36" s="5">
        <v>48.25</v>
      </c>
    </row>
    <row r="37" spans="1:2" x14ac:dyDescent="0.45">
      <c r="A37" s="4" t="s">
        <v>123</v>
      </c>
      <c r="B37">
        <v>52.672499999999999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EF87D-2BD3-466A-A994-67BFD4518DFE}">
  <dimension ref="A1"/>
  <sheetViews>
    <sheetView showGridLines="0" showRowColHeaders="0" workbookViewId="0">
      <selection activeCell="V23" sqref="V23"/>
    </sheetView>
  </sheetViews>
  <sheetFormatPr defaultRowHeight="14.25" x14ac:dyDescent="0.4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D54017196C23F409B9BEB27D03EEE6B" ma:contentTypeVersion="14" ma:contentTypeDescription="Create a new document." ma:contentTypeScope="" ma:versionID="971f8247312d14f86f4fe91baff9994f">
  <xsd:schema xmlns:xsd="http://www.w3.org/2001/XMLSchema" xmlns:xs="http://www.w3.org/2001/XMLSchema" xmlns:p="http://schemas.microsoft.com/office/2006/metadata/properties" xmlns:ns3="3e702d39-a2a8-4abc-9b70-a291eb4e54dd" xmlns:ns4="776d8eca-6165-4a52-9d2d-121ac82b9a6d" targetNamespace="http://schemas.microsoft.com/office/2006/metadata/properties" ma:root="true" ma:fieldsID="2b2a313c551070955cea91f2f7cd7af4" ns3:_="" ns4:_="">
    <xsd:import namespace="3e702d39-a2a8-4abc-9b70-a291eb4e54dd"/>
    <xsd:import namespace="776d8eca-6165-4a52-9d2d-121ac82b9a6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LengthInSecond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702d39-a2a8-4abc-9b70-a291eb4e54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76d8eca-6165-4a52-9d2d-121ac82b9a6d"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1F44B1-040F-4B51-9B0F-93907244A7F0}">
  <ds:schemaRefs>
    <ds:schemaRef ds:uri="http://schemas.microsoft.com/sharepoint/v3/contenttype/forms"/>
  </ds:schemaRefs>
</ds:datastoreItem>
</file>

<file path=customXml/itemProps2.xml><?xml version="1.0" encoding="utf-8"?>
<ds:datastoreItem xmlns:ds="http://schemas.openxmlformats.org/officeDocument/2006/customXml" ds:itemID="{840B7EE0-8561-41FC-B518-296628F693A2}">
  <ds:schemaRefs>
    <ds:schemaRef ds:uri="http://schemas.microsoft.com/office/2006/documentManagement/types"/>
    <ds:schemaRef ds:uri="http://schemas.openxmlformats.org/package/2006/metadata/core-properties"/>
    <ds:schemaRef ds:uri="http://www.w3.org/XML/1998/namespace"/>
    <ds:schemaRef ds:uri="http://purl.org/dc/terms/"/>
    <ds:schemaRef ds:uri="http://purl.org/dc/elements/1.1/"/>
    <ds:schemaRef ds:uri="3e702d39-a2a8-4abc-9b70-a291eb4e54dd"/>
    <ds:schemaRef ds:uri="http://schemas.microsoft.com/office/infopath/2007/PartnerControls"/>
    <ds:schemaRef ds:uri="776d8eca-6165-4a52-9d2d-121ac82b9a6d"/>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35339632-1266-4028-8833-6329F60B5C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702d39-a2a8-4abc-9b70-a291eb4e54dd"/>
    <ds:schemaRef ds:uri="776d8eca-6165-4a52-9d2d-121ac82b9a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Instructions</vt:lpstr>
      <vt:lpstr>Learners Q1</vt:lpstr>
      <vt:lpstr>Learners Q2</vt:lpstr>
      <vt:lpstr>Learners Q3</vt:lpstr>
      <vt:lpstr>Learners Final</vt:lpstr>
      <vt:lpstr>Pivot Table</vt:lpstr>
      <vt:lpstr>Dashboard</vt:lpstr>
      <vt:lpstr>Final</vt:lpstr>
      <vt:lpstr>June</vt:lpstr>
      <vt:lpstr>September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Griffin Maree</dc:creator>
  <cp:lastModifiedBy>Hajira Haja</cp:lastModifiedBy>
  <dcterms:created xsi:type="dcterms:W3CDTF">2022-08-18T06:41:31Z</dcterms:created>
  <dcterms:modified xsi:type="dcterms:W3CDTF">2024-01-24T14:42:58Z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0x0101009D54017196C23F409B9BEB27D03EEE6B</vt:lpwstr>
  </property>
</Properties>
</file>