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Hakar\Data Analysis\Practicing\Excel\"/>
    </mc:Choice>
  </mc:AlternateContent>
  <xr:revisionPtr revIDLastSave="0" documentId="13_ncr:1_{1DF3848D-29E4-4C3E-ACDF-432E57510221}"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2" i="17"/>
  <c r="N18" i="17"/>
  <c r="N20" i="17"/>
  <c r="N35" i="17"/>
  <c r="N38" i="17"/>
  <c r="N40" i="17"/>
  <c r="N56" i="17"/>
  <c r="N78" i="17"/>
  <c r="N80" i="17"/>
  <c r="N86" i="17"/>
  <c r="N99" i="17"/>
  <c r="N108" i="17"/>
  <c r="N110" i="17"/>
  <c r="N114" i="17"/>
  <c r="N128" i="17"/>
  <c r="N134" i="17"/>
  <c r="N152" i="17"/>
  <c r="N160" i="17"/>
  <c r="N166" i="17"/>
  <c r="N167" i="17"/>
  <c r="N171" i="17"/>
  <c r="N176" i="17"/>
  <c r="N212" i="17"/>
  <c r="N214" i="17"/>
  <c r="N219" i="17"/>
  <c r="N224" i="17"/>
  <c r="N230" i="17"/>
  <c r="N244" i="17"/>
  <c r="N254" i="17"/>
  <c r="N260" i="17"/>
  <c r="N262" i="17"/>
  <c r="N272" i="17"/>
  <c r="N288" i="17"/>
  <c r="N292" i="17"/>
  <c r="N300" i="17"/>
  <c r="N304" i="17"/>
  <c r="N306" i="17"/>
  <c r="N310" i="17"/>
  <c r="N316" i="17"/>
  <c r="N344" i="17"/>
  <c r="N363" i="17"/>
  <c r="N364" i="17"/>
  <c r="N382" i="17"/>
  <c r="N388" i="17"/>
  <c r="N390" i="17"/>
  <c r="N404" i="17"/>
  <c r="N408" i="17"/>
  <c r="N418" i="17"/>
  <c r="N446" i="17"/>
  <c r="N450" i="17"/>
  <c r="N460" i="17"/>
  <c r="N487" i="17"/>
  <c r="N488" i="17"/>
  <c r="N492" i="17"/>
  <c r="N494" i="17"/>
  <c r="N508" i="17"/>
  <c r="N509" i="17"/>
  <c r="N510" i="17"/>
  <c r="N518" i="17"/>
  <c r="N524" i="17"/>
  <c r="N548" i="17"/>
  <c r="N566" i="17"/>
  <c r="N579" i="17"/>
  <c r="N580" i="17"/>
  <c r="N584" i="17"/>
  <c r="N588" i="17"/>
  <c r="N592" i="17"/>
  <c r="N596" i="17"/>
  <c r="N598" i="17"/>
  <c r="N614" i="17"/>
  <c r="N624" i="17"/>
  <c r="N628" i="17"/>
  <c r="N636" i="17"/>
  <c r="N638" i="17"/>
  <c r="N640" i="17"/>
  <c r="N643" i="17"/>
  <c r="N644" i="17"/>
  <c r="N658" i="17"/>
  <c r="N674" i="17"/>
  <c r="N675" i="17"/>
  <c r="N683" i="17"/>
  <c r="N688" i="17"/>
  <c r="N712" i="17"/>
  <c r="N716" i="17"/>
  <c r="N724" i="17"/>
  <c r="N734" i="17"/>
  <c r="N739" i="17"/>
  <c r="N744" i="17"/>
  <c r="N754" i="17"/>
  <c r="N756" i="17"/>
  <c r="N760" i="17"/>
  <c r="N764" i="17"/>
  <c r="N770" i="17"/>
  <c r="N772" i="17"/>
  <c r="N804" i="17"/>
  <c r="N811" i="17"/>
  <c r="N820" i="17"/>
  <c r="N830" i="17"/>
  <c r="N836" i="17"/>
  <c r="N852" i="17"/>
  <c r="N860" i="17"/>
  <c r="N863" i="17"/>
  <c r="N875" i="17"/>
  <c r="N876" i="17"/>
  <c r="N880" i="17"/>
  <c r="N900" i="17"/>
  <c r="N912" i="17"/>
  <c r="N916" i="17"/>
  <c r="N918" i="17"/>
  <c r="N920" i="17"/>
  <c r="N923" i="17"/>
  <c r="N948" i="17"/>
  <c r="N962" i="17"/>
  <c r="N964" i="17"/>
  <c r="N966" i="17"/>
  <c r="N968" i="17"/>
  <c r="N992" i="17"/>
  <c r="O21" i="17"/>
  <c r="O22" i="17"/>
  <c r="O27" i="17"/>
  <c r="O31" i="17"/>
  <c r="O83" i="17"/>
  <c r="O84" i="17"/>
  <c r="O141" i="17"/>
  <c r="O155" i="17"/>
  <c r="O186" i="17"/>
  <c r="O187" i="17"/>
  <c r="O195" i="17"/>
  <c r="O213" i="17"/>
  <c r="O272" i="17"/>
  <c r="O283" i="17"/>
  <c r="O287" i="17"/>
  <c r="O317" i="17"/>
  <c r="O319" i="17"/>
  <c r="O320" i="17"/>
  <c r="O331" i="17"/>
  <c r="O377" i="17"/>
  <c r="O422" i="17"/>
  <c r="O439" i="17"/>
  <c r="O450" i="17"/>
  <c r="O465" i="17"/>
  <c r="O472" i="17"/>
  <c r="O473" i="17"/>
  <c r="O499" i="17"/>
  <c r="O508" i="17"/>
  <c r="O525" i="17"/>
  <c r="O542" i="17"/>
  <c r="O546" i="17"/>
  <c r="O547" i="17"/>
  <c r="O569" i="17"/>
  <c r="O594" i="17"/>
  <c r="O598" i="17"/>
  <c r="O627" i="17"/>
  <c r="O631" i="17"/>
  <c r="O638" i="17"/>
  <c r="O674" i="17"/>
  <c r="O698" i="17"/>
  <c r="O726" i="17"/>
  <c r="O728" i="17"/>
  <c r="O729" i="17"/>
  <c r="O733" i="17"/>
  <c r="O762" i="17"/>
  <c r="O763" i="17"/>
  <c r="O775" i="17"/>
  <c r="O794" i="17"/>
  <c r="O816" i="17"/>
  <c r="O817" i="17"/>
  <c r="O852" i="17"/>
  <c r="O854" i="17"/>
  <c r="O855" i="17"/>
  <c r="O893" i="17"/>
  <c r="O894" i="17"/>
  <c r="O895" i="17"/>
  <c r="O923" i="17"/>
  <c r="O927" i="17"/>
  <c r="O939" i="17"/>
  <c r="O958" i="17"/>
  <c r="O974"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J20" i="17"/>
  <c r="O20" i="17" s="1"/>
  <c r="K20" i="17"/>
  <c r="L20" i="17"/>
  <c r="M20" i="17" s="1"/>
  <c r="I21" i="17"/>
  <c r="N21" i="17" s="1"/>
  <c r="J21" i="17"/>
  <c r="K21" i="17"/>
  <c r="L21" i="17"/>
  <c r="M21" i="17" s="1"/>
  <c r="I22" i="17"/>
  <c r="N22" i="17" s="1"/>
  <c r="J22" i="17"/>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J35" i="17"/>
  <c r="O35" i="17" s="1"/>
  <c r="K35" i="17"/>
  <c r="L35" i="17"/>
  <c r="M35" i="17" s="1"/>
  <c r="I36" i="17"/>
  <c r="N36" i="17" s="1"/>
  <c r="J36" i="17"/>
  <c r="O36" i="17" s="1"/>
  <c r="K36" i="17"/>
  <c r="L36" i="17"/>
  <c r="I37" i="17"/>
  <c r="N37" i="17" s="1"/>
  <c r="J37" i="17"/>
  <c r="O37" i="17" s="1"/>
  <c r="K37" i="17"/>
  <c r="L37" i="17"/>
  <c r="M37" i="17" s="1"/>
  <c r="I38" i="17"/>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N79" i="17" s="1"/>
  <c r="J79" i="17"/>
  <c r="O79" i="17" s="1"/>
  <c r="K79" i="17"/>
  <c r="L79" i="17"/>
  <c r="I80" i="17"/>
  <c r="J80" i="17"/>
  <c r="O80" i="17" s="1"/>
  <c r="K80" i="17"/>
  <c r="L80" i="17"/>
  <c r="M80" i="17" s="1"/>
  <c r="I81" i="17"/>
  <c r="N81" i="17" s="1"/>
  <c r="J81" i="17"/>
  <c r="O81" i="17" s="1"/>
  <c r="K81" i="17"/>
  <c r="L81" i="17"/>
  <c r="M81" i="17" s="1"/>
  <c r="I82" i="17"/>
  <c r="N82" i="17" s="1"/>
  <c r="J82" i="17"/>
  <c r="O82" i="17" s="1"/>
  <c r="K82" i="17"/>
  <c r="L82" i="17"/>
  <c r="M82" i="17" s="1"/>
  <c r="I83" i="17"/>
  <c r="N83" i="17" s="1"/>
  <c r="J83" i="17"/>
  <c r="K83" i="17"/>
  <c r="L83" i="17"/>
  <c r="I84" i="17"/>
  <c r="N84" i="17" s="1"/>
  <c r="J84" i="17"/>
  <c r="K84" i="17"/>
  <c r="L84" i="17"/>
  <c r="I85" i="17"/>
  <c r="N85" i="17" s="1"/>
  <c r="J85" i="17"/>
  <c r="O85" i="17" s="1"/>
  <c r="K85" i="17"/>
  <c r="L85" i="17"/>
  <c r="M85" i="17" s="1"/>
  <c r="I86" i="17"/>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K186" i="17"/>
  <c r="L186" i="17"/>
  <c r="M186" i="17" s="1"/>
  <c r="I187" i="17"/>
  <c r="N187" i="17" s="1"/>
  <c r="J187" i="17"/>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J212" i="17"/>
  <c r="O212" i="17" s="1"/>
  <c r="K212" i="17"/>
  <c r="L212" i="17"/>
  <c r="M212" i="17" s="1"/>
  <c r="I213" i="17"/>
  <c r="N213" i="17" s="1"/>
  <c r="J213" i="17"/>
  <c r="K213" i="17"/>
  <c r="L213" i="17"/>
  <c r="M213" i="17" s="1"/>
  <c r="I214" i="17"/>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K287" i="17"/>
  <c r="L287" i="17"/>
  <c r="I288" i="17"/>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J304" i="17"/>
  <c r="O304" i="17" s="1"/>
  <c r="K304" i="17"/>
  <c r="L304" i="17"/>
  <c r="M304" i="17" s="1"/>
  <c r="I305" i="17"/>
  <c r="N305" i="17" s="1"/>
  <c r="J305" i="17"/>
  <c r="O305" i="17" s="1"/>
  <c r="K305" i="17"/>
  <c r="L305" i="17"/>
  <c r="M305" i="17" s="1"/>
  <c r="I306" i="17"/>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J316" i="17"/>
  <c r="O316" i="17" s="1"/>
  <c r="K316" i="17"/>
  <c r="L316" i="17"/>
  <c r="M316" i="17" s="1"/>
  <c r="I317" i="17"/>
  <c r="N317" i="17" s="1"/>
  <c r="J317" i="17"/>
  <c r="K317" i="17"/>
  <c r="L317" i="17"/>
  <c r="M317" i="17" s="1"/>
  <c r="I318" i="17"/>
  <c r="N318" i="17" s="1"/>
  <c r="J318" i="17"/>
  <c r="O318" i="17" s="1"/>
  <c r="K318" i="17"/>
  <c r="L318" i="17"/>
  <c r="M318" i="17" s="1"/>
  <c r="I319" i="17"/>
  <c r="N319" i="17" s="1"/>
  <c r="J319" i="17"/>
  <c r="K319" i="17"/>
  <c r="L319" i="17"/>
  <c r="I320" i="17"/>
  <c r="N320" i="17" s="1"/>
  <c r="J320" i="17"/>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J388" i="17"/>
  <c r="O388" i="17" s="1"/>
  <c r="K388" i="17"/>
  <c r="L388" i="17"/>
  <c r="M388" i="17" s="1"/>
  <c r="I389" i="17"/>
  <c r="N389" i="17" s="1"/>
  <c r="J389" i="17"/>
  <c r="O389" i="17" s="1"/>
  <c r="K389" i="17"/>
  <c r="L389" i="17"/>
  <c r="M389" i="17" s="1"/>
  <c r="I390" i="17"/>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I450" i="17"/>
  <c r="J450" i="17"/>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K472" i="17"/>
  <c r="L472" i="17"/>
  <c r="M472" i="17" s="1"/>
  <c r="I473" i="17"/>
  <c r="N473" i="17" s="1"/>
  <c r="J473" i="17"/>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N493" i="17" s="1"/>
  <c r="J493" i="17"/>
  <c r="O493" i="17" s="1"/>
  <c r="K493" i="17"/>
  <c r="L493" i="17"/>
  <c r="I494" i="17"/>
  <c r="J494" i="17"/>
  <c r="O494" i="17" s="1"/>
  <c r="K494" i="17"/>
  <c r="L494" i="17"/>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J508" i="17"/>
  <c r="K508" i="17"/>
  <c r="L508" i="17"/>
  <c r="M508" i="17" s="1"/>
  <c r="I509" i="17"/>
  <c r="J509" i="17"/>
  <c r="O509" i="17" s="1"/>
  <c r="K509" i="17"/>
  <c r="L509" i="17"/>
  <c r="M509" i="17" s="1"/>
  <c r="I510" i="17"/>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N525" i="17" s="1"/>
  <c r="J525" i="17"/>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K546" i="17"/>
  <c r="L546" i="17"/>
  <c r="M546" i="17" s="1"/>
  <c r="I547" i="17"/>
  <c r="N547" i="17" s="1"/>
  <c r="J547" i="17"/>
  <c r="K547" i="17"/>
  <c r="L547" i="17"/>
  <c r="I548" i="17"/>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J579" i="17"/>
  <c r="O579" i="17" s="1"/>
  <c r="K579" i="17"/>
  <c r="L579" i="17"/>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K594" i="17"/>
  <c r="L594" i="17"/>
  <c r="M594" i="17" s="1"/>
  <c r="I595" i="17"/>
  <c r="N595" i="17" s="1"/>
  <c r="J595" i="17"/>
  <c r="O595" i="17" s="1"/>
  <c r="K595" i="17"/>
  <c r="L595" i="17"/>
  <c r="I596" i="17"/>
  <c r="J596" i="17"/>
  <c r="O596" i="17" s="1"/>
  <c r="K596" i="17"/>
  <c r="L596" i="17"/>
  <c r="M596" i="17" s="1"/>
  <c r="I597" i="17"/>
  <c r="N597" i="17" s="1"/>
  <c r="J597" i="17"/>
  <c r="O597" i="17" s="1"/>
  <c r="K597" i="17"/>
  <c r="L597" i="17"/>
  <c r="M597" i="17" s="1"/>
  <c r="I598" i="17"/>
  <c r="J598" i="17"/>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K627" i="17"/>
  <c r="L627" i="17"/>
  <c r="I628" i="17"/>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N637" i="17" s="1"/>
  <c r="J637" i="17"/>
  <c r="O637" i="17" s="1"/>
  <c r="K637" i="17"/>
  <c r="L637" i="17"/>
  <c r="M637" i="17" s="1"/>
  <c r="I638" i="17"/>
  <c r="J638" i="17"/>
  <c r="K638" i="17"/>
  <c r="L638" i="17"/>
  <c r="M638" i="17" s="1"/>
  <c r="I639" i="17"/>
  <c r="N639" i="17" s="1"/>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K726" i="17"/>
  <c r="L726" i="17"/>
  <c r="M726" i="17" s="1"/>
  <c r="I727" i="17"/>
  <c r="N727" i="17" s="1"/>
  <c r="J727" i="17"/>
  <c r="O727" i="17" s="1"/>
  <c r="K727" i="17"/>
  <c r="L727" i="17"/>
  <c r="M727" i="17" s="1"/>
  <c r="I728" i="17"/>
  <c r="N728" i="17" s="1"/>
  <c r="J728" i="17"/>
  <c r="K728" i="17"/>
  <c r="L728" i="17"/>
  <c r="M728" i="17" s="1"/>
  <c r="I729" i="17"/>
  <c r="N729" i="17" s="1"/>
  <c r="J729" i="17"/>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I733" i="17"/>
  <c r="N733" i="17" s="1"/>
  <c r="J733" i="17"/>
  <c r="K733" i="17"/>
  <c r="L733" i="17"/>
  <c r="M733" i="17" s="1"/>
  <c r="I734" i="17"/>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I761" i="17"/>
  <c r="N761" i="17" s="1"/>
  <c r="J761" i="17"/>
  <c r="O761" i="17" s="1"/>
  <c r="K761" i="17"/>
  <c r="L761" i="17"/>
  <c r="M761" i="17" s="1"/>
  <c r="I762" i="17"/>
  <c r="N762" i="17" s="1"/>
  <c r="J762" i="17"/>
  <c r="K762" i="17"/>
  <c r="L762" i="17"/>
  <c r="M762" i="17" s="1"/>
  <c r="I763" i="17"/>
  <c r="N763" i="17" s="1"/>
  <c r="J763" i="17"/>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M770" i="17" s="1"/>
  <c r="I771" i="17"/>
  <c r="N771" i="17" s="1"/>
  <c r="J771" i="17"/>
  <c r="O771" i="17" s="1"/>
  <c r="K771" i="17"/>
  <c r="L771" i="17"/>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K816" i="17"/>
  <c r="L816" i="17"/>
  <c r="M816" i="17" s="1"/>
  <c r="I817" i="17"/>
  <c r="N817" i="17" s="1"/>
  <c r="J817" i="17"/>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K852" i="17"/>
  <c r="L852" i="17"/>
  <c r="M852" i="17" s="1"/>
  <c r="I853" i="17"/>
  <c r="N853" i="17" s="1"/>
  <c r="J853" i="17"/>
  <c r="O853" i="17" s="1"/>
  <c r="K853" i="17"/>
  <c r="L853" i="17"/>
  <c r="M853" i="17" s="1"/>
  <c r="I854" i="17"/>
  <c r="N854" i="17" s="1"/>
  <c r="J854" i="17"/>
  <c r="K854" i="17"/>
  <c r="L854" i="17"/>
  <c r="M854" i="17" s="1"/>
  <c r="I855" i="17"/>
  <c r="N855" i="17" s="1"/>
  <c r="J855" i="17"/>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J875" i="17"/>
  <c r="O875" i="17" s="1"/>
  <c r="K875" i="17"/>
  <c r="L875" i="17"/>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I968" i="17"/>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I2" i="17"/>
  <c r="N2" i="17" s="1"/>
  <c r="M36" i="17"/>
  <c r="M59" i="17"/>
  <c r="M84" i="17"/>
  <c r="M92" i="17"/>
  <c r="M100" i="17"/>
  <c r="M103" i="17"/>
  <c r="M137" i="17"/>
  <c r="M144" i="17"/>
  <c r="M147" i="17"/>
  <c r="M151" i="17"/>
  <c r="M152" i="17"/>
  <c r="M175" i="17"/>
  <c r="M207" i="17"/>
  <c r="M211" i="17"/>
  <c r="M239" i="17"/>
  <c r="M263" i="17"/>
  <c r="M276" i="17"/>
  <c r="M280" i="17"/>
  <c r="M287" i="17"/>
  <c r="M288" i="17"/>
  <c r="M319" i="17"/>
  <c r="M344" i="17"/>
  <c r="M353" i="17"/>
  <c r="M357" i="17"/>
  <c r="M363" i="17"/>
  <c r="M387" i="17"/>
  <c r="M393" i="17"/>
  <c r="M420" i="17"/>
  <c r="M449" i="17"/>
  <c r="M463" i="17"/>
  <c r="M493" i="17"/>
  <c r="M494" i="17"/>
  <c r="M503" i="17"/>
  <c r="M519" i="17"/>
  <c r="M533" i="17"/>
  <c r="M540" i="17"/>
  <c r="M547" i="17"/>
  <c r="M548" i="17"/>
  <c r="M556" i="17"/>
  <c r="M577" i="17"/>
  <c r="M595" i="17"/>
  <c r="M604" i="17"/>
  <c r="M617" i="17"/>
  <c r="M629" i="17"/>
  <c r="M647" i="17"/>
  <c r="M653" i="17"/>
  <c r="M657" i="17"/>
  <c r="M661" i="17"/>
  <c r="M668" i="17"/>
  <c r="M679" i="17"/>
  <c r="M689" i="17"/>
  <c r="M701" i="17"/>
  <c r="M712" i="17"/>
  <c r="M731" i="17"/>
  <c r="M732" i="17"/>
  <c r="M737" i="17"/>
  <c r="M771" i="17"/>
  <c r="M785" i="17"/>
  <c r="M825" i="17"/>
  <c r="M879" i="17"/>
  <c r="M888" i="17"/>
  <c r="M891" i="17"/>
  <c r="M925" i="17"/>
  <c r="M948" i="17"/>
  <c r="M987" i="17"/>
  <c r="M67" i="17"/>
  <c r="M71" i="17"/>
  <c r="M99" i="17"/>
  <c r="M107" i="17"/>
  <c r="M115" i="17"/>
  <c r="M116" i="17"/>
  <c r="M171" i="17"/>
  <c r="M179" i="17"/>
  <c r="M200" i="17"/>
  <c r="M215" i="17"/>
  <c r="M216" i="17"/>
  <c r="M219" i="17"/>
  <c r="M251" i="17"/>
  <c r="M283" i="17"/>
  <c r="M295" i="17"/>
  <c r="M315" i="17"/>
  <c r="M347" i="17"/>
  <c r="M359" i="17"/>
  <c r="M372" i="17"/>
  <c r="M407" i="17"/>
  <c r="M412" i="17"/>
  <c r="M439" i="17"/>
  <c r="M451" i="17"/>
  <c r="M455" i="17"/>
  <c r="M456" i="17"/>
  <c r="M459" i="17"/>
  <c r="M471" i="17"/>
  <c r="M515" i="17"/>
  <c r="M551" i="17"/>
  <c r="M579" i="17"/>
  <c r="M583" i="17"/>
  <c r="M584" i="17"/>
  <c r="M627" i="17"/>
  <c r="M651" i="17"/>
  <c r="M663" i="17"/>
  <c r="M711" i="17"/>
  <c r="M747" i="17"/>
  <c r="M759" i="17"/>
  <c r="M760" i="17"/>
  <c r="M775" i="17"/>
  <c r="M779" i="17"/>
  <c r="M811" i="17"/>
  <c r="M827" i="17"/>
  <c r="M864" i="17"/>
  <c r="M875" i="17"/>
  <c r="M883" i="17"/>
  <c r="M903" i="17"/>
  <c r="M907" i="17"/>
  <c r="M951" i="17"/>
  <c r="M955" i="17"/>
  <c r="M967" i="17"/>
  <c r="M43" i="17"/>
  <c r="M44" i="17"/>
  <c r="M79" i="17"/>
  <c r="M83" i="17"/>
  <c r="M155" i="17"/>
  <c r="M223" i="17"/>
  <c r="M224" i="17"/>
  <c r="M228" i="17"/>
  <c r="M271" i="17"/>
  <c r="M291" i="17"/>
  <c r="M335" i="17"/>
  <c r="M339" i="17"/>
  <c r="M340" i="17"/>
  <c r="M356" i="17"/>
  <c r="M367" i="17"/>
  <c r="M383" i="17"/>
  <c r="M399" i="17"/>
  <c r="M403" i="17"/>
  <c r="M448" i="17"/>
  <c r="M480" i="17"/>
  <c r="M496" i="17"/>
  <c r="M527" i="17"/>
  <c r="M559" i="17"/>
  <c r="M587" i="17"/>
  <c r="M607" i="17"/>
  <c r="M687" i="17"/>
  <c r="M719" i="17"/>
  <c r="M735" i="17"/>
  <c r="M736" i="17"/>
  <c r="M751" i="17"/>
  <c r="M800" i="17"/>
  <c r="M803" i="17"/>
  <c r="M837" i="17"/>
  <c r="M841" i="17"/>
  <c r="M915" i="17"/>
  <c r="M927" i="17"/>
  <c r="M931" i="17"/>
  <c r="M943" i="17"/>
  <c r="M959" i="17"/>
  <c r="M971" i="17"/>
  <c r="M979" i="17"/>
  <c r="M2"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<sst xmlns="http://schemas.openxmlformats.org/spreadsheetml/2006/main" count="11128" uniqueCount="6217">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</sst>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_([$$-409]* \(#,##0.00\);_([$$-409]* &quot;-&quot;??_);_(@_)"/>
    <numFmt numFmtId="166" formatCode="dd/mmm/yyyy"/>
    <numFmt numFmtId="167" formatCode="0.0\ &quot;kg&quot;"/>
    <numFmt numFmtId="168" formatCode="&quot;$&quot;#,##0;[Red]&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2" borderId="0" xfId="0" applyFill="1"/>
    <xf numFmtId="0" fontId="0" fillId="0" borderId="0" xfId="0" applyAlignment="1">
      <alignment vertical="center"/>
    </xf>
    <xf numFmtId="3" fontId="0" fillId="0" borderId="0" xfId="0" applyNumberFormat="1"/>
    <xf numFmtId="165" fontId="1" fillId="2" borderId="0" xfId="0" applyNumberFormat="1" applyFont="1" applyFill="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24">
    <dxf>
      <numFmt numFmtId="0" formatCode="General"/>
    </dxf>
    <dxf>
      <numFmt numFmtId="165" formatCode="_([$$-409]* #,##0.00_);_([$$-409]* \(#,##0.00\);_([$$-409]* &quot;-&quot;??_);_(@_)"/>
    </dxf>
    <dxf>
      <numFmt numFmtId="165"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_([$$-409]* #,##0.00_);_([$$-409]* \(#,##0.00\);_([$$-409]* &quot;-&quot;??_);_(@_)"/>
      <fill>
        <patternFill patternType="solid">
          <fgColor indexed="64"/>
          <bgColor theme="0" tint="-0.14999847407452621"/>
        </patternFill>
      </fill>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1"/>
        <color rgb="FF3C1464"/>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dxf>
    <dxf>
      <font>
        <b val="0"/>
        <i val="0"/>
        <sz val="11"/>
        <color rgb="FF3C1464"/>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3C146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rgb="FF3C1464"/>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0"/>
        <color theme="0"/>
        <name val="Calibri"/>
        <family val="2"/>
        <scheme val="minor"/>
      </font>
      <border diagonalUp="0" diagonalDown="0">
        <left/>
        <right/>
        <top/>
        <bottom/>
        <vertical/>
        <horizontal/>
      </border>
    </dxf>
    <dxf>
      <font>
        <b val="0"/>
        <i val="0"/>
        <strike val="0"/>
        <sz val="11"/>
        <name val="Calibri"/>
        <family val="2"/>
        <scheme val="minor"/>
      </font>
      <fill>
        <patternFill>
          <bgColor rgb="FF3C1464"/>
        </patternFill>
      </fill>
      <border>
        <left style="thin">
          <color auto="1"/>
        </left>
        <right style="thin">
          <color auto="1"/>
        </right>
        <top style="thin">
          <color auto="1"/>
        </top>
        <bottom style="thin">
          <color auto="1"/>
        </bottom>
      </border>
    </dxf>
  </dxfs>
  <tableStyles count="6" defaultTableStyle="TableStyleMedium2" defaultPivotStyle="PivotStyleMedium9">
    <tableStyle name="My Purple Slicer" pivot="0" table="0" count="9" xr9:uid="{BA1C9B14-8FED-49D6-ACCA-AE3592416D83}">
      <tableStyleElement type="wholeTable" dxfId="23"/>
      <tableStyleElement type="headerRow" dxfId="22"/>
    </tableStyle>
    <tableStyle name="My Purple Timeline Style" pivot="0" table="0" count="9" xr9:uid="{8488434C-F128-41EC-8BFF-4A906787B5F7}">
      <tableStyleElement type="wholeTable" dxfId="21"/>
      <tableStyleElement type="headerRow" dxfId="20"/>
    </tableStyle>
    <tableStyle name="MY Purple Timeline Style " pivot="0" table="0" count="8" xr9:uid="{18720BE7-2692-43DB-A63F-F0520C7A263E}">
      <tableStyleElement type="wholeTable" dxfId="19"/>
      <tableStyleElement type="headerRow" dxfId="18"/>
    </tableStyle>
    <tableStyle name="My Purple Timeline Style 2" pivot="0" table="0" count="8" xr9:uid="{B40BA8E2-D7EA-4025-AC28-295F98842399}">
      <tableStyleElement type="wholeTable" dxfId="17"/>
      <tableStyleElement type="headerRow" dxfId="16"/>
    </tableStyle>
    <tableStyle name="Purple Slicer" pivot="0" table="0" count="4" xr9:uid="{F031A1B5-7987-4847-B6A0-529AEEB5B987}">
      <tableStyleElement type="wholeTable" dxfId="15"/>
      <tableStyleElement type="headerRow" dxfId="14"/>
    </tableStyle>
    <tableStyle name="Timeline Style 1" pivot="0" table="0" count="8" xr9:uid="{A404ED3E-6039-444E-8C15-F1333E1DE78C}">
      <tableStyleElement type="wholeTable" dxfId="13"/>
      <tableStyleElement type="headerRow" dxfId="12"/>
    </tableStyle>
  </tableStyles>
  <colors>
    <mruColors>
      <color rgb="FF3C1464"/>
      <color rgb="FFD5B9F1"/>
      <color rgb="FFC39BE1"/>
      <color rgb="FFBD92DE"/>
      <color rgb="FFC9A4E4"/>
      <color rgb="FFB482DA"/>
      <color rgb="FFD8BEEC"/>
      <color rgb="FFD6BBEB"/>
      <color rgb="FFAC75D5"/>
    </mruColors>
  </colors>
  <extLst>
    <ext xmlns:x14="http://schemas.microsoft.com/office/spreadsheetml/2009/9/main" uri="{46F421CA-312F-682f-3DD2-61675219B42D}">
      <x14:dxfs count="9">
        <dxf>
          <font>
            <b/>
            <i val="0"/>
            <sz val="10"/>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dxf>
        <dxf>
          <font>
            <b/>
            <i val="0"/>
            <sz val="1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i val="0"/>
            <strike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dxf>
        <dxf>
          <font>
            <b/>
            <i val="0"/>
            <strike/>
            <sz val="1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My Purple Slicer">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SelectedItemWithNoData" dxfId="2"/>
          </x14:slicerStyleElements>
        </x14:slicerStyle>
        <x14:slicerStyle name="Purple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5">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patternFill>
          </fill>
        </dxf>
        <dxf>
          <fill>
            <patternFill patternType="solid">
              <fgColor theme="0" tint="-0.1498764000366222"/>
              <bgColor rgb="FFC9A4E4"/>
            </patternFill>
          </fill>
        </dxf>
        <dxf>
          <fill>
            <patternFill patternType="solid">
              <fgColor theme="0"/>
              <bgColor theme="0"/>
            </patternFill>
          </fill>
        </dxf>
        <dxf>
          <font>
            <b/>
            <i val="0"/>
            <sz val="9"/>
            <color theme="0"/>
            <name val="Calibri"/>
            <family val="2"/>
            <scheme val="minor"/>
          </font>
        </dxf>
        <dxf>
          <font>
            <sz val="9"/>
            <color theme="0"/>
            <name val="Calibri"/>
            <family val="2"/>
            <scheme val="minor"/>
          </font>
        </dxf>
        <dxf>
          <font>
            <sz val="9"/>
            <color theme="1" tint="0.499984740745262"/>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My Purple Timeline Style">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 type="selectedTimeBlockSpace" dxfId="18"/>
          </x15:timelineStyleElements>
        </x15:timelineStyle>
        <x15:timelineStyle name="MY Purple Timeline Style ">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My Purple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A9-4823-80F5-D45806E3BA93}"/>
            </c:ext>
          </c:extLst>
        </c:ser>
        <c:ser>
          <c:idx val="1"/>
          <c:order val="1"/>
          <c:tx>
            <c:strRef>
              <c:f>TotalSales!$D$3:$D$4</c:f>
              <c:strCache>
                <c:ptCount val="1"/>
                <c:pt idx="0">
                  <c:v>Exc</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A9-4823-80F5-D45806E3BA93}"/>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A9-4823-80F5-D45806E3BA93}"/>
            </c:ext>
          </c:extLst>
        </c:ser>
        <c:ser>
          <c:idx val="3"/>
          <c:order val="3"/>
          <c:tx>
            <c:strRef>
              <c:f>TotalSales!$F$3:$F$4</c:f>
              <c:strCache>
                <c:ptCount val="1"/>
                <c:pt idx="0">
                  <c:v>Rob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0A9-4823-80F5-D45806E3BA93}"/>
            </c:ext>
          </c:extLst>
        </c:ser>
        <c:dLbls>
          <c:showLegendKey val="0"/>
          <c:showVal val="0"/>
          <c:showCatName val="0"/>
          <c:showSerName val="0"/>
          <c:showPercent val="0"/>
          <c:showBubbleSize val="0"/>
        </c:dLbls>
        <c:smooth val="0"/>
        <c:axId val="1527691872"/>
        <c:axId val="1527702432"/>
      </c:lineChart>
      <c:catAx>
        <c:axId val="15276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02432"/>
        <c:crosses val="autoZero"/>
        <c:auto val="1"/>
        <c:lblAlgn val="ctr"/>
        <c:lblOffset val="100"/>
        <c:noMultiLvlLbl val="0"/>
      </c:catAx>
      <c:valAx>
        <c:axId val="1527702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91872"/>
        <c:crosses val="autoZero"/>
        <c:crossBetween val="between"/>
      </c:valAx>
      <c:spPr>
        <a:solidFill>
          <a:srgbClr val="D8BEEC"/>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alpha val="9882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40000"/>
              <a:lumOff val="60000"/>
            </a:schemeClr>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75000"/>
            </a:schemeClr>
          </a:solidFill>
          <a:ln w="25400">
            <a:solidFill>
              <a:schemeClr val="bg1">
                <a:lumMod val="95000"/>
              </a:schemeClr>
            </a:solidFill>
          </a:ln>
          <a:effectLst/>
        </c:spPr>
      </c:pivotFmt>
      <c:pivotFmt>
        <c:idx val="8"/>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lumMod val="95000"/>
              </a:schemeClr>
            </a:solidFill>
          </a:ln>
          <a:effectLst/>
        </c:spPr>
      </c:pivotFmt>
      <c:pivotFmt>
        <c:idx val="10"/>
        <c:spPr>
          <a:solidFill>
            <a:schemeClr val="accent6">
              <a:lumMod val="60000"/>
              <a:lumOff val="40000"/>
            </a:schemeClr>
          </a:solidFill>
          <a:ln w="25400">
            <a:solidFill>
              <a:schemeClr val="bg1">
                <a:lumMod val="95000"/>
              </a:schemeClr>
            </a:solidFill>
          </a:ln>
          <a:effectLst/>
        </c:spPr>
      </c:pivotFmt>
      <c:pivotFmt>
        <c:idx val="11"/>
        <c:spPr>
          <a:solidFill>
            <a:schemeClr val="accent6">
              <a:lumMod val="75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chemeClr val="accent6">
                  <a:lumMod val="40000"/>
                  <a:lumOff val="60000"/>
                </a:schemeClr>
              </a:solidFill>
              <a:ln w="25400">
                <a:solidFill>
                  <a:schemeClr val="bg1">
                    <a:lumMod val="95000"/>
                  </a:schemeClr>
                </a:solidFill>
              </a:ln>
              <a:effectLst/>
            </c:spPr>
            <c:extLst>
              <c:ext xmlns:c16="http://schemas.microsoft.com/office/drawing/2014/chart" uri="{C3380CC4-5D6E-409C-BE32-E72D297353CC}">
                <c16:uniqueId val="{00000001-104C-4B4D-8947-4CFC4BB74194}"/>
              </c:ext>
            </c:extLst>
          </c:dPt>
          <c:dPt>
            <c:idx val="1"/>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3-104C-4B4D-8947-4CFC4BB74194}"/>
              </c:ext>
            </c:extLst>
          </c:dPt>
          <c:dPt>
            <c:idx val="2"/>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5-104C-4B4D-8947-4CFC4BB741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04C-4B4D-8947-4CFC4BB74194}"/>
            </c:ext>
          </c:extLst>
        </c:ser>
        <c:dLbls>
          <c:dLblPos val="outEnd"/>
          <c:showLegendKey val="0"/>
          <c:showVal val="1"/>
          <c:showCatName val="0"/>
          <c:showSerName val="0"/>
          <c:showPercent val="0"/>
          <c:showBubbleSize val="0"/>
        </c:dLbls>
        <c:gapWidth val="182"/>
        <c:axId val="733349615"/>
        <c:axId val="733370255"/>
      </c:barChart>
      <c:catAx>
        <c:axId val="73334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70255"/>
        <c:crosses val="autoZero"/>
        <c:auto val="1"/>
        <c:lblAlgn val="ctr"/>
        <c:lblOffset val="100"/>
        <c:noMultiLvlLbl val="0"/>
      </c:catAx>
      <c:valAx>
        <c:axId val="733370255"/>
        <c:scaling>
          <c:orientation val="minMax"/>
        </c:scaling>
        <c:delete val="0"/>
        <c:axPos val="b"/>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[coffeeOrdersProject.xlsx]TopFiveCustomers!TotalSales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40000"/>
              <a:lumOff val="60000"/>
            </a:schemeClr>
          </a:solidFill>
          <a:ln w="25400">
            <a:solidFill>
              <a:schemeClr val="bg1">
                <a:lumMod val="95000"/>
              </a:schemeClr>
            </a:solidFill>
          </a:ln>
          <a:effectLst/>
        </c:spPr>
      </c:pivotFmt>
      <c:pivotFmt>
        <c:idx val="4"/>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75000"/>
            </a:schemeClr>
          </a:solidFill>
          <a:ln w="25400">
            <a:solidFill>
              <a:schemeClr val="bg1">
                <a:lumMod val="95000"/>
              </a:schemeClr>
            </a:solidFill>
          </a:ln>
          <a:effectLst/>
        </c:spPr>
      </c:pivotFmt>
      <c:pivotFmt>
        <c:idx val="8"/>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6">
                <a:lumMod val="75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A81A-4C4F-9B23-A2DE7A9574A8}"/>
              </c:ext>
            </c:extLst>
          </c:dPt>
          <c:dPt>
            <c:idx val="1"/>
            <c:invertIfNegative val="0"/>
            <c:bubble3D val="0"/>
            <c:extLst>
              <c:ext xmlns:c16="http://schemas.microsoft.com/office/drawing/2014/chart" uri="{C3380CC4-5D6E-409C-BE32-E72D297353CC}">
                <c16:uniqueId val="{00000001-A81A-4C4F-9B23-A2DE7A9574A8}"/>
              </c:ext>
            </c:extLst>
          </c:dPt>
          <c:dPt>
            <c:idx val="2"/>
            <c:invertIfNegative val="0"/>
            <c:bubble3D val="0"/>
            <c:extLst>
              <c:ext xmlns:c16="http://schemas.microsoft.com/office/drawing/2014/chart" uri="{C3380CC4-5D6E-409C-BE32-E72D297353CC}">
                <c16:uniqueId val="{00000002-A81A-4C4F-9B23-A2DE7A9574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81A-4C4F-9B23-A2DE7A9574A8}"/>
            </c:ext>
          </c:extLst>
        </c:ser>
        <c:dLbls>
          <c:dLblPos val="outEnd"/>
          <c:showLegendKey val="0"/>
          <c:showVal val="1"/>
          <c:showCatName val="0"/>
          <c:showSerName val="0"/>
          <c:showPercent val="0"/>
          <c:showBubbleSize val="0"/>
        </c:dLbls>
        <c:gapWidth val="182"/>
        <c:axId val="733349615"/>
        <c:axId val="733370255"/>
      </c:barChart>
      <c:catAx>
        <c:axId val="73334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70255"/>
        <c:crosses val="autoZero"/>
        <c:auto val="1"/>
        <c:lblAlgn val="ctr"/>
        <c:lblOffset val="100"/>
        <c:noMultiLvlLbl val="0"/>
      </c:catAx>
      <c:valAx>
        <c:axId val="733370255"/>
        <c:scaling>
          <c:orientation val="minMax"/>
        </c:scaling>
        <c:delete val="0"/>
        <c:axPos val="b"/>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4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30480</xdr:rowOff>
    </xdr:from>
    <xdr:to>
      <xdr:col>23</xdr:col>
      <xdr:colOff>541867</xdr:colOff>
      <xdr:row>5</xdr:row>
      <xdr:rowOff>7620</xdr:rowOff>
    </xdr:to>
    <xdr:sp macro="" textlink="">
      <xdr:nvSpPr>
        <xdr:cNvPr id="10" name="Rectangle 9">
          <a:extLst>
            <a:ext uri="{FF2B5EF4-FFF2-40B4-BE49-F238E27FC236}">
              <a16:creationId xmlns:a16="http://schemas.microsoft.com/office/drawing/2014/main" id="{84E731F0-FBA4-9BCD-B998-160274EA410D}"/>
            </a:ext>
          </a:extLst>
        </xdr:cNvPr>
        <xdr:cNvSpPr/>
      </xdr:nvSpPr>
      <xdr:spPr>
        <a:xfrm>
          <a:off x="126153" y="89747"/>
          <a:ext cx="13945447" cy="72220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1</xdr:col>
      <xdr:colOff>7619</xdr:colOff>
      <xdr:row>14</xdr:row>
      <xdr:rowOff>31328</xdr:rowOff>
    </xdr:from>
    <xdr:to>
      <xdr:col>15</xdr:col>
      <xdr:colOff>67734</xdr:colOff>
      <xdr:row>36</xdr:row>
      <xdr:rowOff>143932</xdr:rowOff>
    </xdr:to>
    <xdr:graphicFrame macro="">
      <xdr:nvGraphicFramePr>
        <xdr:cNvPr id="11" name="Chart 10">
          <a:extLst>
            <a:ext uri="{FF2B5EF4-FFF2-40B4-BE49-F238E27FC236}">
              <a16:creationId xmlns:a16="http://schemas.microsoft.com/office/drawing/2014/main" id="{3C6F8CB6-4002-441F-8EFE-30D31BE84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39791</xdr:rowOff>
    </xdr:from>
    <xdr:to>
      <xdr:col>17</xdr:col>
      <xdr:colOff>194734</xdr:colOff>
      <xdr:row>13</xdr:row>
      <xdr:rowOff>143933</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19C98D45-B939-4A5D-9BFF-724EBB80692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667" y="846093"/>
              <a:ext cx="9969067" cy="159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296334</xdr:colOff>
      <xdr:row>10</xdr:row>
      <xdr:rowOff>47410</xdr:rowOff>
    </xdr:from>
    <xdr:to>
      <xdr:col>23</xdr:col>
      <xdr:colOff>567267</xdr:colOff>
      <xdr:row>13</xdr:row>
      <xdr:rowOff>160863</xdr:rowOff>
    </xdr:to>
    <mc:AlternateContent xmlns:mc="http://schemas.openxmlformats.org/markup-compatibility/2006" xmlns:a14="http://schemas.microsoft.com/office/drawing/2010/main">
      <mc:Choice Requires="a14">
        <xdr:graphicFrame macro="">
          <xdr:nvGraphicFramePr>
            <xdr:cNvPr id="13" name="Roast Type">
              <a:extLst>
                <a:ext uri="{FF2B5EF4-FFF2-40B4-BE49-F238E27FC236}">
                  <a16:creationId xmlns:a16="http://schemas.microsoft.com/office/drawing/2014/main" id="{D3B79CDA-C919-4B34-8145-94CAD8230DF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202334" y="1784061"/>
              <a:ext cx="3939166" cy="671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132080</xdr:colOff>
      <xdr:row>5</xdr:row>
      <xdr:rowOff>47415</xdr:rowOff>
    </xdr:from>
    <xdr:to>
      <xdr:col>23</xdr:col>
      <xdr:colOff>551180</xdr:colOff>
      <xdr:row>10</xdr:row>
      <xdr:rowOff>6948</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20A4D027-A900-4C4F-9D5F-80925B8271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83568" y="853717"/>
              <a:ext cx="1641845" cy="889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287867</xdr:colOff>
      <xdr:row>5</xdr:row>
      <xdr:rowOff>47415</xdr:rowOff>
    </xdr:from>
    <xdr:to>
      <xdr:col>21</xdr:col>
      <xdr:colOff>51646</xdr:colOff>
      <xdr:row>10</xdr:row>
      <xdr:rowOff>1</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C84C1172-8514-45BA-BFA6-A2C4BF1A054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93867" y="853717"/>
              <a:ext cx="2209267" cy="882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194734</xdr:colOff>
      <xdr:row>14</xdr:row>
      <xdr:rowOff>25400</xdr:rowOff>
    </xdr:from>
    <xdr:to>
      <xdr:col>23</xdr:col>
      <xdr:colOff>575734</xdr:colOff>
      <xdr:row>24</xdr:row>
      <xdr:rowOff>177800</xdr:rowOff>
    </xdr:to>
    <xdr:graphicFrame macro="">
      <xdr:nvGraphicFramePr>
        <xdr:cNvPr id="16" name="Chart 15">
          <a:extLst>
            <a:ext uri="{FF2B5EF4-FFF2-40B4-BE49-F238E27FC236}">
              <a16:creationId xmlns:a16="http://schemas.microsoft.com/office/drawing/2014/main" id="{DCA86C4B-6C37-4213-92D2-A655C5FFA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194735</xdr:colOff>
      <xdr:row>25</xdr:row>
      <xdr:rowOff>50800</xdr:rowOff>
    </xdr:from>
    <xdr:to>
      <xdr:col>23</xdr:col>
      <xdr:colOff>567069</xdr:colOff>
      <xdr:row>36</xdr:row>
      <xdr:rowOff>127000</xdr:rowOff>
    </xdr:to>
    <xdr:graphicFrame macro="">
      <xdr:nvGraphicFramePr>
        <xdr:cNvPr id="17" name="Chart 16">
          <a:extLst>
            <a:ext uri="{FF2B5EF4-FFF2-40B4-BE49-F238E27FC236}">
              <a16:creationId xmlns:a16="http://schemas.microsoft.com/office/drawing/2014/main" id="{8E77456E-1E17-4711-9497-4501A5033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07.488847685185" createdVersion="8" refreshedVersion="8" minRefreshableVersion="3" recordCount="1000" xr:uid="{A3B3076C-1576-4201-9E0B-7C1AA4BBA08D}">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Type Name" numFmtId="0">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468008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ight"/>
    <x v="0"/>
  </r>
  <r>
    <s v="KAC-83089-793"/>
    <x v="2"/>
    <s v="23806-46781-OU"/>
    <s v="E-M-1"/>
    <n v="2"/>
    <x v="2"/>
    <s v=" "/>
    <x v="1"/>
    <x v="1"/>
    <x v="0"/>
    <x v="0"/>
    <n v="13.75"/>
    <n v="27.5"/>
    <s v="Excelsa"/>
    <s v="Medium"/>
    <x v="1"/>
  </r>
  <r>
    <s v="KAC-83089-793"/>
    <x v="2"/>
    <s v="23806-46781-OU"/>
    <s v="R-L-2.5"/>
    <n v="2"/>
    <x v="2"/>
    <s v=" "/>
    <x v="1"/>
    <x v="0"/>
    <x v="1"/>
    <x v="2"/>
    <n v="27.484999999999996"/>
    <n v="54.969999999999992"/>
    <s v="Robusta"/>
    <s v="Light"/>
    <x v="1"/>
  </r>
  <r>
    <s v="CVP-18956-553"/>
    <x v="3"/>
    <s v="86561-91660-RB"/>
    <s v="L-D-1"/>
    <n v="3"/>
    <x v="3"/>
    <s v=" "/>
    <x v="0"/>
    <x v="3"/>
    <x v="2"/>
    <x v="0"/>
    <n v="12.95"/>
    <n v="38.849999999999994"/>
    <s v="Liberica"/>
    <s v="Dark"/>
    <x v="1"/>
  </r>
  <r>
    <s v="IPP-31994-879"/>
    <x v="4"/>
    <s v="65223-29612-CB"/>
    <s v="E-D-0.5"/>
    <n v="3"/>
    <x v="4"/>
    <s v="slobe6@nifty.com"/>
    <x v="0"/>
    <x v="1"/>
    <x v="2"/>
    <x v="1"/>
    <n v="7.29"/>
    <n v="21.87"/>
    <s v="Excelsa"/>
    <s v="Dark"/>
    <x v="0"/>
  </r>
  <r>
    <s v="SNZ-65340-705"/>
    <x v="5"/>
    <s v="21134-81676-FR"/>
    <s v="L-L-0.2"/>
    <n v="1"/>
    <x v="5"/>
    <s v=" "/>
    <x v="1"/>
    <x v="3"/>
    <x v="1"/>
    <x v="3"/>
    <n v="4.7549999999999999"/>
    <n v="4.7549999999999999"/>
    <s v="Liberica"/>
    <s v="Light"/>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ight"/>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
    <x v="0"/>
    <x v="3"/>
    <x v="0"/>
    <x v="3"/>
    <n v="4.3650000000000002"/>
    <n v="21.825000000000003"/>
    <s v="Liberica"/>
    <s v="Medium"/>
    <x v="1"/>
  </r>
  <r>
    <s v="WOQ-36015-429"/>
    <x v="24"/>
    <s v="51427-89175-QJ"/>
    <s v="A-D-0.5"/>
    <n v="6"/>
    <x v="27"/>
    <s v=" "/>
    <x v="0"/>
    <x v="2"/>
    <x v="2"/>
    <x v="1"/>
    <n v="5.97"/>
    <n v="35.82"/>
    <s v="Arabica"/>
    <s v="Dark"/>
    <x v="1"/>
  </r>
  <r>
    <s v="WOQ-36015-429"/>
    <x v="24"/>
    <s v="51427-89175-QJ"/>
    <s v="L-M-0.5"/>
    <n v="6"/>
    <x v="27"/>
    <s v=" "/>
    <x v="0"/>
    <x v="3"/>
    <x v="0"/>
    <x v="1"/>
    <n v="8.73"/>
    <n v="52.38"/>
    <s v="Liberica"/>
    <s v="Medium"/>
    <x v="1"/>
  </r>
  <r>
    <s v="SCT-60553-454"/>
    <x v="25"/>
    <s v="39123-12846-YJ"/>
    <s v="L-L-0.2"/>
    <n v="5"/>
    <x v="28"/>
    <s v="ggatheralx@123-reg.co.uk"/>
    <x v="0"/>
    <x v="3"/>
    <x v="1"/>
    <x v="3"/>
    <n v="4.7549999999999999"/>
    <n v="23.774999999999999"/>
    <s v="Liberica"/>
    <s v="Light"/>
    <x v="1"/>
  </r>
  <r>
    <s v="GFK-52063-244"/>
    <x v="26"/>
    <s v="44981-99666-XB"/>
    <s v="L-L-0.5"/>
    <n v="6"/>
    <x v="29"/>
    <s v="uwelberryy@ebay.co.uk"/>
    <x v="2"/>
    <x v="3"/>
    <x v="1"/>
    <x v="1"/>
    <n v="9.51"/>
    <n v="57.06"/>
    <s v="Liberica"/>
    <s v="Light"/>
    <x v="0"/>
  </r>
  <r>
    <s v="AMM-79521-378"/>
    <x v="27"/>
    <s v="24825-51803-CQ"/>
    <s v="A-D-0.5"/>
    <n v="6"/>
    <x v="30"/>
    <s v="feilhartz@who.int"/>
    <x v="0"/>
    <x v="2"/>
    <x v="2"/>
    <x v="1"/>
    <n v="5.97"/>
    <n v="35.82"/>
    <s v="Arabica"/>
    <s v="Dark"/>
    <x v="1"/>
  </r>
  <r>
    <s v="QUQ-90580-772"/>
    <x v="28"/>
    <s v="77634-13918-GJ"/>
    <s v="L-M-0.2"/>
    <n v="2"/>
    <x v="31"/>
    <s v="zponting10@altervista.org"/>
    <x v="0"/>
    <x v="3"/>
    <x v="0"/>
    <x v="3"/>
    <n v="4.3650000000000002"/>
    <n v="8.73"/>
    <s v="Liberica"/>
    <s v="Medium"/>
    <x v="1"/>
  </r>
  <r>
    <s v="LGD-24408-274"/>
    <x v="29"/>
    <s v="13694-25001-LX"/>
    <s v="L-L-0.5"/>
    <n v="3"/>
    <x v="32"/>
    <s v="sstrase11@booking.com"/>
    <x v="0"/>
    <x v="3"/>
    <x v="1"/>
    <x v="1"/>
    <n v="9.51"/>
    <n v="28.53"/>
    <s v="Liberica"/>
    <s v="Light"/>
    <x v="1"/>
  </r>
  <r>
    <s v="HCT-95608-959"/>
    <x v="30"/>
    <s v="08523-01791-TI"/>
    <s v="R-M-2.5"/>
    <n v="5"/>
    <x v="33"/>
    <s v="dde12@unesco.org"/>
    <x v="0"/>
    <x v="0"/>
    <x v="0"/>
    <x v="2"/>
    <n v="22.884999999999998"/>
    <n v="114.42499999999998"/>
    <s v="Robusta"/>
    <s v="Medium"/>
    <x v="1"/>
  </r>
  <r>
    <s v="OFX-99147-470"/>
    <x v="31"/>
    <s v="49860-68865-AB"/>
    <s v="R-M-1"/>
    <n v="6"/>
    <x v="34"/>
    <s v=" "/>
    <x v="0"/>
    <x v="0"/>
    <x v="0"/>
    <x v="0"/>
    <n v="9.9499999999999993"/>
    <n v="59.699999999999996"/>
    <s v="Robusta"/>
    <s v="Medium"/>
    <x v="0"/>
  </r>
  <r>
    <s v="LUO-37559-016"/>
    <x v="32"/>
    <s v="21240-83132-SP"/>
    <s v="L-M-1"/>
    <n v="3"/>
    <x v="35"/>
    <s v=" "/>
    <x v="0"/>
    <x v="3"/>
    <x v="0"/>
    <x v="0"/>
    <n v="14.55"/>
    <n v="43.650000000000006"/>
    <s v="Libe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usta"/>
    <s v="Dark"/>
    <x v="0"/>
  </r>
  <r>
    <s v="ULR-52653-960"/>
    <x v="35"/>
    <s v="04152-34436-IE"/>
    <s v="L-L-2.5"/>
    <n v="2"/>
    <x v="38"/>
    <s v=" "/>
    <x v="0"/>
    <x v="3"/>
    <x v="1"/>
    <x v="2"/>
    <n v="36.454999999999998"/>
    <n v="72.91"/>
    <s v="Liberica"/>
    <s v="Light"/>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erica"/>
    <s v="Dark"/>
    <x v="1"/>
  </r>
  <r>
    <s v="DJH-05202-380"/>
    <x v="38"/>
    <s v="85589-17020-CX"/>
    <s v="E-M-2.5"/>
    <n v="2"/>
    <x v="41"/>
    <s v=" "/>
    <x v="0"/>
    <x v="1"/>
    <x v="0"/>
    <x v="2"/>
    <n v="31.624999999999996"/>
    <n v="63.249999999999993"/>
    <s v="Excelsa"/>
    <s v="Medium"/>
    <x v="0"/>
  </r>
  <r>
    <s v="VMW-26889-781"/>
    <x v="39"/>
    <s v="36078-91009-WU"/>
    <s v="A-L-0.2"/>
    <n v="2"/>
    <x v="42"/>
    <s v="acurley1b@hao123.com"/>
    <x v="0"/>
    <x v="2"/>
    <x v="1"/>
    <x v="3"/>
    <n v="3.8849999999999998"/>
    <n v="7.77"/>
    <s v="Arabica"/>
    <s v="Light"/>
    <x v="0"/>
  </r>
  <r>
    <s v="DBU-81099-586"/>
    <x v="40"/>
    <s v="15770-27099-GX"/>
    <s v="A-D-2.5"/>
    <n v="4"/>
    <x v="43"/>
    <s v="rmcgilvary1c@tamu.edu"/>
    <x v="0"/>
    <x v="2"/>
    <x v="2"/>
    <x v="2"/>
    <n v="22.884999999999998"/>
    <n v="91.539999999999992"/>
    <s v="Arabica"/>
    <s v="Dark"/>
    <x v="1"/>
  </r>
  <r>
    <s v="PQA-54820-810"/>
    <x v="41"/>
    <s v="91460-04823-BX"/>
    <s v="A-L-1"/>
    <n v="3"/>
    <x v="44"/>
    <s v="ipikett1d@xinhuanet.com"/>
    <x v="0"/>
    <x v="2"/>
    <x v="1"/>
    <x v="0"/>
    <n v="12.95"/>
    <n v="38.849999999999994"/>
    <s v="Arabica"/>
    <s v="Light"/>
    <x v="1"/>
  </r>
  <r>
    <s v="XKB-41924-202"/>
    <x v="42"/>
    <s v="45089-52817-WN"/>
    <s v="L-D-0.5"/>
    <n v="2"/>
    <x v="45"/>
    <s v="ibouldon1e@gizmodo.com"/>
    <x v="0"/>
    <x v="3"/>
    <x v="2"/>
    <x v="1"/>
    <n v="7.77"/>
    <n v="15.54"/>
    <s v="Liberica"/>
    <s v="Dark"/>
    <x v="1"/>
  </r>
  <r>
    <s v="DWZ-69106-473"/>
    <x v="43"/>
    <s v="76447-50326-IC"/>
    <s v="L-L-2.5"/>
    <n v="4"/>
    <x v="46"/>
    <s v="kflanders1f@over-blog.com"/>
    <x v="1"/>
    <x v="3"/>
    <x v="1"/>
    <x v="2"/>
    <n v="36.454999999999998"/>
    <n v="145.82"/>
    <s v="Liberica"/>
    <s v="Light"/>
    <x v="0"/>
  </r>
  <r>
    <s v="YHV-68700-050"/>
    <x v="44"/>
    <s v="26333-67911-OL"/>
    <s v="R-M-0.5"/>
    <n v="5"/>
    <x v="47"/>
    <s v="hmattioli1g@webmd.com"/>
    <x v="2"/>
    <x v="0"/>
    <x v="0"/>
    <x v="1"/>
    <n v="5.97"/>
    <n v="29.849999999999998"/>
    <s v="Robusta"/>
    <s v="Medium"/>
    <x v="1"/>
  </r>
  <r>
    <s v="YHV-68700-050"/>
    <x v="44"/>
    <s v="26333-67911-OL"/>
    <s v="L-L-2.5"/>
    <n v="2"/>
    <x v="47"/>
    <s v="hmattioli1g@webmd.com"/>
    <x v="2"/>
    <x v="3"/>
    <x v="1"/>
    <x v="2"/>
    <n v="36.454999999999998"/>
    <n v="72.91"/>
    <s v="Liberica"/>
    <s v="Light"/>
    <x v="1"/>
  </r>
  <r>
    <s v="KRB-88066-642"/>
    <x v="45"/>
    <s v="22107-86640-SB"/>
    <s v="L-M-1"/>
    <n v="5"/>
    <x v="48"/>
    <s v="agillard1i@issuu.com"/>
    <x v="0"/>
    <x v="3"/>
    <x v="0"/>
    <x v="0"/>
    <n v="14.55"/>
    <n v="72.75"/>
    <s v="Liberica"/>
    <s v="Medium"/>
    <x v="1"/>
  </r>
  <r>
    <s v="LQU-08404-173"/>
    <x v="46"/>
    <s v="09960-34242-LZ"/>
    <s v="L-L-1"/>
    <n v="3"/>
    <x v="49"/>
    <s v=" "/>
    <x v="0"/>
    <x v="3"/>
    <x v="1"/>
    <x v="0"/>
    <n v="15.85"/>
    <n v="47.55"/>
    <s v="Liberica"/>
    <s v="Light"/>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ight"/>
    <x v="1"/>
  </r>
  <r>
    <s v="UCZ-59708-525"/>
    <x v="49"/>
    <s v="05501-86351-NX"/>
    <s v="L-D-2.5"/>
    <n v="3"/>
    <x v="52"/>
    <s v=" "/>
    <x v="0"/>
    <x v="3"/>
    <x v="2"/>
    <x v="2"/>
    <n v="29.784999999999997"/>
    <n v="89.35499999999999"/>
    <s v="Liberica"/>
    <s v="Dark"/>
    <x v="0"/>
  </r>
  <r>
    <s v="HUB-47311-849"/>
    <x v="50"/>
    <s v="04521-04300-OK"/>
    <s v="L-M-0.5"/>
    <n v="3"/>
    <x v="53"/>
    <s v="sgilroy1n@eepurl.com"/>
    <x v="0"/>
    <x v="3"/>
    <x v="0"/>
    <x v="1"/>
    <n v="8.73"/>
    <n v="26.19"/>
    <s v="Liberica"/>
    <s v="Medium"/>
    <x v="0"/>
  </r>
  <r>
    <s v="WYM-17686-694"/>
    <x v="51"/>
    <s v="58689-55264-VK"/>
    <s v="A-D-2.5"/>
    <n v="5"/>
    <x v="54"/>
    <s v="ccottingham1o@wikipedia.org"/>
    <x v="0"/>
    <x v="2"/>
    <x v="2"/>
    <x v="2"/>
    <n v="22.884999999999998"/>
    <n v="114.42499999999998"/>
    <s v="Arabica"/>
    <s v="Dark"/>
    <x v="1"/>
  </r>
  <r>
    <s v="ZYQ-15797-695"/>
    <x v="52"/>
    <s v="79436-73011-MM"/>
    <s v="R-D-0.5"/>
    <n v="5"/>
    <x v="55"/>
    <s v=" "/>
    <x v="2"/>
    <x v="0"/>
    <x v="2"/>
    <x v="1"/>
    <n v="5.3699999999999992"/>
    <n v="26.849999999999994"/>
    <s v="Robusta"/>
    <s v="Dark"/>
    <x v="0"/>
  </r>
  <r>
    <s v="EEJ-16185-108"/>
    <x v="53"/>
    <s v="65552-60476-KY"/>
    <s v="L-L-0.2"/>
    <n v="5"/>
    <x v="56"/>
    <s v=" "/>
    <x v="0"/>
    <x v="3"/>
    <x v="1"/>
    <x v="3"/>
    <n v="4.7549999999999999"/>
    <n v="23.774999999999999"/>
    <s v="Liberica"/>
    <s v="Light"/>
    <x v="0"/>
  </r>
  <r>
    <s v="RWR-77888-800"/>
    <x v="54"/>
    <s v="69904-02729-YS"/>
    <s v="A-M-0.5"/>
    <n v="1"/>
    <x v="57"/>
    <s v="adykes1r@eventbrite.com"/>
    <x v="0"/>
    <x v="2"/>
    <x v="0"/>
    <x v="1"/>
    <n v="6.75"/>
    <n v="6.75"/>
    <s v="Arabica"/>
    <s v="Medium"/>
    <x v="1"/>
  </r>
  <r>
    <s v="LHN-75209-742"/>
    <x v="55"/>
    <s v="01433-04270-AX"/>
    <s v="R-M-0.5"/>
    <n v="6"/>
    <x v="58"/>
    <s v=" "/>
    <x v="0"/>
    <x v="0"/>
    <x v="0"/>
    <x v="1"/>
    <n v="5.97"/>
    <n v="35.82"/>
    <s v="Robusta"/>
    <s v="Medium"/>
    <x v="0"/>
  </r>
  <r>
    <s v="TIR-71396-998"/>
    <x v="56"/>
    <s v="14204-14186-LA"/>
    <s v="R-D-2.5"/>
    <n v="4"/>
    <x v="59"/>
    <s v="acockrem1t@engadget.com"/>
    <x v="0"/>
    <x v="0"/>
    <x v="2"/>
    <x v="2"/>
    <n v="20.584999999999997"/>
    <n v="82.339999999999989"/>
    <s v="Robusta"/>
    <s v="Dark"/>
    <x v="0"/>
  </r>
  <r>
    <s v="RXF-37618-213"/>
    <x v="57"/>
    <s v="32948-34398-HC"/>
    <s v="R-L-0.5"/>
    <n v="1"/>
    <x v="60"/>
    <s v="bumpleby1u@soundcloud.com"/>
    <x v="0"/>
    <x v="0"/>
    <x v="1"/>
    <x v="1"/>
    <n v="7.169999999999999"/>
    <n v="7.169999999999999"/>
    <s v="Robusta"/>
    <s v="Light"/>
    <x v="0"/>
  </r>
  <r>
    <s v="ANM-16388-634"/>
    <x v="58"/>
    <s v="77343-52608-FF"/>
    <s v="L-L-0.2"/>
    <n v="2"/>
    <x v="61"/>
    <s v="nsaleway1v@dedecms.com"/>
    <x v="0"/>
    <x v="3"/>
    <x v="1"/>
    <x v="3"/>
    <n v="4.7549999999999999"/>
    <n v="9.51"/>
    <s v="Liberica"/>
    <s v="Light"/>
    <x v="1"/>
  </r>
  <r>
    <s v="WYL-29300-070"/>
    <x v="59"/>
    <s v="42770-36274-QA"/>
    <s v="R-M-0.2"/>
    <n v="1"/>
    <x v="62"/>
    <s v="hgoulter1w@abc.net.au"/>
    <x v="0"/>
    <x v="0"/>
    <x v="0"/>
    <x v="3"/>
    <n v="2.9849999999999999"/>
    <n v="2.9849999999999999"/>
    <s v="Robusta"/>
    <s v="Medium"/>
    <x v="1"/>
  </r>
  <r>
    <s v="JHW-74554-805"/>
    <x v="60"/>
    <s v="14103-58987-ZU"/>
    <s v="R-M-1"/>
    <n v="6"/>
    <x v="63"/>
    <s v="grizzello1x@symantec.com"/>
    <x v="2"/>
    <x v="0"/>
    <x v="0"/>
    <x v="0"/>
    <n v="9.9499999999999993"/>
    <n v="59.699999999999996"/>
    <s v="Robusta"/>
    <s v="Medium"/>
    <x v="0"/>
  </r>
  <r>
    <s v="KYS-27063-603"/>
    <x v="61"/>
    <s v="69958-32065-SW"/>
    <s v="E-L-2.5"/>
    <n v="4"/>
    <x v="64"/>
    <s v="slist1y@mapquest.com"/>
    <x v="0"/>
    <x v="1"/>
    <x v="1"/>
    <x v="2"/>
    <n v="34.154999999999994"/>
    <n v="136.61999999999998"/>
    <s v="Excelsa"/>
    <s v="Light"/>
    <x v="1"/>
  </r>
  <r>
    <s v="GAZ-58626-277"/>
    <x v="62"/>
    <s v="69533-84907-FA"/>
    <s v="L-L-0.2"/>
    <n v="2"/>
    <x v="65"/>
    <s v="sedmondson1z@theguardian.com"/>
    <x v="1"/>
    <x v="3"/>
    <x v="1"/>
    <x v="3"/>
    <n v="4.7549999999999999"/>
    <n v="9.51"/>
    <s v="Liberica"/>
    <s v="Light"/>
    <x v="1"/>
  </r>
  <r>
    <s v="RPJ-37787-335"/>
    <x v="63"/>
    <s v="76005-95461-CI"/>
    <s v="A-M-2.5"/>
    <n v="3"/>
    <x v="66"/>
    <s v=" "/>
    <x v="0"/>
    <x v="2"/>
    <x v="0"/>
    <x v="2"/>
    <n v="25.874999999999996"/>
    <n v="77.624999999999986"/>
    <s v="Arabica"/>
    <s v="Medium"/>
    <x v="1"/>
  </r>
  <r>
    <s v="LEF-83057-763"/>
    <x v="64"/>
    <s v="15395-90855-VB"/>
    <s v="L-M-0.2"/>
    <n v="5"/>
    <x v="67"/>
    <s v=" "/>
    <x v="0"/>
    <x v="3"/>
    <x v="0"/>
    <x v="3"/>
    <n v="4.3650000000000002"/>
    <n v="21.825000000000003"/>
    <s v="Liberica"/>
    <s v="Medium"/>
    <x v="0"/>
  </r>
  <r>
    <s v="RPW-36123-215"/>
    <x v="65"/>
    <s v="80640-45811-LB"/>
    <s v="E-L-0.5"/>
    <n v="2"/>
    <x v="68"/>
    <s v="jrangall22@newsvine.com"/>
    <x v="0"/>
    <x v="1"/>
    <x v="1"/>
    <x v="1"/>
    <n v="8.91"/>
    <n v="17.82"/>
    <s v="Excelsa"/>
    <s v="Light"/>
    <x v="0"/>
  </r>
  <r>
    <s v="WLL-59044-117"/>
    <x v="66"/>
    <s v="28476-04082-GR"/>
    <s v="R-D-1"/>
    <n v="6"/>
    <x v="69"/>
    <s v="kboorn23@ezinearticles.com"/>
    <x v="1"/>
    <x v="0"/>
    <x v="2"/>
    <x v="0"/>
    <n v="8.9499999999999993"/>
    <n v="53.699999999999996"/>
    <s v="Robusta"/>
    <s v="Dark"/>
    <x v="0"/>
  </r>
  <r>
    <s v="AWT-22827-563"/>
    <x v="67"/>
    <s v="12018-75670-EU"/>
    <s v="R-L-0.2"/>
    <n v="1"/>
    <x v="70"/>
    <s v=" "/>
    <x v="1"/>
    <x v="0"/>
    <x v="1"/>
    <x v="3"/>
    <n v="3.5849999999999995"/>
    <n v="3.5849999999999995"/>
    <s v="Robusta"/>
    <s v="Light"/>
    <x v="0"/>
  </r>
  <r>
    <s v="QLM-07145-668"/>
    <x v="68"/>
    <s v="86437-17399-FK"/>
    <s v="E-D-0.2"/>
    <n v="2"/>
    <x v="71"/>
    <s v="celgey25@webs.com"/>
    <x v="0"/>
    <x v="1"/>
    <x v="2"/>
    <x v="3"/>
    <n v="3.645"/>
    <n v="7.29"/>
    <s v="Excelsa"/>
    <s v="Dark"/>
    <x v="1"/>
  </r>
  <r>
    <s v="HVQ-64398-930"/>
    <x v="69"/>
    <s v="62979-53167-ML"/>
    <s v="A-M-0.5"/>
    <n v="6"/>
    <x v="72"/>
    <s v="lmizzi26@rakuten.co.jp"/>
    <x v="0"/>
    <x v="2"/>
    <x v="0"/>
    <x v="1"/>
    <n v="6.75"/>
    <n v="40.5"/>
    <s v="Arabica"/>
    <s v="Medium"/>
    <x v="0"/>
  </r>
  <r>
    <s v="WRT-40778-247"/>
    <x v="70"/>
    <s v="54810-81899-HL"/>
    <s v="R-L-1"/>
    <n v="4"/>
    <x v="73"/>
    <s v="cgiacomazzo27@jigsy.com"/>
    <x v="0"/>
    <x v="0"/>
    <x v="1"/>
    <x v="0"/>
    <n v="11.95"/>
    <n v="47.8"/>
    <s v="Robusta"/>
    <s v="Light"/>
    <x v="1"/>
  </r>
  <r>
    <s v="SUB-13006-125"/>
    <x v="71"/>
    <s v="26103-41504-IB"/>
    <s v="A-L-0.5"/>
    <n v="5"/>
    <x v="74"/>
    <s v="aarnow28@arizona.edu"/>
    <x v="0"/>
    <x v="2"/>
    <x v="1"/>
    <x v="1"/>
    <n v="7.77"/>
    <n v="38.849999999999994"/>
    <s v="Arabica"/>
    <s v="Light"/>
    <x v="0"/>
  </r>
  <r>
    <s v="CQM-49696-263"/>
    <x v="72"/>
    <s v="76534-45229-SG"/>
    <s v="L-L-2.5"/>
    <n v="3"/>
    <x v="75"/>
    <s v="syann29@senate.gov"/>
    <x v="0"/>
    <x v="3"/>
    <x v="1"/>
    <x v="2"/>
    <n v="36.454999999999998"/>
    <n v="109.36499999999999"/>
    <s v="Liberica"/>
    <s v="Light"/>
    <x v="0"/>
  </r>
  <r>
    <s v="KXN-85094-246"/>
    <x v="73"/>
    <s v="81744-27332-RR"/>
    <s v="L-M-2.5"/>
    <n v="3"/>
    <x v="76"/>
    <s v="bnaulls2a@tiny.cc"/>
    <x v="1"/>
    <x v="3"/>
    <x v="0"/>
    <x v="2"/>
    <n v="33.464999999999996"/>
    <n v="100.39499999999998"/>
    <s v="Liberica"/>
    <s v="Medium"/>
    <x v="0"/>
  </r>
  <r>
    <s v="XOQ-12405-419"/>
    <x v="74"/>
    <s v="91513-75657-PH"/>
    <s v="R-D-2.5"/>
    <n v="4"/>
    <x v="77"/>
    <s v=" "/>
    <x v="0"/>
    <x v="0"/>
    <x v="2"/>
    <x v="2"/>
    <n v="20.584999999999997"/>
    <n v="82.339999999999989"/>
    <s v="Robusta"/>
    <s v="Dark"/>
    <x v="0"/>
  </r>
  <r>
    <s v="HYF-10254-369"/>
    <x v="75"/>
    <s v="30373-66619-CB"/>
    <s v="L-L-0.5"/>
    <n v="1"/>
    <x v="78"/>
    <s v="zsherewood2c@apache.org"/>
    <x v="0"/>
    <x v="3"/>
    <x v="1"/>
    <x v="1"/>
    <n v="9.51"/>
    <n v="9.51"/>
    <s v="Liberica"/>
    <s v="Light"/>
    <x v="1"/>
  </r>
  <r>
    <s v="XXJ-47000-307"/>
    <x v="76"/>
    <s v="31582-23562-FM"/>
    <s v="A-L-2.5"/>
    <n v="3"/>
    <x v="79"/>
    <s v="jdufaire2d@fc2.com"/>
    <x v="0"/>
    <x v="2"/>
    <x v="1"/>
    <x v="2"/>
    <n v="29.784999999999997"/>
    <n v="89.35499999999999"/>
    <s v="Arabica"/>
    <s v="Light"/>
    <x v="1"/>
  </r>
  <r>
    <s v="XXJ-47000-307"/>
    <x v="76"/>
    <s v="31582-23562-FM"/>
    <s v="A-D-0.2"/>
    <n v="4"/>
    <x v="79"/>
    <s v="jdufaire2d@fc2.com"/>
    <x v="0"/>
    <x v="2"/>
    <x v="2"/>
    <x v="3"/>
    <n v="2.9849999999999999"/>
    <n v="11.94"/>
    <s v="Arabica"/>
    <s v="Dark"/>
    <x v="1"/>
  </r>
  <r>
    <s v="ZDK-82166-357"/>
    <x v="77"/>
    <s v="81431-12577-VD"/>
    <s v="A-M-1"/>
    <n v="3"/>
    <x v="80"/>
    <s v="bkeaveney2f@netlog.com"/>
    <x v="0"/>
    <x v="2"/>
    <x v="0"/>
    <x v="0"/>
    <n v="11.25"/>
    <n v="33.75"/>
    <s v="Arabica"/>
    <s v="Medium"/>
    <x v="1"/>
  </r>
  <r>
    <s v="IHN-19982-362"/>
    <x v="78"/>
    <s v="68894-91205-MP"/>
    <s v="R-L-1"/>
    <n v="3"/>
    <x v="81"/>
    <s v="egrise2g@cargocollective.com"/>
    <x v="0"/>
    <x v="0"/>
    <x v="1"/>
    <x v="0"/>
    <n v="11.95"/>
    <n v="35.849999999999994"/>
    <s v="Robusta"/>
    <s v="Light"/>
    <x v="1"/>
  </r>
  <r>
    <s v="VMT-10030-889"/>
    <x v="79"/>
    <s v="87602-55754-VN"/>
    <s v="A-L-1"/>
    <n v="6"/>
    <x v="82"/>
    <s v="tgottelier2h@vistaprint.com"/>
    <x v="0"/>
    <x v="2"/>
    <x v="1"/>
    <x v="0"/>
    <n v="12.95"/>
    <n v="77.699999999999989"/>
    <s v="Arabica"/>
    <s v="Light"/>
    <x v="1"/>
  </r>
  <r>
    <s v="NHL-11063-100"/>
    <x v="80"/>
    <s v="39181-35745-WH"/>
    <s v="A-L-1"/>
    <n v="4"/>
    <x v="83"/>
    <s v=" "/>
    <x v="1"/>
    <x v="2"/>
    <x v="1"/>
    <x v="0"/>
    <n v="12.95"/>
    <n v="51.8"/>
    <s v="Arabica"/>
    <s v="Light"/>
    <x v="0"/>
  </r>
  <r>
    <s v="ROV-87448-086"/>
    <x v="81"/>
    <s v="30381-64762-NG"/>
    <s v="A-M-2.5"/>
    <n v="4"/>
    <x v="84"/>
    <s v="agreenhead2j@dailymail.co.uk"/>
    <x v="0"/>
    <x v="2"/>
    <x v="0"/>
    <x v="2"/>
    <n v="25.874999999999996"/>
    <n v="103.49999999999999"/>
    <s v="Arabica"/>
    <s v="Medium"/>
    <x v="1"/>
  </r>
  <r>
    <s v="DGY-35773-612"/>
    <x v="82"/>
    <s v="17503-27693-ZH"/>
    <s v="E-L-1"/>
    <n v="3"/>
    <x v="85"/>
    <s v=" "/>
    <x v="0"/>
    <x v="1"/>
    <x v="1"/>
    <x v="0"/>
    <n v="14.85"/>
    <n v="44.55"/>
    <s v="Excelsa"/>
    <s v="Light"/>
    <x v="0"/>
  </r>
  <r>
    <s v="YWH-50638-556"/>
    <x v="83"/>
    <s v="89442-35633-HJ"/>
    <s v="E-L-0.5"/>
    <n v="4"/>
    <x v="86"/>
    <s v="elangcaster2l@spotify.com"/>
    <x v="2"/>
    <x v="1"/>
    <x v="1"/>
    <x v="1"/>
    <n v="8.91"/>
    <n v="35.64"/>
    <s v="Excelsa"/>
    <s v="Light"/>
    <x v="0"/>
  </r>
  <r>
    <s v="ISL-11200-600"/>
    <x v="84"/>
    <s v="13654-85265-IL"/>
    <s v="A-D-0.2"/>
    <n v="6"/>
    <x v="87"/>
    <s v=" "/>
    <x v="1"/>
    <x v="2"/>
    <x v="2"/>
    <x v="3"/>
    <n v="2.9849999999999999"/>
    <n v="17.91"/>
    <s v="Arabica"/>
    <s v="Dark"/>
    <x v="0"/>
  </r>
  <r>
    <s v="LBZ-75997-047"/>
    <x v="85"/>
    <s v="40946-22090-FP"/>
    <s v="A-M-2.5"/>
    <n v="6"/>
    <x v="88"/>
    <s v="nmagauran2n@51.la"/>
    <x v="0"/>
    <x v="2"/>
    <x v="0"/>
    <x v="2"/>
    <n v="25.874999999999996"/>
    <n v="155.24999999999997"/>
    <s v="Arabica"/>
    <s v="Medium"/>
    <x v="1"/>
  </r>
  <r>
    <s v="EUH-08089-954"/>
    <x v="86"/>
    <s v="29050-93691-TS"/>
    <s v="A-D-0.2"/>
    <n v="2"/>
    <x v="89"/>
    <s v="vkirdsch2o@google.fr"/>
    <x v="0"/>
    <x v="2"/>
    <x v="2"/>
    <x v="3"/>
    <n v="2.9849999999999999"/>
    <n v="5.97"/>
    <s v="Arabica"/>
    <s v="Dark"/>
    <x v="1"/>
  </r>
  <r>
    <s v="BLD-12227-251"/>
    <x v="87"/>
    <s v="64395-74865-WF"/>
    <s v="A-M-0.5"/>
    <n v="2"/>
    <x v="90"/>
    <s v="iwhapple2p@com.com"/>
    <x v="0"/>
    <x v="2"/>
    <x v="0"/>
    <x v="1"/>
    <n v="6.75"/>
    <n v="13.5"/>
    <s v="Arabica"/>
    <s v="Medium"/>
    <x v="1"/>
  </r>
  <r>
    <s v="OPY-30711-853"/>
    <x v="25"/>
    <s v="81861-66046-SU"/>
    <s v="A-D-0.2"/>
    <n v="1"/>
    <x v="91"/>
    <s v=" "/>
    <x v="1"/>
    <x v="2"/>
    <x v="2"/>
    <x v="3"/>
    <n v="2.9849999999999999"/>
    <n v="2.9849999999999999"/>
    <s v="Arabica"/>
    <s v="Dark"/>
    <x v="1"/>
  </r>
  <r>
    <s v="DBC-44122-300"/>
    <x v="88"/>
    <s v="13366-78506-KP"/>
    <s v="L-M-0.2"/>
    <n v="3"/>
    <x v="92"/>
    <s v=" "/>
    <x v="0"/>
    <x v="3"/>
    <x v="0"/>
    <x v="3"/>
    <n v="4.3650000000000002"/>
    <n v="13.095000000000001"/>
    <s v="Liberica"/>
    <s v="Medium"/>
    <x v="0"/>
  </r>
  <r>
    <s v="FJQ-60035-234"/>
    <x v="89"/>
    <s v="08847-29858-HN"/>
    <s v="A-L-0.2"/>
    <n v="2"/>
    <x v="93"/>
    <s v=" "/>
    <x v="0"/>
    <x v="2"/>
    <x v="1"/>
    <x v="3"/>
    <n v="3.8849999999999998"/>
    <n v="7.77"/>
    <s v="Arabica"/>
    <s v="Light"/>
    <x v="0"/>
  </r>
  <r>
    <s v="HSF-66926-425"/>
    <x v="90"/>
    <s v="00539-42510-RY"/>
    <s v="L-D-2.5"/>
    <n v="5"/>
    <x v="94"/>
    <s v="nyoules2t@reference.com"/>
    <x v="1"/>
    <x v="3"/>
    <x v="2"/>
    <x v="2"/>
    <n v="29.784999999999997"/>
    <n v="148.92499999999998"/>
    <s v="Liberica"/>
    <s v="Dark"/>
    <x v="0"/>
  </r>
  <r>
    <s v="LQG-41416-375"/>
    <x v="91"/>
    <s v="45190-08727-NV"/>
    <s v="L-D-1"/>
    <n v="3"/>
    <x v="95"/>
    <s v="daizikovitz2u@answers.com"/>
    <x v="1"/>
    <x v="3"/>
    <x v="2"/>
    <x v="0"/>
    <n v="12.95"/>
    <n v="38.849999999999994"/>
    <s v="Liberica"/>
    <s v="Dark"/>
    <x v="0"/>
  </r>
  <r>
    <s v="VZO-97265-841"/>
    <x v="92"/>
    <s v="87049-37901-FU"/>
    <s v="R-M-0.2"/>
    <n v="4"/>
    <x v="96"/>
    <s v="brevel2v@fastcompany.com"/>
    <x v="0"/>
    <x v="0"/>
    <x v="0"/>
    <x v="3"/>
    <n v="2.9849999999999999"/>
    <n v="11.94"/>
    <s v="Robusta"/>
    <s v="Medium"/>
    <x v="1"/>
  </r>
  <r>
    <s v="MOR-12987-399"/>
    <x v="93"/>
    <s v="34015-31593-JC"/>
    <s v="L-M-1"/>
    <n v="6"/>
    <x v="97"/>
    <s v="epriddis2w@nationalgeographic.com"/>
    <x v="0"/>
    <x v="3"/>
    <x v="0"/>
    <x v="0"/>
    <n v="14.55"/>
    <n v="87.300000000000011"/>
    <s v="Liberica"/>
    <s v="Medium"/>
    <x v="1"/>
  </r>
  <r>
    <s v="UOA-23786-489"/>
    <x v="94"/>
    <s v="90305-50099-SV"/>
    <s v="A-M-0.5"/>
    <n v="6"/>
    <x v="98"/>
    <s v="qveel2x@jugem.jp"/>
    <x v="0"/>
    <x v="2"/>
    <x v="0"/>
    <x v="1"/>
    <n v="6.75"/>
    <n v="40.5"/>
    <s v="Ar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usta"/>
    <s v="Medium"/>
    <x v="0"/>
  </r>
  <r>
    <s v="NUN-48214-216"/>
    <x v="97"/>
    <s v="06953-94794-FB"/>
    <s v="A-M-0.5"/>
    <n v="4"/>
    <x v="101"/>
    <s v=" "/>
    <x v="0"/>
    <x v="2"/>
    <x v="0"/>
    <x v="1"/>
    <n v="6.75"/>
    <n v="27"/>
    <s v="Arabica"/>
    <s v="Medium"/>
    <x v="1"/>
  </r>
  <r>
    <s v="AKV-93064-769"/>
    <x v="98"/>
    <s v="22305-40299-CY"/>
    <s v="L-D-0.5"/>
    <n v="1"/>
    <x v="102"/>
    <s v="tsheryn31@mtv.com"/>
    <x v="0"/>
    <x v="3"/>
    <x v="2"/>
    <x v="1"/>
    <n v="7.77"/>
    <n v="7.77"/>
    <s v="Liberica"/>
    <s v="Dark"/>
    <x v="0"/>
  </r>
  <r>
    <s v="BRB-40903-533"/>
    <x v="99"/>
    <s v="09020-56774-GU"/>
    <s v="E-L-0.2"/>
    <n v="3"/>
    <x v="103"/>
    <s v="mredgrave32@cargocollective.com"/>
    <x v="0"/>
    <x v="1"/>
    <x v="1"/>
    <x v="3"/>
    <n v="4.4550000000000001"/>
    <n v="13.365"/>
    <s v="Excelsa"/>
    <s v="Light"/>
    <x v="0"/>
  </r>
  <r>
    <s v="GPR-19973-483"/>
    <x v="100"/>
    <s v="92926-08470-YS"/>
    <s v="R-D-0.5"/>
    <n v="5"/>
    <x v="104"/>
    <s v="bfominov33@yale.edu"/>
    <x v="0"/>
    <x v="0"/>
    <x v="2"/>
    <x v="1"/>
    <n v="5.3699999999999992"/>
    <n v="26.849999999999994"/>
    <s v="Robusta"/>
    <s v="Dark"/>
    <x v="1"/>
  </r>
  <r>
    <s v="XIY-43041-882"/>
    <x v="101"/>
    <s v="07250-63194-JO"/>
    <s v="A-M-1"/>
    <n v="1"/>
    <x v="105"/>
    <s v="scritchlow34@un.org"/>
    <x v="0"/>
    <x v="2"/>
    <x v="0"/>
    <x v="0"/>
    <n v="11.25"/>
    <n v="11.25"/>
    <s v="Arabica"/>
    <s v="Medium"/>
    <x v="1"/>
  </r>
  <r>
    <s v="YGY-98425-969"/>
    <x v="102"/>
    <s v="63787-96257-TQ"/>
    <s v="L-M-1"/>
    <n v="1"/>
    <x v="106"/>
    <s v="msteptow35@earthlink.net"/>
    <x v="1"/>
    <x v="3"/>
    <x v="0"/>
    <x v="0"/>
    <n v="14.55"/>
    <n v="14.55"/>
    <s v="Liberica"/>
    <s v="Medium"/>
    <x v="1"/>
  </r>
  <r>
    <s v="MSB-08397-648"/>
    <x v="103"/>
    <s v="49530-25460-RW"/>
    <s v="R-L-0.2"/>
    <n v="4"/>
    <x v="107"/>
    <s v=" "/>
    <x v="0"/>
    <x v="0"/>
    <x v="1"/>
    <x v="3"/>
    <n v="3.5849999999999995"/>
    <n v="14.339999999999998"/>
    <s v="Robusta"/>
    <s v="Light"/>
    <x v="1"/>
  </r>
  <r>
    <s v="WDR-06028-345"/>
    <x v="104"/>
    <s v="66508-21373-OQ"/>
    <s v="L-L-1"/>
    <n v="1"/>
    <x v="108"/>
    <s v="imulliner37@pinterest.com"/>
    <x v="2"/>
    <x v="3"/>
    <x v="1"/>
    <x v="0"/>
    <n v="15.85"/>
    <n v="15.85"/>
    <s v="Liberica"/>
    <s v="Light"/>
    <x v="1"/>
  </r>
  <r>
    <s v="MXM-42948-061"/>
    <x v="105"/>
    <s v="20203-03950-FY"/>
    <s v="L-L-0.2"/>
    <n v="4"/>
    <x v="109"/>
    <s v="gstandley38@dion.ne.jp"/>
    <x v="1"/>
    <x v="3"/>
    <x v="1"/>
    <x v="3"/>
    <n v="4.7549999999999999"/>
    <n v="19.02"/>
    <s v="Liberica"/>
    <s v="Light"/>
    <x v="0"/>
  </r>
  <r>
    <s v="MGQ-98961-173"/>
    <x v="11"/>
    <s v="83895-90735-XH"/>
    <s v="L-L-0.5"/>
    <n v="4"/>
    <x v="110"/>
    <s v="bdrage39@youku.com"/>
    <x v="0"/>
    <x v="3"/>
    <x v="1"/>
    <x v="1"/>
    <n v="9.51"/>
    <n v="38.04"/>
    <s v="Liberica"/>
    <s v="Light"/>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rabica"/>
    <s v="Light"/>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rabica"/>
    <s v="Dark"/>
    <x v="0"/>
  </r>
  <r>
    <s v="QJB-90477-635"/>
    <x v="109"/>
    <s v="89714-19856-WX"/>
    <s v="L-L-2.5"/>
    <n v="4"/>
    <x v="114"/>
    <s v="dbeauchamp3f@usda.gov"/>
    <x v="0"/>
    <x v="3"/>
    <x v="1"/>
    <x v="2"/>
    <n v="36.454999999999998"/>
    <n v="145.82"/>
    <s v="Liberica"/>
    <s v="Light"/>
    <x v="1"/>
  </r>
  <r>
    <s v="MWP-46239-785"/>
    <x v="110"/>
    <s v="87979-56781-YV"/>
    <s v="L-M-0.2"/>
    <n v="5"/>
    <x v="115"/>
    <s v="srodliff3g@ted.com"/>
    <x v="0"/>
    <x v="3"/>
    <x v="0"/>
    <x v="3"/>
    <n v="4.3650000000000002"/>
    <n v="21.825000000000003"/>
    <s v="Liberica"/>
    <s v="Medium"/>
    <x v="0"/>
  </r>
  <r>
    <s v="QDV-03406-248"/>
    <x v="111"/>
    <s v="74126-88836-KA"/>
    <s v="L-M-0.5"/>
    <n v="3"/>
    <x v="116"/>
    <s v="swoodham3h@businesswire.com"/>
    <x v="1"/>
    <x v="3"/>
    <x v="0"/>
    <x v="1"/>
    <n v="8.73"/>
    <n v="26.19"/>
    <s v="Liberica"/>
    <s v="Medium"/>
    <x v="0"/>
  </r>
  <r>
    <s v="GPH-40635-105"/>
    <x v="112"/>
    <s v="37397-05992-VO"/>
    <s v="A-M-1"/>
    <n v="1"/>
    <x v="117"/>
    <s v="hsynnot3i@about.com"/>
    <x v="0"/>
    <x v="2"/>
    <x v="0"/>
    <x v="0"/>
    <n v="11.25"/>
    <n v="11.25"/>
    <s v="Arabica"/>
    <s v="Medium"/>
    <x v="1"/>
  </r>
  <r>
    <s v="JOM-80930-071"/>
    <x v="113"/>
    <s v="54904-18397-UD"/>
    <s v="L-D-1"/>
    <n v="6"/>
    <x v="118"/>
    <s v="rlepere3j@shop-pro.jp"/>
    <x v="1"/>
    <x v="3"/>
    <x v="2"/>
    <x v="0"/>
    <n v="12.95"/>
    <n v="77.699999999999989"/>
    <s v="Liberica"/>
    <s v="Dark"/>
    <x v="1"/>
  </r>
  <r>
    <s v="OIL-26493-755"/>
    <x v="114"/>
    <s v="19017-95853-EK"/>
    <s v="A-M-0.5"/>
    <n v="1"/>
    <x v="119"/>
    <s v="twoofinden3k@businesswire.com"/>
    <x v="0"/>
    <x v="2"/>
    <x v="0"/>
    <x v="1"/>
    <n v="6.75"/>
    <n v="6.75"/>
    <s v="Arabica"/>
    <s v="Medium"/>
    <x v="1"/>
  </r>
  <r>
    <s v="CYV-13426-645"/>
    <x v="115"/>
    <s v="88593-59934-VU"/>
    <s v="E-D-1"/>
    <n v="1"/>
    <x v="120"/>
    <s v="edacca3l@google.pl"/>
    <x v="0"/>
    <x v="1"/>
    <x v="2"/>
    <x v="0"/>
    <n v="12.15"/>
    <n v="12.15"/>
    <s v="Excelsa"/>
    <s v="Dark"/>
    <x v="0"/>
  </r>
  <r>
    <s v="WRP-39846-614"/>
    <x v="49"/>
    <s v="47493-68564-YM"/>
    <s v="A-L-2.5"/>
    <n v="5"/>
    <x v="121"/>
    <s v=" "/>
    <x v="1"/>
    <x v="2"/>
    <x v="1"/>
    <x v="2"/>
    <n v="29.784999999999997"/>
    <n v="148.92499999999998"/>
    <s v="Arabica"/>
    <s v="Light"/>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rabica"/>
    <s v="Light"/>
    <x v="0"/>
  </r>
  <r>
    <s v="GHR-72274-715"/>
    <x v="118"/>
    <s v="86881-41559-OR"/>
    <s v="L-D-1"/>
    <n v="1"/>
    <x v="124"/>
    <s v="osyseland3p@independent.co.uk"/>
    <x v="0"/>
    <x v="3"/>
    <x v="2"/>
    <x v="0"/>
    <n v="12.95"/>
    <n v="12.95"/>
    <s v="Liberica"/>
    <s v="Dark"/>
    <x v="1"/>
  </r>
  <r>
    <s v="ZGK-97262-313"/>
    <x v="119"/>
    <s v="02536-18494-AQ"/>
    <s v="E-M-2.5"/>
    <n v="3"/>
    <x v="125"/>
    <s v=" "/>
    <x v="0"/>
    <x v="1"/>
    <x v="0"/>
    <x v="2"/>
    <n v="31.624999999999996"/>
    <n v="94.874999999999986"/>
    <s v="Excelsa"/>
    <s v="Medium"/>
    <x v="0"/>
  </r>
  <r>
    <s v="ZFS-30776-804"/>
    <x v="120"/>
    <s v="58638-01029-CB"/>
    <s v="A-L-0.5"/>
    <n v="5"/>
    <x v="126"/>
    <s v="bmcamish2e@tripadvisor.com"/>
    <x v="0"/>
    <x v="2"/>
    <x v="1"/>
    <x v="1"/>
    <n v="7.77"/>
    <n v="38.849999999999994"/>
    <s v="Arabica"/>
    <s v="Light"/>
    <x v="0"/>
  </r>
  <r>
    <s v="QUU-91729-492"/>
    <x v="121"/>
    <s v="90312-11148-LA"/>
    <s v="A-D-0.2"/>
    <n v="4"/>
    <x v="127"/>
    <s v="lkeenleyside3s@topsy.com"/>
    <x v="0"/>
    <x v="2"/>
    <x v="2"/>
    <x v="3"/>
    <n v="2.9849999999999999"/>
    <n v="11.94"/>
    <s v="Arabica"/>
    <s v="Dark"/>
    <x v="1"/>
  </r>
  <r>
    <s v="PVI-72795-960"/>
    <x v="122"/>
    <s v="68239-74809-TF"/>
    <s v="E-L-2.5"/>
    <n v="3"/>
    <x v="128"/>
    <s v=" "/>
    <x v="1"/>
    <x v="1"/>
    <x v="1"/>
    <x v="2"/>
    <n v="34.154999999999994"/>
    <n v="102.46499999999997"/>
    <s v="Excelsa"/>
    <s v="Light"/>
    <x v="1"/>
  </r>
  <r>
    <s v="PPP-78935-365"/>
    <x v="123"/>
    <s v="91074-60023-IP"/>
    <s v="E-D-1"/>
    <n v="4"/>
    <x v="129"/>
    <s v=" "/>
    <x v="0"/>
    <x v="1"/>
    <x v="2"/>
    <x v="0"/>
    <n v="12.15"/>
    <n v="48.6"/>
    <s v="Excelsa"/>
    <s v="Dark"/>
    <x v="1"/>
  </r>
  <r>
    <s v="JUO-34131-517"/>
    <x v="124"/>
    <s v="07972-83748-JI"/>
    <s v="L-D-1"/>
    <n v="6"/>
    <x v="130"/>
    <s v=" "/>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rabica"/>
    <s v="Light"/>
    <x v="0"/>
  </r>
  <r>
    <s v="JBQ-93412-846"/>
    <x v="127"/>
    <s v="69037-66822-DW"/>
    <s v="E-L-2.5"/>
    <n v="4"/>
    <x v="133"/>
    <s v=" "/>
    <x v="1"/>
    <x v="1"/>
    <x v="1"/>
    <x v="2"/>
    <n v="34.154999999999994"/>
    <n v="136.61999999999998"/>
    <s v="Excelsa"/>
    <s v="Light"/>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
    <x v="0"/>
    <x v="2"/>
    <x v="0"/>
    <x v="2"/>
    <n v="25.874999999999996"/>
    <n v="51.749999999999993"/>
    <s v="Arabica"/>
    <s v="Medium"/>
    <x v="0"/>
  </r>
  <r>
    <s v="AMT-40418-362"/>
    <x v="133"/>
    <s v="04513-76520-QO"/>
    <s v="L-D-1"/>
    <n v="1"/>
    <x v="140"/>
    <s v="jbalsillie46@princeton.edu"/>
    <x v="0"/>
    <x v="3"/>
    <x v="2"/>
    <x v="0"/>
    <n v="12.95"/>
    <n v="12.95"/>
    <s v="Liberica"/>
    <s v="Dark"/>
    <x v="0"/>
  </r>
  <r>
    <s v="NFQ-23241-793"/>
    <x v="134"/>
    <s v="88446-59251-SQ"/>
    <s v="A-M-1"/>
    <n v="3"/>
    <x v="141"/>
    <s v=" "/>
    <x v="0"/>
    <x v="2"/>
    <x v="0"/>
    <x v="0"/>
    <n v="11.25"/>
    <n v="33.75"/>
    <s v="Arabica"/>
    <s v="Medium"/>
    <x v="0"/>
  </r>
  <r>
    <s v="JQK-64922-985"/>
    <x v="113"/>
    <s v="23779-10274-KN"/>
    <s v="R-M-2.5"/>
    <n v="3"/>
    <x v="142"/>
    <s v="bleffek48@ning.com"/>
    <x v="0"/>
    <x v="0"/>
    <x v="0"/>
    <x v="2"/>
    <n v="22.884999999999998"/>
    <n v="68.655000000000001"/>
    <s v="Robusta"/>
    <s v="Medium"/>
    <x v="0"/>
  </r>
  <r>
    <s v="YET-17732-678"/>
    <x v="135"/>
    <s v="57235-92842-DK"/>
    <s v="R-D-0.2"/>
    <n v="1"/>
    <x v="143"/>
    <s v=" "/>
    <x v="0"/>
    <x v="0"/>
    <x v="2"/>
    <x v="3"/>
    <n v="2.6849999999999996"/>
    <n v="2.6849999999999996"/>
    <s v="Robu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usta"/>
    <s v="Dark"/>
    <x v="1"/>
  </r>
  <r>
    <s v="JAF-18294-750"/>
    <x v="139"/>
    <s v="73564-98204-EY"/>
    <s v="R-D-2.5"/>
    <n v="6"/>
    <x v="148"/>
    <s v=" "/>
    <x v="0"/>
    <x v="0"/>
    <x v="2"/>
    <x v="2"/>
    <n v="20.584999999999997"/>
    <n v="123.50999999999999"/>
    <s v="Robusta"/>
    <s v="Dark"/>
    <x v="0"/>
  </r>
  <r>
    <s v="TME-59627-221"/>
    <x v="140"/>
    <s v="72282-40594-RX"/>
    <s v="L-L-2.5"/>
    <n v="6"/>
    <x v="149"/>
    <s v=" "/>
    <x v="0"/>
    <x v="3"/>
    <x v="1"/>
    <x v="2"/>
    <n v="36.454999999999998"/>
    <n v="218.73"/>
    <s v="Liberica"/>
    <s v="Light"/>
    <x v="1"/>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
    <x v="0"/>
    <x v="0"/>
    <x v="2"/>
    <x v="0"/>
    <n v="8.9499999999999993"/>
    <n v="53.699999999999996"/>
    <s v="Robusta"/>
    <s v="Dark"/>
    <x v="0"/>
  </r>
  <r>
    <s v="EIL-44855-309"/>
    <x v="147"/>
    <s v="59741-90220-OW"/>
    <s v="R-D-0.5"/>
    <n v="5"/>
    <x v="156"/>
    <s v=" "/>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
    <x v="1"/>
    <x v="2"/>
    <x v="0"/>
    <x v="1"/>
    <n v="6.75"/>
    <n v="40.5"/>
    <s v="Arabica"/>
    <s v="Medium"/>
    <x v="1"/>
  </r>
  <r>
    <s v="TKN-58485-031"/>
    <x v="150"/>
    <s v="38890-22576-UI"/>
    <s v="R-D-1"/>
    <n v="2"/>
    <x v="159"/>
    <s v="fdauney4p@sphinn.com"/>
    <x v="1"/>
    <x v="0"/>
    <x v="2"/>
    <x v="0"/>
    <n v="8.9499999999999993"/>
    <n v="17.899999999999999"/>
    <s v="Robusta"/>
    <s v="Dark"/>
    <x v="1"/>
  </r>
  <r>
    <s v="RCK-04069-371"/>
    <x v="151"/>
    <s v="94573-61802-PH"/>
    <s v="E-L-2.5"/>
    <n v="2"/>
    <x v="160"/>
    <s v="searley4q@youku.com"/>
    <x v="2"/>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WOR-52762-511"/>
    <x v="153"/>
    <s v="04739-85772-QT"/>
    <s v="E-L-2.5"/>
    <n v="6"/>
    <x v="164"/>
    <s v=" "/>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usta"/>
    <s v="Light"/>
    <x v="0"/>
  </r>
  <r>
    <s v="FMT-94584-786"/>
    <x v="22"/>
    <s v="86504-96610-BH"/>
    <s v="A-L-1"/>
    <n v="2"/>
    <x v="168"/>
    <s v="kmelloi4y@imdb.com"/>
    <x v="0"/>
    <x v="2"/>
    <x v="1"/>
    <x v="0"/>
    <n v="12.95"/>
    <n v="25.9"/>
    <s v="Arabica"/>
    <s v="Light"/>
    <x v="1"/>
  </r>
  <r>
    <s v="NWT-78222-575"/>
    <x v="157"/>
    <s v="75986-98864-EZ"/>
    <s v="A-D-0.2"/>
    <n v="1"/>
    <x v="169"/>
    <s v=" "/>
    <x v="1"/>
    <x v="2"/>
    <x v="2"/>
    <x v="3"/>
    <n v="2.9849999999999999"/>
    <n v="2.9849999999999999"/>
    <s v="Ar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ight"/>
    <x v="0"/>
  </r>
  <r>
    <s v="BWR-85735-955"/>
    <x v="153"/>
    <s v="32638-38620-AX"/>
    <s v="L-M-1"/>
    <n v="3"/>
    <x v="178"/>
    <s v="bbartholin59@xinhuanet.com"/>
    <x v="0"/>
    <x v="3"/>
    <x v="0"/>
    <x v="0"/>
    <n v="14.55"/>
    <n v="43.650000000000006"/>
    <s v="Liberica"/>
    <s v="Medium"/>
    <x v="0"/>
  </r>
  <r>
    <s v="YFX-64795-136"/>
    <x v="164"/>
    <s v="83163-65741-IH"/>
    <s v="L-M-2.5"/>
    <n v="1"/>
    <x v="179"/>
    <s v="mprinn5a@usa.gov"/>
    <x v="0"/>
    <x v="3"/>
    <x v="0"/>
    <x v="2"/>
    <n v="33.464999999999996"/>
    <n v="33.464999999999996"/>
    <s v="Liberica"/>
    <s v="Medium"/>
    <x v="0"/>
  </r>
  <r>
    <s v="DDO-71442-967"/>
    <x v="165"/>
    <s v="89422-58281-FD"/>
    <s v="L-D-0.2"/>
    <n v="5"/>
    <x v="180"/>
    <s v="abaudino5b@netvibes.com"/>
    <x v="0"/>
    <x v="3"/>
    <x v="2"/>
    <x v="3"/>
    <n v="3.8849999999999998"/>
    <n v="19.424999999999997"/>
    <s v="Liberica"/>
    <s v="Dark"/>
    <x v="0"/>
  </r>
  <r>
    <s v="ILQ-11027-588"/>
    <x v="166"/>
    <s v="76293-30918-DQ"/>
    <s v="E-D-1"/>
    <n v="6"/>
    <x v="181"/>
    <s v="ppetrushanko5c@blinklist.com"/>
    <x v="1"/>
    <x v="1"/>
    <x v="2"/>
    <x v="0"/>
    <n v="12.15"/>
    <n v="72.900000000000006"/>
    <s v="Excelsa"/>
    <s v="Dark"/>
    <x v="0"/>
  </r>
  <r>
    <s v="KRZ-13868-122"/>
    <x v="167"/>
    <s v="86779-84838-EJ"/>
    <s v="E-L-1"/>
    <n v="3"/>
    <x v="182"/>
    <s v=" "/>
    <x v="0"/>
    <x v="1"/>
    <x v="1"/>
    <x v="0"/>
    <n v="14.85"/>
    <n v="44.55"/>
    <s v="Excelsa"/>
    <s v="Light"/>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rabica"/>
    <s v="Light"/>
    <x v="1"/>
  </r>
  <r>
    <s v="NOP-21394-646"/>
    <x v="170"/>
    <s v="16982-35708-BZ"/>
    <s v="E-L-0.5"/>
    <n v="6"/>
    <x v="185"/>
    <s v="ncuttler5g@parallels.com"/>
    <x v="0"/>
    <x v="1"/>
    <x v="1"/>
    <x v="1"/>
    <n v="8.91"/>
    <n v="53.46"/>
    <s v="Excelsa"/>
    <s v="Light"/>
    <x v="1"/>
  </r>
  <r>
    <s v="NOP-21394-646"/>
    <x v="170"/>
    <s v="16982-35708-BZ"/>
    <s v="L-D-2.5"/>
    <n v="2"/>
    <x v="185"/>
    <s v="ncuttler5g@parallels.com"/>
    <x v="0"/>
    <x v="3"/>
    <x v="2"/>
    <x v="2"/>
    <n v="29.784999999999997"/>
    <n v="59.569999999999993"/>
    <s v="Liberica"/>
    <s v="Dark"/>
    <x v="1"/>
  </r>
  <r>
    <s v="NOP-21394-646"/>
    <x v="170"/>
    <s v="16982-35708-BZ"/>
    <s v="L-D-2.5"/>
    <n v="3"/>
    <x v="185"/>
    <s v="ncuttler5g@parallels.com"/>
    <x v="0"/>
    <x v="3"/>
    <x v="2"/>
    <x v="2"/>
    <n v="29.784999999999997"/>
    <n v="89.35499999999999"/>
    <s v="Liberica"/>
    <s v="Dark"/>
    <x v="1"/>
  </r>
  <r>
    <s v="NOP-21394-646"/>
    <x v="170"/>
    <s v="16982-35708-BZ"/>
    <s v="L-L-0.5"/>
    <n v="4"/>
    <x v="185"/>
    <s v="ncuttler5g@parallels.com"/>
    <x v="0"/>
    <x v="3"/>
    <x v="1"/>
    <x v="1"/>
    <n v="9.51"/>
    <n v="38.04"/>
    <s v="Liberica"/>
    <s v="Light"/>
    <x v="1"/>
  </r>
  <r>
    <s v="NOP-21394-646"/>
    <x v="170"/>
    <s v="16982-35708-BZ"/>
    <s v="E-M-1"/>
    <n v="3"/>
    <x v="185"/>
    <s v="ncuttler5g@parallels.com"/>
    <x v="0"/>
    <x v="1"/>
    <x v="0"/>
    <x v="0"/>
    <n v="13.75"/>
    <n v="41.25"/>
    <s v="Excelsa"/>
    <s v="Medium"/>
    <x v="1"/>
  </r>
  <r>
    <s v="FTV-77095-168"/>
    <x v="171"/>
    <s v="66708-26678-QK"/>
    <s v="L-L-0.5"/>
    <n v="6"/>
    <x v="186"/>
    <s v=" "/>
    <x v="0"/>
    <x v="3"/>
    <x v="1"/>
    <x v="1"/>
    <n v="9.51"/>
    <n v="57.06"/>
    <s v="Liberica"/>
    <s v="Light"/>
    <x v="1"/>
  </r>
  <r>
    <s v="BOR-02906-411"/>
    <x v="172"/>
    <s v="08743-09057-OO"/>
    <s v="L-D-2.5"/>
    <n v="6"/>
    <x v="187"/>
    <s v="tfelip5m@typepad.com"/>
    <x v="0"/>
    <x v="3"/>
    <x v="2"/>
    <x v="2"/>
    <n v="29.784999999999997"/>
    <n v="178.70999999999998"/>
    <s v="Liberica"/>
    <s v="Dark"/>
    <x v="0"/>
  </r>
  <r>
    <s v="WMP-68847-770"/>
    <x v="173"/>
    <s v="37490-01572-JW"/>
    <s v="L-L-0.2"/>
    <n v="1"/>
    <x v="188"/>
    <s v="vle5n@disqus.com"/>
    <x v="0"/>
    <x v="3"/>
    <x v="1"/>
    <x v="3"/>
    <n v="4.7549999999999999"/>
    <n v="4.7549999999999999"/>
    <s v="Liberica"/>
    <s v="Light"/>
    <x v="1"/>
  </r>
  <r>
    <s v="TMO-22785-872"/>
    <x v="174"/>
    <s v="01811-60350-CU"/>
    <s v="E-M-1"/>
    <n v="6"/>
    <x v="189"/>
    <s v=" "/>
    <x v="0"/>
    <x v="1"/>
    <x v="0"/>
    <x v="0"/>
    <n v="13.75"/>
    <n v="82.5"/>
    <s v="Excelsa"/>
    <s v="Medium"/>
    <x v="1"/>
  </r>
  <r>
    <s v="TJG-73587-353"/>
    <x v="175"/>
    <s v="24766-58139-GT"/>
    <s v="R-D-0.2"/>
    <n v="3"/>
    <x v="190"/>
    <s v=" "/>
    <x v="0"/>
    <x v="0"/>
    <x v="2"/>
    <x v="3"/>
    <n v="2.6849999999999996"/>
    <n v="8.0549999999999997"/>
    <s v="Robusta"/>
    <s v="Dark"/>
    <x v="0"/>
  </r>
  <r>
    <s v="OOU-61343-455"/>
    <x v="176"/>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rabica"/>
    <s v="Medium"/>
    <x v="1"/>
  </r>
  <r>
    <s v="YTW-40242-005"/>
    <x v="179"/>
    <s v="01035-70465-UO"/>
    <s v="L-D-1"/>
    <n v="4"/>
    <x v="195"/>
    <s v="aattwater5u@wikia.com"/>
    <x v="0"/>
    <x v="3"/>
    <x v="2"/>
    <x v="0"/>
    <n v="12.95"/>
    <n v="51.8"/>
    <s v="Liberica"/>
    <s v="Dark"/>
    <x v="0"/>
  </r>
  <r>
    <s v="PRP-53390-819"/>
    <x v="180"/>
    <s v="84260-39432-ML"/>
    <s v="E-L-0.5"/>
    <n v="6"/>
    <x v="196"/>
    <s v="mwhellans5v@mapquest.com"/>
    <x v="0"/>
    <x v="1"/>
    <x v="1"/>
    <x v="1"/>
    <n v="8.91"/>
    <n v="53.46"/>
    <s v="Excelsa"/>
    <s v="Light"/>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usta"/>
    <s v="Dark"/>
    <x v="1"/>
  </r>
  <r>
    <s v="QPM-95832-683"/>
    <x v="183"/>
    <s v="35058-04550-VC"/>
    <s v="L-L-1"/>
    <n v="2"/>
    <x v="199"/>
    <s v="mhame5y@newsvine.com"/>
    <x v="1"/>
    <x v="3"/>
    <x v="1"/>
    <x v="0"/>
    <n v="15.85"/>
    <n v="31.7"/>
    <s v="Liberica"/>
    <s v="Light"/>
    <x v="1"/>
  </r>
  <r>
    <s v="BNQ-88920-567"/>
    <x v="184"/>
    <s v="27226-53717-SY"/>
    <s v="L-D-0.2"/>
    <n v="6"/>
    <x v="200"/>
    <s v="igurnee5z@usnews.com"/>
    <x v="0"/>
    <x v="3"/>
    <x v="2"/>
    <x v="3"/>
    <n v="3.8849999999999998"/>
    <n v="23.31"/>
    <s v="Liberica"/>
    <s v="Dark"/>
    <x v="1"/>
  </r>
  <r>
    <s v="PUX-47906-110"/>
    <x v="185"/>
    <s v="02002-98725-CH"/>
    <s v="L-M-1"/>
    <n v="4"/>
    <x v="201"/>
    <s v="asnowding60@comsenz.com"/>
    <x v="0"/>
    <x v="3"/>
    <x v="0"/>
    <x v="0"/>
    <n v="14.55"/>
    <n v="58.2"/>
    <s v="Liberica"/>
    <s v="Medium"/>
    <x v="0"/>
  </r>
  <r>
    <s v="COL-72079-610"/>
    <x v="186"/>
    <s v="38487-01549-MV"/>
    <s v="E-L-0.5"/>
    <n v="4"/>
    <x v="202"/>
    <s v="gpoinsett61@berkeley.edu"/>
    <x v="0"/>
    <x v="1"/>
    <x v="1"/>
    <x v="1"/>
    <n v="8.91"/>
    <n v="35.64"/>
    <s v="Excelsa"/>
    <s v="Light"/>
    <x v="1"/>
  </r>
  <r>
    <s v="LBC-45686-819"/>
    <x v="187"/>
    <s v="98573-41811-EQ"/>
    <s v="A-M-1"/>
    <n v="5"/>
    <x v="203"/>
    <s v="rfurman62@t.co"/>
    <x v="1"/>
    <x v="2"/>
    <x v="0"/>
    <x v="0"/>
    <n v="11.25"/>
    <n v="56.25"/>
    <s v="Arabica"/>
    <s v="Medium"/>
    <x v="0"/>
  </r>
  <r>
    <s v="BLQ-03709-265"/>
    <x v="148"/>
    <s v="72463-75685-MV"/>
    <s v="R-L-0.2"/>
    <n v="3"/>
    <x v="204"/>
    <s v="ccrosier63@xrea.com"/>
    <x v="0"/>
    <x v="0"/>
    <x v="1"/>
    <x v="3"/>
    <n v="3.5849999999999995"/>
    <n v="10.754999999999999"/>
    <s v="Robusta"/>
    <s v="Light"/>
    <x v="1"/>
  </r>
  <r>
    <s v="BLQ-03709-265"/>
    <x v="148"/>
    <s v="72463-75685-MV"/>
    <s v="R-M-0.2"/>
    <n v="5"/>
    <x v="204"/>
    <s v="ccrosier63@xrea.com"/>
    <x v="0"/>
    <x v="0"/>
    <x v="0"/>
    <x v="3"/>
    <n v="2.9849999999999999"/>
    <n v="14.924999999999999"/>
    <s v="Robusta"/>
    <s v="Medium"/>
    <x v="1"/>
  </r>
  <r>
    <s v="VFZ-91673-181"/>
    <x v="188"/>
    <s v="10225-91535-AI"/>
    <s v="A-L-1"/>
    <n v="6"/>
    <x v="205"/>
    <s v="lrushmer65@europa.eu"/>
    <x v="0"/>
    <x v="2"/>
    <x v="1"/>
    <x v="0"/>
    <n v="12.95"/>
    <n v="77.699999999999989"/>
    <s v="Arabica"/>
    <s v="Light"/>
    <x v="0"/>
  </r>
  <r>
    <s v="WKD-81956-870"/>
    <x v="189"/>
    <s v="48090-06534-HI"/>
    <s v="L-D-0.5"/>
    <n v="3"/>
    <x v="206"/>
    <s v="wedinborough66@github.io"/>
    <x v="0"/>
    <x v="3"/>
    <x v="2"/>
    <x v="1"/>
    <n v="7.77"/>
    <n v="23.31"/>
    <s v="Liberica"/>
    <s v="Dark"/>
    <x v="1"/>
  </r>
  <r>
    <s v="TNI-91067-006"/>
    <x v="190"/>
    <s v="80444-58185-FX"/>
    <s v="E-L-1"/>
    <n v="4"/>
    <x v="207"/>
    <s v=" "/>
    <x v="0"/>
    <x v="1"/>
    <x v="1"/>
    <x v="0"/>
    <n v="14.85"/>
    <n v="59.4"/>
    <s v="Excelsa"/>
    <s v="Light"/>
    <x v="0"/>
  </r>
  <r>
    <s v="IZA-61469-812"/>
    <x v="191"/>
    <s v="13561-92774-WP"/>
    <s v="L-D-2.5"/>
    <n v="4"/>
    <x v="208"/>
    <s v="kbromehead68@un.org"/>
    <x v="0"/>
    <x v="3"/>
    <x v="2"/>
    <x v="2"/>
    <n v="29.784999999999997"/>
    <n v="119.13999999999999"/>
    <s v="Liberica"/>
    <s v="Dark"/>
    <x v="0"/>
  </r>
  <r>
    <s v="PSS-22466-862"/>
    <x v="192"/>
    <s v="11550-78378-GE"/>
    <s v="R-L-0.2"/>
    <n v="4"/>
    <x v="209"/>
    <s v="ewesterman69@si.edu"/>
    <x v="1"/>
    <x v="0"/>
    <x v="1"/>
    <x v="3"/>
    <n v="3.5849999999999995"/>
    <n v="14.339999999999998"/>
    <s v="Robusta"/>
    <s v="Light"/>
    <x v="1"/>
  </r>
  <r>
    <s v="REH-56504-397"/>
    <x v="193"/>
    <s v="90961-35603-RP"/>
    <s v="A-M-2.5"/>
    <n v="5"/>
    <x v="210"/>
    <s v="ahutchens6a@amazonaws.com"/>
    <x v="0"/>
    <x v="2"/>
    <x v="0"/>
    <x v="2"/>
    <n v="25.874999999999996"/>
    <n v="129.37499999999997"/>
    <s v="Arabica"/>
    <s v="Medium"/>
    <x v="1"/>
  </r>
  <r>
    <s v="ALA-62598-016"/>
    <x v="194"/>
    <s v="57145-03803-ZL"/>
    <s v="R-D-0.2"/>
    <n v="6"/>
    <x v="211"/>
    <s v="nwyvill6b@naver.com"/>
    <x v="2"/>
    <x v="0"/>
    <x v="2"/>
    <x v="3"/>
    <n v="2.6849999999999996"/>
    <n v="16.11"/>
    <s v="Robusta"/>
    <s v="Dark"/>
    <x v="0"/>
  </r>
  <r>
    <s v="EYE-70374-835"/>
    <x v="195"/>
    <s v="89115-11966-VF"/>
    <s v="R-L-0.2"/>
    <n v="5"/>
    <x v="212"/>
    <s v="bmathon6c@barnesandnoble.com"/>
    <x v="0"/>
    <x v="0"/>
    <x v="1"/>
    <x v="3"/>
    <n v="3.5849999999999995"/>
    <n v="17.924999999999997"/>
    <s v="Robusta"/>
    <s v="Light"/>
    <x v="1"/>
  </r>
  <r>
    <s v="CCZ-19589-212"/>
    <x v="196"/>
    <s v="05754-41702-FG"/>
    <s v="L-M-0.2"/>
    <n v="2"/>
    <x v="213"/>
    <s v="kstreight6d@about.com"/>
    <x v="0"/>
    <x v="3"/>
    <x v="0"/>
    <x v="3"/>
    <n v="4.3650000000000002"/>
    <n v="8.73"/>
    <s v="Liberica"/>
    <s v="Medium"/>
    <x v="1"/>
  </r>
  <r>
    <s v="BPT-83989-157"/>
    <x v="197"/>
    <s v="84269-49816-ML"/>
    <s v="A-M-2.5"/>
    <n v="2"/>
    <x v="214"/>
    <s v="pcutchie6e@globo.com"/>
    <x v="0"/>
    <x v="2"/>
    <x v="0"/>
    <x v="2"/>
    <n v="25.874999999999996"/>
    <n v="51.749999999999993"/>
    <s v="Arabica"/>
    <s v="Medium"/>
    <x v="1"/>
  </r>
  <r>
    <s v="YFH-87456-208"/>
    <x v="198"/>
    <s v="23600-98432-ME"/>
    <s v="L-M-0.2"/>
    <n v="2"/>
    <x v="215"/>
    <s v=" "/>
    <x v="0"/>
    <x v="3"/>
    <x v="0"/>
    <x v="3"/>
    <n v="4.3650000000000002"/>
    <n v="8.73"/>
    <s v="Liberica"/>
    <s v="Medium"/>
    <x v="0"/>
  </r>
  <r>
    <s v="JLN-14700-924"/>
    <x v="199"/>
    <s v="79058-02767-CP"/>
    <s v="L-L-0.2"/>
    <n v="5"/>
    <x v="216"/>
    <s v="cgheraldi6g@opera.com"/>
    <x v="2"/>
    <x v="3"/>
    <x v="1"/>
    <x v="3"/>
    <n v="4.7549999999999999"/>
    <n v="23.774999999999999"/>
    <s v="Liberica"/>
    <s v="Light"/>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erica"/>
    <s v="Light"/>
    <x v="1"/>
  </r>
  <r>
    <s v="BRV-64870-915"/>
    <x v="202"/>
    <s v="32070-55528-UG"/>
    <s v="L-L-2.5"/>
    <n v="5"/>
    <x v="219"/>
    <s v=" "/>
    <x v="1"/>
    <x v="3"/>
    <x v="1"/>
    <x v="2"/>
    <n v="36.454999999999998"/>
    <n v="182.27499999999998"/>
    <s v="Liberica"/>
    <s v="Light"/>
    <x v="1"/>
  </r>
  <r>
    <s v="RGJ-12544-083"/>
    <x v="203"/>
    <s v="48873-84433-PN"/>
    <s v="L-D-2.5"/>
    <n v="3"/>
    <x v="220"/>
    <s v="charce6k@cafepress.com"/>
    <x v="1"/>
    <x v="3"/>
    <x v="2"/>
    <x v="2"/>
    <n v="29.784999999999997"/>
    <n v="89.35499999999999"/>
    <s v="Liberica"/>
    <s v="Dark"/>
    <x v="1"/>
  </r>
  <r>
    <s v="JJX-83339-346"/>
    <x v="204"/>
    <s v="32928-18158-OW"/>
    <s v="R-L-0.2"/>
    <n v="1"/>
    <x v="221"/>
    <s v=" "/>
    <x v="0"/>
    <x v="0"/>
    <x v="1"/>
    <x v="3"/>
    <n v="3.5849999999999995"/>
    <n v="3.5849999999999995"/>
    <s v="Robusta"/>
    <s v="Light"/>
    <x v="0"/>
  </r>
  <r>
    <s v="BIU-21970-705"/>
    <x v="205"/>
    <s v="89711-56688-GG"/>
    <s v="R-M-2.5"/>
    <n v="2"/>
    <x v="222"/>
    <s v="fdrysdale6m@symantec.com"/>
    <x v="0"/>
    <x v="0"/>
    <x v="0"/>
    <x v="2"/>
    <n v="22.884999999999998"/>
    <n v="45.769999999999996"/>
    <s v="Robusta"/>
    <s v="Medium"/>
    <x v="0"/>
  </r>
  <r>
    <s v="ELJ-87741-745"/>
    <x v="206"/>
    <s v="48389-71976-JB"/>
    <s v="E-L-1"/>
    <n v="4"/>
    <x v="223"/>
    <s v="dmagowan6n@fc2.com"/>
    <x v="0"/>
    <x v="1"/>
    <x v="1"/>
    <x v="0"/>
    <n v="14.85"/>
    <n v="59.4"/>
    <s v="Excelsa"/>
    <s v="Light"/>
    <x v="1"/>
  </r>
  <r>
    <s v="SGI-48226-857"/>
    <x v="207"/>
    <s v="84033-80762-EQ"/>
    <s v="A-M-2.5"/>
    <n v="6"/>
    <x v="224"/>
    <s v=" "/>
    <x v="0"/>
    <x v="2"/>
    <x v="0"/>
    <x v="2"/>
    <n v="25.874999999999996"/>
    <n v="155.24999999999997"/>
    <s v="Arabica"/>
    <s v="Medium"/>
    <x v="0"/>
  </r>
  <r>
    <s v="AHV-66988-037"/>
    <x v="208"/>
    <s v="12743-00952-KO"/>
    <s v="R-M-2.5"/>
    <n v="2"/>
    <x v="225"/>
    <s v=" "/>
    <x v="0"/>
    <x v="0"/>
    <x v="0"/>
    <x v="2"/>
    <n v="22.884999999999998"/>
    <n v="45.769999999999996"/>
    <s v="Robu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erica"/>
    <s v="Medium"/>
    <x v="1"/>
  </r>
  <r>
    <s v="HVW-25584-144"/>
    <x v="212"/>
    <s v="93405-51204-UW"/>
    <s v="L-L-0.2"/>
    <n v="5"/>
    <x v="229"/>
    <s v="lmallan6t@state.gov"/>
    <x v="0"/>
    <x v="3"/>
    <x v="1"/>
    <x v="3"/>
    <n v="4.7549999999999999"/>
    <n v="23.774999999999999"/>
    <s v="Liberica"/>
    <s v="Light"/>
    <x v="0"/>
  </r>
  <r>
    <s v="MUY-15309-209"/>
    <x v="213"/>
    <s v="97152-03355-IW"/>
    <s v="L-D-1"/>
    <n v="3"/>
    <x v="230"/>
    <s v="gbentjens6u@netlog.com"/>
    <x v="2"/>
    <x v="3"/>
    <x v="2"/>
    <x v="0"/>
    <n v="12.95"/>
    <n v="38.849999999999994"/>
    <s v="Liberica"/>
    <s v="Dark"/>
    <x v="1"/>
  </r>
  <r>
    <s v="VAJ-44572-469"/>
    <x v="63"/>
    <s v="79216-73157-TE"/>
    <s v="R-L-0.2"/>
    <n v="6"/>
    <x v="231"/>
    <s v=" "/>
    <x v="1"/>
    <x v="0"/>
    <x v="1"/>
    <x v="3"/>
    <n v="3.5849999999999995"/>
    <n v="21.509999999999998"/>
    <s v="Robusta"/>
    <s v="Light"/>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erica"/>
    <s v="Light"/>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
    <x v="0"/>
    <x v="2"/>
    <x v="2"/>
    <x v="0"/>
    <n v="9.9499999999999993"/>
    <n v="29.849999999999998"/>
    <s v="Arabica"/>
    <s v="Dark"/>
    <x v="1"/>
  </r>
  <r>
    <s v="GGD-38107-641"/>
    <x v="219"/>
    <s v="99562-88650-YF"/>
    <s v="L-M-1"/>
    <n v="4"/>
    <x v="237"/>
    <s v="lkernan71@wsj.com"/>
    <x v="0"/>
    <x v="3"/>
    <x v="0"/>
    <x v="0"/>
    <n v="14.55"/>
    <n v="58.2"/>
    <s v="Liberica"/>
    <s v="Medium"/>
    <x v="1"/>
  </r>
  <r>
    <s v="LTO-95975-728"/>
    <x v="220"/>
    <s v="46560-73885-PJ"/>
    <s v="R-L-0.5"/>
    <n v="4"/>
    <x v="238"/>
    <s v="rmclae72@dailymotion.com"/>
    <x v="2"/>
    <x v="0"/>
    <x v="1"/>
    <x v="1"/>
    <n v="7.169999999999999"/>
    <n v="28.679999999999996"/>
    <s v="Robusta"/>
    <s v="Light"/>
    <x v="1"/>
  </r>
  <r>
    <s v="IGM-84664-265"/>
    <x v="114"/>
    <s v="80179-44620-WN"/>
    <s v="R-L-0.5"/>
    <n v="3"/>
    <x v="239"/>
    <s v="cblowfelde73@ustream.tv"/>
    <x v="0"/>
    <x v="0"/>
    <x v="1"/>
    <x v="1"/>
    <n v="7.169999999999999"/>
    <n v="21.509999999999998"/>
    <s v="Robusta"/>
    <s v="Light"/>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usta"/>
    <s v="Medium"/>
    <x v="1"/>
  </r>
  <r>
    <s v="DFZ-45083-941"/>
    <x v="224"/>
    <s v="34665-62561-AU"/>
    <s v="R-L-2.5"/>
    <n v="1"/>
    <x v="243"/>
    <s v="ttaffarello78@sciencedaily.com"/>
    <x v="0"/>
    <x v="0"/>
    <x v="1"/>
    <x v="2"/>
    <n v="27.484999999999996"/>
    <n v="27.484999999999996"/>
    <s v="Robusta"/>
    <s v="Light"/>
    <x v="0"/>
  </r>
  <r>
    <s v="OTA-40969-710"/>
    <x v="83"/>
    <s v="77877-11993-QH"/>
    <s v="R-L-1"/>
    <n v="5"/>
    <x v="244"/>
    <s v="mcanty79@jigsy.com"/>
    <x v="0"/>
    <x v="0"/>
    <x v="1"/>
    <x v="0"/>
    <n v="11.95"/>
    <n v="59.75"/>
    <s v="Robusta"/>
    <s v="Light"/>
    <x v="0"/>
  </r>
  <r>
    <s v="GRH-45571-667"/>
    <x v="104"/>
    <s v="32291-18308-YZ"/>
    <s v="E-M-1"/>
    <n v="3"/>
    <x v="245"/>
    <s v="jkopke7a@auda.org.au"/>
    <x v="0"/>
    <x v="1"/>
    <x v="0"/>
    <x v="0"/>
    <n v="13.75"/>
    <n v="41.25"/>
    <s v="Excelsa"/>
    <s v="Medium"/>
    <x v="1"/>
  </r>
  <r>
    <s v="NXV-05302-067"/>
    <x v="225"/>
    <s v="25754-33191-ZI"/>
    <s v="L-M-2.5"/>
    <n v="4"/>
    <x v="246"/>
    <s v=" "/>
    <x v="0"/>
    <x v="3"/>
    <x v="0"/>
    <x v="2"/>
    <n v="33.464999999999996"/>
    <n v="133.85999999999999"/>
    <s v="Liberica"/>
    <s v="Medium"/>
    <x v="1"/>
  </r>
  <r>
    <s v="VZH-86274-142"/>
    <x v="226"/>
    <s v="53120-45532-KL"/>
    <s v="R-L-1"/>
    <n v="5"/>
    <x v="247"/>
    <s v=" "/>
    <x v="1"/>
    <x v="0"/>
    <x v="1"/>
    <x v="0"/>
    <n v="11.95"/>
    <n v="59.75"/>
    <s v="Robusta"/>
    <s v="Light"/>
    <x v="0"/>
  </r>
  <r>
    <s v="KIX-93248-135"/>
    <x v="227"/>
    <s v="36605-83052-WB"/>
    <s v="A-D-0.5"/>
    <n v="1"/>
    <x v="248"/>
    <s v="vhellmore7d@bbc.co.uk"/>
    <x v="0"/>
    <x v="2"/>
    <x v="2"/>
    <x v="1"/>
    <n v="5.97"/>
    <n v="5.97"/>
    <s v="Ar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usta"/>
    <s v="Light"/>
    <x v="0"/>
  </r>
  <r>
    <s v="MDC-03318-645"/>
    <x v="233"/>
    <s v="43974-44760-QI"/>
    <s v="A-L-0.2"/>
    <n v="2"/>
    <x v="255"/>
    <s v="wmaddox7l@timesonline.co.uk"/>
    <x v="0"/>
    <x v="2"/>
    <x v="1"/>
    <x v="3"/>
    <n v="3.8849999999999998"/>
    <n v="7.77"/>
    <s v="Arabica"/>
    <s v="Light"/>
    <x v="1"/>
  </r>
  <r>
    <s v="SFF-86059-407"/>
    <x v="234"/>
    <s v="30585-48726-BK"/>
    <s v="A-M-2.5"/>
    <n v="1"/>
    <x v="256"/>
    <s v="dhedlestone7m@craigslist.org"/>
    <x v="0"/>
    <x v="2"/>
    <x v="0"/>
    <x v="2"/>
    <n v="25.874999999999996"/>
    <n v="25.874999999999996"/>
    <s v="Arabica"/>
    <s v="Medium"/>
    <x v="1"/>
  </r>
  <r>
    <s v="SCL-94540-788"/>
    <x v="235"/>
    <s v="16123-07017-TY"/>
    <s v="E-L-2.5"/>
    <n v="6"/>
    <x v="257"/>
    <s v="tcrowthe7n@europa.eu"/>
    <x v="0"/>
    <x v="1"/>
    <x v="1"/>
    <x v="2"/>
    <n v="34.154999999999994"/>
    <n v="204.92999999999995"/>
    <s v="Excelsa"/>
    <s v="Light"/>
    <x v="1"/>
  </r>
  <r>
    <s v="HVU-21634-076"/>
    <x v="236"/>
    <s v="27723-45097-MH"/>
    <s v="R-L-2.5"/>
    <n v="4"/>
    <x v="258"/>
    <s v="dbury7o@tinyurl.com"/>
    <x v="1"/>
    <x v="0"/>
    <x v="1"/>
    <x v="2"/>
    <n v="27.484999999999996"/>
    <n v="109.93999999999998"/>
    <s v="Robusta"/>
    <s v="Light"/>
    <x v="0"/>
  </r>
  <r>
    <s v="XUS-73326-418"/>
    <x v="237"/>
    <s v="37078-56703-AF"/>
    <s v="E-L-1"/>
    <n v="6"/>
    <x v="259"/>
    <s v="gbroadbear7p@omniture.com"/>
    <x v="0"/>
    <x v="1"/>
    <x v="1"/>
    <x v="0"/>
    <n v="14.85"/>
    <n v="89.1"/>
    <s v="Excelsa"/>
    <s v="Light"/>
    <x v="1"/>
  </r>
  <r>
    <s v="XWD-18933-006"/>
    <x v="238"/>
    <s v="79420-11075-MY"/>
    <s v="A-L-0.2"/>
    <n v="2"/>
    <x v="260"/>
    <s v="epalfrey7q@devhub.com"/>
    <x v="0"/>
    <x v="2"/>
    <x v="1"/>
    <x v="3"/>
    <n v="3.8849999999999998"/>
    <n v="7.77"/>
    <s v="Arabica"/>
    <s v="Light"/>
    <x v="0"/>
  </r>
  <r>
    <s v="HPD-65272-772"/>
    <x v="52"/>
    <s v="57504-13456-UO"/>
    <s v="L-M-2.5"/>
    <n v="1"/>
    <x v="261"/>
    <s v="pmetrick7r@rakuten.co.jp"/>
    <x v="0"/>
    <x v="3"/>
    <x v="0"/>
    <x v="2"/>
    <n v="33.464999999999996"/>
    <n v="33.464999999999996"/>
    <s v="Liberica"/>
    <s v="Medium"/>
    <x v="0"/>
  </r>
  <r>
    <s v="JEG-93140-224"/>
    <x v="146"/>
    <s v="53751-57560-CN"/>
    <s v="E-M-0.5"/>
    <n v="5"/>
    <x v="262"/>
    <s v=" "/>
    <x v="0"/>
    <x v="1"/>
    <x v="0"/>
    <x v="1"/>
    <n v="8.25"/>
    <n v="41.25"/>
    <s v="Excelsa"/>
    <s v="Medium"/>
    <x v="0"/>
  </r>
  <r>
    <s v="NNH-62058-950"/>
    <x v="239"/>
    <s v="96112-42558-EA"/>
    <s v="E-L-1"/>
    <n v="4"/>
    <x v="263"/>
    <s v="kkarby7t@sbwire.com"/>
    <x v="0"/>
    <x v="1"/>
    <x v="1"/>
    <x v="0"/>
    <n v="14.85"/>
    <n v="59.4"/>
    <s v="Excelsa"/>
    <s v="Light"/>
    <x v="0"/>
  </r>
  <r>
    <s v="LTD-71429-845"/>
    <x v="240"/>
    <s v="03157-23165-UB"/>
    <s v="A-L-0.5"/>
    <n v="1"/>
    <x v="264"/>
    <s v="fcrumpe7u@ftc.gov"/>
    <x v="2"/>
    <x v="2"/>
    <x v="1"/>
    <x v="1"/>
    <n v="7.77"/>
    <n v="7.77"/>
    <s v="Arabica"/>
    <s v="Light"/>
    <x v="1"/>
  </r>
  <r>
    <s v="MPV-26985-215"/>
    <x v="241"/>
    <s v="51466-52850-AG"/>
    <s v="R-D-0.5"/>
    <n v="1"/>
    <x v="265"/>
    <s v="achatto7v@sakura.ne.jp"/>
    <x v="2"/>
    <x v="0"/>
    <x v="2"/>
    <x v="1"/>
    <n v="5.3699999999999992"/>
    <n v="5.3699999999999992"/>
    <s v="Robusta"/>
    <s v="Dark"/>
    <x v="0"/>
  </r>
  <r>
    <s v="IYO-10245-081"/>
    <x v="242"/>
    <s v="57145-31023-FK"/>
    <s v="E-M-2.5"/>
    <n v="3"/>
    <x v="266"/>
    <s v=" "/>
    <x v="0"/>
    <x v="1"/>
    <x v="0"/>
    <x v="2"/>
    <n v="31.624999999999996"/>
    <n v="94.874999999999986"/>
    <s v="Excelsa"/>
    <s v="Medium"/>
    <x v="1"/>
  </r>
  <r>
    <s v="BYZ-39669-954"/>
    <x v="243"/>
    <s v="66408-53777-VE"/>
    <s v="L-L-2.5"/>
    <n v="1"/>
    <x v="267"/>
    <s v=" "/>
    <x v="0"/>
    <x v="3"/>
    <x v="1"/>
    <x v="2"/>
    <n v="36.454999999999998"/>
    <n v="36.454999999999998"/>
    <s v="Liberica"/>
    <s v="Light"/>
    <x v="1"/>
  </r>
  <r>
    <s v="EFB-72860-209"/>
    <x v="244"/>
    <s v="53035-99701-WG"/>
    <s v="A-M-0.2"/>
    <n v="4"/>
    <x v="268"/>
    <s v="bmergue7y@umn.edu"/>
    <x v="0"/>
    <x v="2"/>
    <x v="0"/>
    <x v="3"/>
    <n v="3.375"/>
    <n v="13.5"/>
    <s v="Arabica"/>
    <s v="Medium"/>
    <x v="0"/>
  </r>
  <r>
    <s v="GMM-72397-378"/>
    <x v="245"/>
    <s v="45899-92796-EI"/>
    <s v="R-L-0.2"/>
    <n v="4"/>
    <x v="269"/>
    <s v="kpatise7z@jigsy.com"/>
    <x v="0"/>
    <x v="0"/>
    <x v="1"/>
    <x v="3"/>
    <n v="3.5849999999999995"/>
    <n v="14.339999999999998"/>
    <s v="Robusta"/>
    <s v="Light"/>
    <x v="1"/>
  </r>
  <r>
    <s v="LYP-52345-883"/>
    <x v="246"/>
    <s v="17649-28133-PY"/>
    <s v="E-M-0.5"/>
    <n v="1"/>
    <x v="270"/>
    <s v=" "/>
    <x v="1"/>
    <x v="1"/>
    <x v="0"/>
    <x v="1"/>
    <n v="8.25"/>
    <n v="8.25"/>
    <s v="Excelsa"/>
    <s v="Medium"/>
    <x v="0"/>
  </r>
  <r>
    <s v="DFK-35846-692"/>
    <x v="247"/>
    <s v="49612-33852-CN"/>
    <s v="R-D-0.2"/>
    <n v="5"/>
    <x v="271"/>
    <s v=" "/>
    <x v="0"/>
    <x v="0"/>
    <x v="2"/>
    <x v="3"/>
    <n v="2.6849999999999996"/>
    <n v="13.424999999999997"/>
    <s v="Robusta"/>
    <s v="Dark"/>
    <x v="0"/>
  </r>
  <r>
    <s v="XAH-93337-609"/>
    <x v="248"/>
    <s v="66976-43829-YG"/>
    <s v="A-D-1"/>
    <n v="5"/>
    <x v="272"/>
    <s v="dduke82@vkontakte.ru"/>
    <x v="0"/>
    <x v="2"/>
    <x v="2"/>
    <x v="0"/>
    <n v="9.9499999999999993"/>
    <n v="49.75"/>
    <s v="Arabica"/>
    <s v="Dark"/>
    <x v="1"/>
  </r>
  <r>
    <s v="QKA-72582-644"/>
    <x v="249"/>
    <s v="64852-04619-XZ"/>
    <s v="E-M-0.5"/>
    <n v="2"/>
    <x v="273"/>
    <s v=" "/>
    <x v="1"/>
    <x v="1"/>
    <x v="0"/>
    <x v="1"/>
    <n v="8.25"/>
    <n v="16.5"/>
    <s v="Excelsa"/>
    <s v="Medium"/>
    <x v="1"/>
  </r>
  <r>
    <s v="ZDK-84567-102"/>
    <x v="250"/>
    <s v="58690-31815-VY"/>
    <s v="A-D-0.5"/>
    <n v="3"/>
    <x v="274"/>
    <s v="ihussey84@mapy.cz"/>
    <x v="0"/>
    <x v="2"/>
    <x v="2"/>
    <x v="1"/>
    <n v="5.97"/>
    <n v="17.91"/>
    <s v="Arabica"/>
    <s v="Dark"/>
    <x v="1"/>
  </r>
  <r>
    <s v="WAV-38301-984"/>
    <x v="251"/>
    <s v="62863-81239-DT"/>
    <s v="A-D-0.5"/>
    <n v="5"/>
    <x v="275"/>
    <s v="cpinkerton85@upenn.edu"/>
    <x v="0"/>
    <x v="2"/>
    <x v="2"/>
    <x v="1"/>
    <n v="5.97"/>
    <n v="29.849999999999998"/>
    <s v="Arabica"/>
    <s v="Dark"/>
    <x v="1"/>
  </r>
  <r>
    <s v="KZR-33023-209"/>
    <x v="177"/>
    <s v="21177-40725-CF"/>
    <s v="E-L-1"/>
    <n v="3"/>
    <x v="276"/>
    <s v=" "/>
    <x v="0"/>
    <x v="1"/>
    <x v="1"/>
    <x v="0"/>
    <n v="14.85"/>
    <n v="44.55"/>
    <s v="Excelsa"/>
    <s v="Light"/>
    <x v="1"/>
  </r>
  <r>
    <s v="ULM-49433-003"/>
    <x v="252"/>
    <s v="99421-80253-UI"/>
    <s v="E-M-1"/>
    <n v="2"/>
    <x v="277"/>
    <s v=" "/>
    <x v="0"/>
    <x v="1"/>
    <x v="0"/>
    <x v="0"/>
    <n v="13.75"/>
    <n v="27.5"/>
    <s v="Excelsa"/>
    <s v="Medium"/>
    <x v="1"/>
  </r>
  <r>
    <s v="SIB-83254-136"/>
    <x v="253"/>
    <s v="45315-50206-DK"/>
    <s v="R-M-0.5"/>
    <n v="6"/>
    <x v="278"/>
    <s v="dvizor88@furl.net"/>
    <x v="0"/>
    <x v="0"/>
    <x v="0"/>
    <x v="1"/>
    <n v="5.97"/>
    <n v="35.82"/>
    <s v="Robusta"/>
    <s v="Medium"/>
    <x v="0"/>
  </r>
  <r>
    <s v="NOK-50349-551"/>
    <x v="254"/>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ight"/>
    <x v="0"/>
  </r>
  <r>
    <s v="CXI-04933-855"/>
    <x v="110"/>
    <s v="62923-29397-KX"/>
    <s v="E-L-2.5"/>
    <n v="6"/>
    <x v="281"/>
    <s v="ltanti8b@techcrunch.com"/>
    <x v="0"/>
    <x v="1"/>
    <x v="1"/>
    <x v="2"/>
    <n v="34.154999999999994"/>
    <n v="204.92999999999995"/>
    <s v="Excelsa"/>
    <s v="Light"/>
    <x v="0"/>
  </r>
  <r>
    <s v="IZU-90429-382"/>
    <x v="182"/>
    <s v="33011-52383-BA"/>
    <s v="A-L-1"/>
    <n v="3"/>
    <x v="282"/>
    <s v="ade8c@1und1.de"/>
    <x v="0"/>
    <x v="2"/>
    <x v="1"/>
    <x v="0"/>
    <n v="12.95"/>
    <n v="38.849999999999994"/>
    <s v="Arabica"/>
    <s v="Light"/>
    <x v="0"/>
  </r>
  <r>
    <s v="WIT-40912-783"/>
    <x v="255"/>
    <s v="86768-91598-FA"/>
    <s v="L-D-0.2"/>
    <n v="4"/>
    <x v="283"/>
    <s v="tjedrachowicz8d@acquirethisname.com"/>
    <x v="0"/>
    <x v="3"/>
    <x v="2"/>
    <x v="3"/>
    <n v="3.8849999999999998"/>
    <n v="15.54"/>
    <s v="Liberica"/>
    <s v="Dark"/>
    <x v="0"/>
  </r>
  <r>
    <s v="PSD-57291-590"/>
    <x v="256"/>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rabica"/>
    <s v="Light"/>
    <x v="0"/>
  </r>
  <r>
    <s v="RDM-99811-230"/>
    <x v="258"/>
    <s v="22349-47389-GY"/>
    <s v="L-M-0.2"/>
    <n v="5"/>
    <x v="287"/>
    <s v="bchecci8h@usa.gov"/>
    <x v="2"/>
    <x v="3"/>
    <x v="0"/>
    <x v="3"/>
    <n v="4.3650000000000002"/>
    <n v="21.825000000000003"/>
    <s v="Liberica"/>
    <s v="Medium"/>
    <x v="1"/>
  </r>
  <r>
    <s v="JTU-55897-581"/>
    <x v="259"/>
    <s v="70290-38099-GB"/>
    <s v="R-M-0.2"/>
    <n v="5"/>
    <x v="288"/>
    <s v="jbagot8i@mac.com"/>
    <x v="0"/>
    <x v="0"/>
    <x v="0"/>
    <x v="3"/>
    <n v="2.9849999999999999"/>
    <n v="14.924999999999999"/>
    <s v="Robusta"/>
    <s v="Medium"/>
    <x v="1"/>
  </r>
  <r>
    <s v="CRK-07584-240"/>
    <x v="260"/>
    <s v="18741-72071-PP"/>
    <s v="A-M-1"/>
    <n v="3"/>
    <x v="289"/>
    <s v="ebeeble8j@soundcloud.com"/>
    <x v="0"/>
    <x v="2"/>
    <x v="0"/>
    <x v="0"/>
    <n v="11.25"/>
    <n v="33.75"/>
    <s v="Arabica"/>
    <s v="Medium"/>
    <x v="0"/>
  </r>
  <r>
    <s v="MKE-75518-399"/>
    <x v="261"/>
    <s v="62588-82624-II"/>
    <s v="A-M-1"/>
    <n v="3"/>
    <x v="290"/>
    <s v="cfluin8k@flickr.com"/>
    <x v="2"/>
    <x v="2"/>
    <x v="0"/>
    <x v="0"/>
    <n v="11.25"/>
    <n v="33.75"/>
    <s v="Arabica"/>
    <s v="Medium"/>
    <x v="1"/>
  </r>
  <r>
    <s v="AEL-51169-725"/>
    <x v="262"/>
    <s v="37430-29579-HD"/>
    <s v="L-M-0.2"/>
    <n v="6"/>
    <x v="291"/>
    <s v="ebletsor8l@vinaora.com"/>
    <x v="0"/>
    <x v="3"/>
    <x v="0"/>
    <x v="3"/>
    <n v="4.3650000000000002"/>
    <n v="26.19"/>
    <s v="Liberica"/>
    <s v="Medium"/>
    <x v="0"/>
  </r>
  <r>
    <s v="ZGM-83108-823"/>
    <x v="263"/>
    <s v="84132-22322-QT"/>
    <s v="E-L-1"/>
    <n v="1"/>
    <x v="292"/>
    <s v="pbrydell8m@bloglovin.com"/>
    <x v="1"/>
    <x v="1"/>
    <x v="1"/>
    <x v="0"/>
    <n v="14.85"/>
    <n v="14.85"/>
    <s v="Excelsa"/>
    <s v="Light"/>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usta"/>
    <s v="Medium"/>
    <x v="0"/>
  </r>
  <r>
    <s v="JDS-33440-914"/>
    <x v="248"/>
    <s v="58511-10548-ZU"/>
    <s v="R-M-1"/>
    <n v="3"/>
    <x v="294"/>
    <s v="anesfield8p@people.com.cn"/>
    <x v="2"/>
    <x v="0"/>
    <x v="0"/>
    <x v="0"/>
    <n v="9.9499999999999993"/>
    <n v="29.849999999999998"/>
    <s v="Robusta"/>
    <s v="Medium"/>
    <x v="0"/>
  </r>
  <r>
    <s v="SYX-48878-182"/>
    <x v="264"/>
    <s v="47725-34771-FJ"/>
    <s v="R-D-1"/>
    <n v="5"/>
    <x v="295"/>
    <s v=" "/>
    <x v="0"/>
    <x v="0"/>
    <x v="2"/>
    <x v="0"/>
    <n v="8.9499999999999993"/>
    <n v="44.75"/>
    <s v="Robusta"/>
    <s v="Dark"/>
    <x v="1"/>
  </r>
  <r>
    <s v="ZGD-94763-868"/>
    <x v="265"/>
    <s v="53086-67334-KT"/>
    <s v="E-L-2.5"/>
    <n v="1"/>
    <x v="296"/>
    <s v="mbrockway8r@ibm.com"/>
    <x v="0"/>
    <x v="1"/>
    <x v="1"/>
    <x v="2"/>
    <n v="34.154999999999994"/>
    <n v="34.154999999999994"/>
    <s v="Excelsa"/>
    <s v="Light"/>
    <x v="0"/>
  </r>
  <r>
    <s v="CZY-70361-485"/>
    <x v="266"/>
    <s v="83308-82257-UN"/>
    <s v="E-L-2.5"/>
    <n v="6"/>
    <x v="297"/>
    <s v="nlush8s@dedecms.com"/>
    <x v="1"/>
    <x v="1"/>
    <x v="1"/>
    <x v="2"/>
    <n v="34.154999999999994"/>
    <n v="204.92999999999995"/>
    <s v="Excelsa"/>
    <s v="Light"/>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r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rabica"/>
    <s v="Light"/>
    <x v="0"/>
  </r>
  <r>
    <s v="OWY-43108-475"/>
    <x v="269"/>
    <s v="06432-73165-ML"/>
    <s v="A-M-0.2"/>
    <n v="6"/>
    <x v="301"/>
    <s v="ggoggin8x@wix.com"/>
    <x v="1"/>
    <x v="2"/>
    <x v="0"/>
    <x v="3"/>
    <n v="3.375"/>
    <n v="20.25"/>
    <s v="Arabica"/>
    <s v="Medium"/>
    <x v="0"/>
  </r>
  <r>
    <s v="GNO-91911-159"/>
    <x v="145"/>
    <s v="96503-31833-CW"/>
    <s v="L-D-0.5"/>
    <n v="3"/>
    <x v="302"/>
    <s v="sjeyness8y@biglobe.ne.jp"/>
    <x v="1"/>
    <x v="3"/>
    <x v="2"/>
    <x v="1"/>
    <n v="7.77"/>
    <n v="23.31"/>
    <s v="Liberica"/>
    <s v="Dark"/>
    <x v="1"/>
  </r>
  <r>
    <s v="CNY-06284-066"/>
    <x v="270"/>
    <s v="63985-64148-MG"/>
    <s v="E-D-0.2"/>
    <n v="5"/>
    <x v="303"/>
    <s v="dbonhome8z@shinystat.com"/>
    <x v="0"/>
    <x v="1"/>
    <x v="2"/>
    <x v="3"/>
    <n v="3.645"/>
    <n v="18.225000000000001"/>
    <s v="Excelsa"/>
    <s v="Dark"/>
    <x v="0"/>
  </r>
  <r>
    <s v="OQS-46321-904"/>
    <x v="271"/>
    <s v="19597-91185-CM"/>
    <s v="E-M-1"/>
    <n v="1"/>
    <x v="304"/>
    <s v=" "/>
    <x v="0"/>
    <x v="1"/>
    <x v="0"/>
    <x v="0"/>
    <n v="13.75"/>
    <n v="13.75"/>
    <s v="Excelsa"/>
    <s v="Medium"/>
    <x v="1"/>
  </r>
  <r>
    <s v="IBW-87442-480"/>
    <x v="272"/>
    <s v="79814-23626-JR"/>
    <s v="A-L-2.5"/>
    <n v="1"/>
    <x v="305"/>
    <s v="tle91@epa.gov"/>
    <x v="0"/>
    <x v="2"/>
    <x v="1"/>
    <x v="2"/>
    <n v="29.784999999999997"/>
    <n v="29.784999999999997"/>
    <s v="Arabica"/>
    <s v="Light"/>
    <x v="0"/>
  </r>
  <r>
    <s v="DGZ-82537-477"/>
    <x v="252"/>
    <s v="43439-94003-DW"/>
    <s v="R-D-1"/>
    <n v="5"/>
    <x v="306"/>
    <s v=" "/>
    <x v="0"/>
    <x v="0"/>
    <x v="2"/>
    <x v="0"/>
    <n v="8.9499999999999993"/>
    <n v="44.75"/>
    <s v="Robusta"/>
    <s v="Dark"/>
    <x v="1"/>
  </r>
  <r>
    <s v="LPS-39089-432"/>
    <x v="273"/>
    <s v="97655-45555-LI"/>
    <s v="R-D-1"/>
    <n v="5"/>
    <x v="307"/>
    <s v="balldridge93@yandex.ru"/>
    <x v="0"/>
    <x v="0"/>
    <x v="2"/>
    <x v="0"/>
    <n v="8.9499999999999993"/>
    <n v="44.75"/>
    <s v="Robusta"/>
    <s v="Dark"/>
    <x v="0"/>
  </r>
  <r>
    <s v="MQU-86100-929"/>
    <x v="274"/>
    <s v="64418-01720-VW"/>
    <s v="L-L-0.5"/>
    <n v="4"/>
    <x v="308"/>
    <s v=" "/>
    <x v="0"/>
    <x v="3"/>
    <x v="1"/>
    <x v="1"/>
    <n v="9.51"/>
    <n v="38.04"/>
    <s v="Liberica"/>
    <s v="Light"/>
    <x v="0"/>
  </r>
  <r>
    <s v="XUR-14132-391"/>
    <x v="275"/>
    <s v="96836-09258-RI"/>
    <s v="R-D-0.5"/>
    <n v="4"/>
    <x v="309"/>
    <s v="lgoodger95@guardian.co.uk"/>
    <x v="0"/>
    <x v="0"/>
    <x v="2"/>
    <x v="1"/>
    <n v="5.3699999999999992"/>
    <n v="21.479999999999997"/>
    <s v="Robusta"/>
    <s v="Dark"/>
    <x v="0"/>
  </r>
  <r>
    <s v="OVI-27064-381"/>
    <x v="276"/>
    <s v="37274-08534-FM"/>
    <s v="R-D-0.5"/>
    <n v="3"/>
    <x v="298"/>
    <s v="smcmillian8t@csmonitor.com"/>
    <x v="0"/>
    <x v="0"/>
    <x v="2"/>
    <x v="1"/>
    <n v="5.3699999999999992"/>
    <n v="16.11"/>
    <s v="Robusta"/>
    <s v="Dark"/>
    <x v="1"/>
  </r>
  <r>
    <s v="SHP-17012-870"/>
    <x v="277"/>
    <s v="69529-07533-CV"/>
    <s v="R-M-2.5"/>
    <n v="1"/>
    <x v="310"/>
    <s v="cdrewett97@wikipedia.org"/>
    <x v="0"/>
    <x v="0"/>
    <x v="0"/>
    <x v="2"/>
    <n v="22.884999999999998"/>
    <n v="22.884999999999998"/>
    <s v="Robusta"/>
    <s v="Medium"/>
    <x v="0"/>
  </r>
  <r>
    <s v="FDY-03414-903"/>
    <x v="278"/>
    <s v="94840-49457-UD"/>
    <s v="A-D-0.5"/>
    <n v="3"/>
    <x v="311"/>
    <s v="qparsons98@blogtalkradio.com"/>
    <x v="0"/>
    <x v="2"/>
    <x v="2"/>
    <x v="1"/>
    <n v="5.97"/>
    <n v="17.91"/>
    <s v="Arabica"/>
    <s v="Dark"/>
    <x v="0"/>
  </r>
  <r>
    <s v="WXT-85291-143"/>
    <x v="279"/>
    <s v="81414-81273-DK"/>
    <s v="R-M-0.5"/>
    <n v="4"/>
    <x v="312"/>
    <s v="vceely99@auda.org.au"/>
    <x v="0"/>
    <x v="0"/>
    <x v="0"/>
    <x v="1"/>
    <n v="5.97"/>
    <n v="23.88"/>
    <s v="Robusta"/>
    <s v="Medium"/>
    <x v="0"/>
  </r>
  <r>
    <s v="QNP-18893-547"/>
    <x v="280"/>
    <s v="76930-61689-CH"/>
    <s v="R-L-1"/>
    <n v="5"/>
    <x v="313"/>
    <s v=" "/>
    <x v="0"/>
    <x v="0"/>
    <x v="1"/>
    <x v="0"/>
    <n v="11.95"/>
    <n v="59.75"/>
    <s v="Robusta"/>
    <s v="Light"/>
    <x v="1"/>
  </r>
  <r>
    <s v="DOH-92927-530"/>
    <x v="281"/>
    <s v="12839-56537-TQ"/>
    <s v="L-L-0.2"/>
    <n v="6"/>
    <x v="314"/>
    <s v="cvasiliev9b@discuz.net"/>
    <x v="0"/>
    <x v="3"/>
    <x v="1"/>
    <x v="3"/>
    <n v="4.7549999999999999"/>
    <n v="28.53"/>
    <s v="Liberica"/>
    <s v="Light"/>
    <x v="0"/>
  </r>
  <r>
    <s v="HGJ-82768-173"/>
    <x v="282"/>
    <s v="62741-01322-HU"/>
    <s v="A-M-1"/>
    <n v="4"/>
    <x v="315"/>
    <s v="tomoylan9c@liveinternet.ru"/>
    <x v="2"/>
    <x v="2"/>
    <x v="0"/>
    <x v="0"/>
    <n v="11.25"/>
    <n v="45"/>
    <s v="Arabica"/>
    <s v="Medium"/>
    <x v="1"/>
  </r>
  <r>
    <s v="YPT-95383-088"/>
    <x v="283"/>
    <s v="43439-94003-DW"/>
    <s v="E-D-2.5"/>
    <n v="2"/>
    <x v="306"/>
    <s v=" "/>
    <x v="0"/>
    <x v="1"/>
    <x v="2"/>
    <x v="2"/>
    <n v="27.945"/>
    <n v="55.89"/>
    <s v="Excelsa"/>
    <s v="Dark"/>
    <x v="1"/>
  </r>
  <r>
    <s v="OYH-16533-767"/>
    <x v="284"/>
    <s v="44932-34838-RM"/>
    <s v="E-L-1"/>
    <n v="4"/>
    <x v="316"/>
    <s v="wfetherston9e@constantcontact.com"/>
    <x v="0"/>
    <x v="1"/>
    <x v="1"/>
    <x v="0"/>
    <n v="14.85"/>
    <n v="59.4"/>
    <s v="Excelsa"/>
    <s v="Light"/>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ight"/>
    <x v="1"/>
  </r>
  <r>
    <s v="TFY-52090-386"/>
    <x v="287"/>
    <s v="08613-17327-XT"/>
    <s v="L-D-0.5"/>
    <n v="5"/>
    <x v="319"/>
    <s v="lscargle9h@myspace.com"/>
    <x v="0"/>
    <x v="3"/>
    <x v="2"/>
    <x v="1"/>
    <n v="7.77"/>
    <n v="38.849999999999994"/>
    <s v="Liberica"/>
    <s v="Dark"/>
    <x v="1"/>
  </r>
  <r>
    <s v="NYY-73968-094"/>
    <x v="288"/>
    <s v="70451-38048-AH"/>
    <s v="R-D-0.5"/>
    <n v="6"/>
    <x v="320"/>
    <s v="nclimance9j@europa.eu"/>
    <x v="0"/>
    <x v="0"/>
    <x v="2"/>
    <x v="1"/>
    <n v="5.3699999999999992"/>
    <n v="32.22"/>
    <s v="Robusta"/>
    <s v="Dark"/>
    <x v="1"/>
  </r>
  <r>
    <s v="QEY-71761-460"/>
    <x v="250"/>
    <s v="35442-75769-PL"/>
    <s v="R-M-1"/>
    <n v="2"/>
    <x v="321"/>
    <s v=" "/>
    <x v="1"/>
    <x v="0"/>
    <x v="0"/>
    <x v="0"/>
    <n v="9.9499999999999993"/>
    <n v="19.899999999999999"/>
    <s v="Robusta"/>
    <s v="Medium"/>
    <x v="0"/>
  </r>
  <r>
    <s v="GKQ-82603-910"/>
    <x v="289"/>
    <s v="83737-56117-JE"/>
    <s v="R-L-1"/>
    <n v="5"/>
    <x v="322"/>
    <s v="asnazle9l@oracle.com"/>
    <x v="0"/>
    <x v="0"/>
    <x v="1"/>
    <x v="0"/>
    <n v="11.95"/>
    <n v="59.75"/>
    <s v="Robusta"/>
    <s v="Light"/>
    <x v="1"/>
  </r>
  <r>
    <s v="IOB-32673-745"/>
    <x v="290"/>
    <s v="07095-81281-NJ"/>
    <s v="A-L-0.5"/>
    <n v="3"/>
    <x v="323"/>
    <s v="rworg9m@arstechnica.com"/>
    <x v="0"/>
    <x v="2"/>
    <x v="1"/>
    <x v="1"/>
    <n v="7.77"/>
    <n v="23.31"/>
    <s v="Arabica"/>
    <s v="Light"/>
    <x v="0"/>
  </r>
  <r>
    <s v="YAU-98893-150"/>
    <x v="291"/>
    <s v="77043-48851-HG"/>
    <s v="L-M-1"/>
    <n v="3"/>
    <x v="324"/>
    <s v="ldanes9n@umn.edu"/>
    <x v="0"/>
    <x v="3"/>
    <x v="0"/>
    <x v="0"/>
    <n v="14.55"/>
    <n v="43.650000000000006"/>
    <s v="Liberica"/>
    <s v="Medium"/>
    <x v="1"/>
  </r>
  <r>
    <s v="XNM-14163-951"/>
    <x v="292"/>
    <s v="78224-60622-KH"/>
    <s v="E-L-2.5"/>
    <n v="6"/>
    <x v="325"/>
    <s v="skeynd9o@narod.ru"/>
    <x v="0"/>
    <x v="1"/>
    <x v="1"/>
    <x v="2"/>
    <n v="34.154999999999994"/>
    <n v="204.92999999999995"/>
    <s v="Excelsa"/>
    <s v="Light"/>
    <x v="1"/>
  </r>
  <r>
    <s v="JPB-45297-000"/>
    <x v="293"/>
    <s v="83105-86631-IU"/>
    <s v="R-L-0.2"/>
    <n v="4"/>
    <x v="326"/>
    <s v="ddaveridge9p@arstechnica.com"/>
    <x v="0"/>
    <x v="0"/>
    <x v="1"/>
    <x v="3"/>
    <n v="3.5849999999999995"/>
    <n v="14.339999999999998"/>
    <s v="Robusta"/>
    <s v="Light"/>
    <x v="1"/>
  </r>
  <r>
    <s v="MOU-74341-266"/>
    <x v="294"/>
    <s v="99358-65399-TC"/>
    <s v="A-D-0.5"/>
    <n v="4"/>
    <x v="327"/>
    <s v="jawdry9q@utexas.edu"/>
    <x v="0"/>
    <x v="2"/>
    <x v="2"/>
    <x v="1"/>
    <n v="5.97"/>
    <n v="23.88"/>
    <s v="Arabica"/>
    <s v="Dark"/>
    <x v="1"/>
  </r>
  <r>
    <s v="DHJ-87461-571"/>
    <x v="295"/>
    <s v="94525-76037-JP"/>
    <s v="A-M-1"/>
    <n v="2"/>
    <x v="328"/>
    <s v="eryles9r@fastcompany.com"/>
    <x v="0"/>
    <x v="2"/>
    <x v="0"/>
    <x v="0"/>
    <n v="11.25"/>
    <n v="22.5"/>
    <s v="Arabica"/>
    <s v="Medium"/>
    <x v="1"/>
  </r>
  <r>
    <s v="DKM-97676-850"/>
    <x v="296"/>
    <s v="43439-94003-DW"/>
    <s v="E-D-0.5"/>
    <n v="5"/>
    <x v="306"/>
    <s v=" "/>
    <x v="0"/>
    <x v="1"/>
    <x v="2"/>
    <x v="1"/>
    <n v="7.29"/>
    <n v="36.450000000000003"/>
    <s v="Excelsa"/>
    <s v="Dark"/>
    <x v="1"/>
  </r>
  <r>
    <s v="UEB-09112-118"/>
    <x v="297"/>
    <s v="82718-93677-XO"/>
    <s v="A-M-0.5"/>
    <n v="4"/>
    <x v="329"/>
    <s v=" "/>
    <x v="0"/>
    <x v="2"/>
    <x v="0"/>
    <x v="1"/>
    <n v="6.75"/>
    <n v="27"/>
    <s v="Arabica"/>
    <s v="Medium"/>
    <x v="0"/>
  </r>
  <r>
    <s v="ORZ-67699-748"/>
    <x v="298"/>
    <s v="44708-78241-DF"/>
    <s v="A-M-2.5"/>
    <n v="6"/>
    <x v="330"/>
    <s v="jcaldicott9u@usda.gov"/>
    <x v="0"/>
    <x v="2"/>
    <x v="0"/>
    <x v="2"/>
    <n v="25.874999999999996"/>
    <n v="155.24999999999997"/>
    <s v="Arabica"/>
    <s v="Medium"/>
    <x v="1"/>
  </r>
  <r>
    <s v="JXP-28398-485"/>
    <x v="299"/>
    <s v="23039-93032-FN"/>
    <s v="A-D-2.5"/>
    <n v="5"/>
    <x v="331"/>
    <s v="mvedmore9v@a8.net"/>
    <x v="0"/>
    <x v="2"/>
    <x v="2"/>
    <x v="2"/>
    <n v="22.884999999999998"/>
    <n v="114.42499999999998"/>
    <s v="Arabica"/>
    <s v="Dark"/>
    <x v="0"/>
  </r>
  <r>
    <s v="WWH-92259-198"/>
    <x v="300"/>
    <s v="35256-12529-FT"/>
    <s v="L-D-1"/>
    <n v="4"/>
    <x v="332"/>
    <s v="wromao9w@chronoengine.com"/>
    <x v="0"/>
    <x v="3"/>
    <x v="2"/>
    <x v="0"/>
    <n v="12.95"/>
    <n v="51.8"/>
    <s v="Liberica"/>
    <s v="Dark"/>
    <x v="0"/>
  </r>
  <r>
    <s v="FLR-82914-153"/>
    <x v="301"/>
    <s v="86100-33488-WP"/>
    <s v="A-M-2.5"/>
    <n v="6"/>
    <x v="333"/>
    <s v=" "/>
    <x v="0"/>
    <x v="2"/>
    <x v="0"/>
    <x v="2"/>
    <n v="25.874999999999996"/>
    <n v="155.24999999999997"/>
    <s v="Arabica"/>
    <s v="Medium"/>
    <x v="1"/>
  </r>
  <r>
    <s v="AMB-93600-000"/>
    <x v="302"/>
    <s v="64435-53100-WM"/>
    <s v="A-L-2.5"/>
    <n v="1"/>
    <x v="334"/>
    <s v="tcotmore9y@amazonaws.com"/>
    <x v="0"/>
    <x v="2"/>
    <x v="1"/>
    <x v="2"/>
    <n v="29.784999999999997"/>
    <n v="29.784999999999997"/>
    <s v="Arabica"/>
    <s v="Light"/>
    <x v="1"/>
  </r>
  <r>
    <s v="FEP-36895-658"/>
    <x v="303"/>
    <s v="44699-43836-UH"/>
    <s v="R-L-0.2"/>
    <n v="6"/>
    <x v="335"/>
    <s v="yskipsey9z@spotify.com"/>
    <x v="2"/>
    <x v="0"/>
    <x v="1"/>
    <x v="3"/>
    <n v="3.5849999999999995"/>
    <n v="21.509999999999998"/>
    <s v="Robusta"/>
    <s v="Light"/>
    <x v="1"/>
  </r>
  <r>
    <s v="RXW-91413-276"/>
    <x v="304"/>
    <s v="29588-35679-RG"/>
    <s v="R-D-2.5"/>
    <n v="2"/>
    <x v="336"/>
    <s v="ncorpsa0@gmpg.org"/>
    <x v="0"/>
    <x v="0"/>
    <x v="2"/>
    <x v="2"/>
    <n v="20.584999999999997"/>
    <n v="41.169999999999995"/>
    <s v="Robusta"/>
    <s v="Dark"/>
    <x v="1"/>
  </r>
  <r>
    <s v="RXW-91413-276"/>
    <x v="304"/>
    <s v="29588-35679-RG"/>
    <s v="R-M-0.5"/>
    <n v="1"/>
    <x v="336"/>
    <s v="ncorpsa0@gmpg.org"/>
    <x v="0"/>
    <x v="0"/>
    <x v="0"/>
    <x v="1"/>
    <n v="5.97"/>
    <n v="5.97"/>
    <s v="Robusta"/>
    <s v="Medium"/>
    <x v="1"/>
  </r>
  <r>
    <s v="SDB-77492-188"/>
    <x v="305"/>
    <s v="64815-54078-HH"/>
    <s v="E-L-1"/>
    <n v="5"/>
    <x v="337"/>
    <s v="fbabbera2@stanford.edu"/>
    <x v="0"/>
    <x v="1"/>
    <x v="1"/>
    <x v="0"/>
    <n v="14.85"/>
    <n v="74.25"/>
    <s v="Excelsa"/>
    <s v="Light"/>
    <x v="0"/>
  </r>
  <r>
    <s v="RZN-65182-395"/>
    <x v="196"/>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6"/>
    <s v="93832-04799-ID"/>
    <s v="E-D-0.5"/>
    <n v="6"/>
    <x v="341"/>
    <s v=" "/>
    <x v="0"/>
    <x v="1"/>
    <x v="2"/>
    <x v="1"/>
    <n v="7.29"/>
    <n v="43.74"/>
    <s v="Excelsa"/>
    <s v="Dark"/>
    <x v="1"/>
  </r>
  <r>
    <s v="DGL-29648-995"/>
    <x v="307"/>
    <s v="59367-30821-ZQ"/>
    <s v="L-M-0.2"/>
    <n v="2"/>
    <x v="342"/>
    <s v=" "/>
    <x v="0"/>
    <x v="3"/>
    <x v="0"/>
    <x v="3"/>
    <n v="4.3650000000000002"/>
    <n v="8.73"/>
    <s v="Liberica"/>
    <s v="Medium"/>
    <x v="0"/>
  </r>
  <r>
    <s v="GPU-65651-504"/>
    <x v="308"/>
    <s v="83947-45528-ET"/>
    <s v="E-M-2.5"/>
    <n v="2"/>
    <x v="343"/>
    <s v="lflaoniera8@wordpress.org"/>
    <x v="0"/>
    <x v="1"/>
    <x v="0"/>
    <x v="2"/>
    <n v="31.624999999999996"/>
    <n v="63.249999999999993"/>
    <s v="Excelsa"/>
    <s v="Medium"/>
    <x v="1"/>
  </r>
  <r>
    <s v="OJU-34452-896"/>
    <x v="309"/>
    <s v="60799-92593-CX"/>
    <s v="E-L-0.5"/>
    <n v="1"/>
    <x v="344"/>
    <s v=" "/>
    <x v="0"/>
    <x v="1"/>
    <x v="1"/>
    <x v="1"/>
    <n v="8.91"/>
    <n v="8.91"/>
    <s v="Excelsa"/>
    <s v="Light"/>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rabica"/>
    <s v="Light"/>
    <x v="0"/>
  </r>
  <r>
    <s v="OGD-10781-526"/>
    <x v="132"/>
    <s v="16880-78077-FB"/>
    <s v="R-L-0.5"/>
    <n v="6"/>
    <x v="347"/>
    <s v="tfarraac@behance.net"/>
    <x v="0"/>
    <x v="0"/>
    <x v="1"/>
    <x v="1"/>
    <n v="7.169999999999999"/>
    <n v="43.019999999999996"/>
    <s v="Robusta"/>
    <s v="Light"/>
    <x v="1"/>
  </r>
  <r>
    <s v="FVH-29271-315"/>
    <x v="312"/>
    <s v="74415-50873-FC"/>
    <s v="A-D-0.5"/>
    <n v="3"/>
    <x v="348"/>
    <s v=" "/>
    <x v="1"/>
    <x v="2"/>
    <x v="2"/>
    <x v="1"/>
    <n v="5.97"/>
    <n v="17.91"/>
    <s v="Arabica"/>
    <s v="Dark"/>
    <x v="0"/>
  </r>
  <r>
    <s v="BNZ-20544-633"/>
    <x v="313"/>
    <s v="31798-95707-NR"/>
    <s v="L-L-0.5"/>
    <n v="4"/>
    <x v="349"/>
    <s v="gbamfieldae@yellowpages.com"/>
    <x v="0"/>
    <x v="3"/>
    <x v="1"/>
    <x v="1"/>
    <n v="9.51"/>
    <n v="38.04"/>
    <s v="Liberica"/>
    <s v="Light"/>
    <x v="0"/>
  </r>
  <r>
    <s v="FUX-85791-078"/>
    <x v="156"/>
    <s v="59122-08794-WT"/>
    <s v="A-M-0.2"/>
    <n v="2"/>
    <x v="350"/>
    <s v="whollingdaleaf@about.me"/>
    <x v="0"/>
    <x v="2"/>
    <x v="0"/>
    <x v="3"/>
    <n v="3.375"/>
    <n v="6.75"/>
    <s v="Arabica"/>
    <s v="Medium"/>
    <x v="0"/>
  </r>
  <r>
    <s v="YXP-20078-116"/>
    <x v="314"/>
    <s v="37238-52421-JJ"/>
    <s v="R-M-0.5"/>
    <n v="1"/>
    <x v="351"/>
    <s v="jdeag@xrea.com"/>
    <x v="0"/>
    <x v="0"/>
    <x v="0"/>
    <x v="1"/>
    <n v="5.97"/>
    <n v="5.97"/>
    <s v="Robusta"/>
    <s v="Medium"/>
    <x v="0"/>
  </r>
  <r>
    <s v="VQV-59984-866"/>
    <x v="315"/>
    <s v="48854-01899-FN"/>
    <s v="R-D-0.2"/>
    <n v="3"/>
    <x v="352"/>
    <s v="vskulletah@tinyurl.com"/>
    <x v="1"/>
    <x v="0"/>
    <x v="2"/>
    <x v="3"/>
    <n v="2.6849999999999996"/>
    <n v="8.0549999999999997"/>
    <s v="Robusta"/>
    <s v="Dark"/>
    <x v="1"/>
  </r>
  <r>
    <s v="JEH-37276-048"/>
    <x v="316"/>
    <s v="80896-38819-DW"/>
    <s v="A-L-0.5"/>
    <n v="3"/>
    <x v="353"/>
    <s v="jrudeforthai@wunderground.com"/>
    <x v="1"/>
    <x v="2"/>
    <x v="1"/>
    <x v="1"/>
    <n v="7.77"/>
    <n v="23.31"/>
    <s v="Arabica"/>
    <s v="Light"/>
    <x v="0"/>
  </r>
  <r>
    <s v="VYD-28555-589"/>
    <x v="317"/>
    <s v="29814-01459-RC"/>
    <s v="R-L-0.5"/>
    <n v="6"/>
    <x v="354"/>
    <s v="atomaszewskiaj@answers.com"/>
    <x v="2"/>
    <x v="0"/>
    <x v="1"/>
    <x v="1"/>
    <n v="7.169999999999999"/>
    <n v="43.019999999999996"/>
    <s v="Robusta"/>
    <s v="Light"/>
    <x v="0"/>
  </r>
  <r>
    <s v="WUG-76466-650"/>
    <x v="318"/>
    <s v="43439-94003-DW"/>
    <s v="L-D-0.5"/>
    <n v="3"/>
    <x v="306"/>
    <s v=" "/>
    <x v="0"/>
    <x v="3"/>
    <x v="2"/>
    <x v="1"/>
    <n v="7.77"/>
    <n v="23.31"/>
    <s v="Liberica"/>
    <s v="Dark"/>
    <x v="1"/>
  </r>
  <r>
    <s v="RJV-08261-583"/>
    <x v="182"/>
    <s v="48497-29281-FE"/>
    <s v="A-D-0.2"/>
    <n v="5"/>
    <x v="355"/>
    <s v="pbessal@qq.com"/>
    <x v="0"/>
    <x v="2"/>
    <x v="2"/>
    <x v="3"/>
    <n v="2.9849999999999999"/>
    <n v="14.924999999999999"/>
    <s v="Arabica"/>
    <s v="Dark"/>
    <x v="0"/>
  </r>
  <r>
    <s v="PMR-56062-609"/>
    <x v="319"/>
    <s v="43605-12616-YH"/>
    <s v="E-D-0.5"/>
    <n v="3"/>
    <x v="356"/>
    <s v="ewindressam@marketwatch.com"/>
    <x v="0"/>
    <x v="1"/>
    <x v="2"/>
    <x v="1"/>
    <n v="7.29"/>
    <n v="21.87"/>
    <s v="Excelsa"/>
    <s v="Dark"/>
    <x v="1"/>
  </r>
  <r>
    <s v="XLD-12920-505"/>
    <x v="320"/>
    <s v="21907-75962-VB"/>
    <s v="E-L-0.5"/>
    <n v="6"/>
    <x v="357"/>
    <s v=" "/>
    <x v="0"/>
    <x v="1"/>
    <x v="1"/>
    <x v="1"/>
    <n v="8.91"/>
    <n v="53.46"/>
    <s v="Excelsa"/>
    <s v="Light"/>
    <x v="0"/>
  </r>
  <r>
    <s v="UBW-50312-037"/>
    <x v="321"/>
    <s v="69503-12127-YD"/>
    <s v="A-L-2.5"/>
    <n v="4"/>
    <x v="358"/>
    <s v=" "/>
    <x v="0"/>
    <x v="2"/>
    <x v="1"/>
    <x v="2"/>
    <n v="29.784999999999997"/>
    <n v="119.13999999999999"/>
    <s v="Arabica"/>
    <s v="Light"/>
    <x v="1"/>
  </r>
  <r>
    <s v="QAW-05889-019"/>
    <x v="322"/>
    <s v="68810-07329-EU"/>
    <s v="L-M-0.5"/>
    <n v="5"/>
    <x v="359"/>
    <s v="vbaumadierap@google.cn"/>
    <x v="0"/>
    <x v="3"/>
    <x v="0"/>
    <x v="1"/>
    <n v="8.73"/>
    <n v="43.650000000000006"/>
    <s v="Liberica"/>
    <s v="Medium"/>
    <x v="0"/>
  </r>
  <r>
    <s v="EPT-12715-397"/>
    <x v="128"/>
    <s v="08478-75251-OG"/>
    <s v="A-D-0.2"/>
    <n v="6"/>
    <x v="360"/>
    <s v=" "/>
    <x v="0"/>
    <x v="2"/>
    <x v="2"/>
    <x v="3"/>
    <n v="2.9849999999999999"/>
    <n v="17.91"/>
    <s v="Arabica"/>
    <s v="Dark"/>
    <x v="0"/>
  </r>
  <r>
    <s v="DHT-93810-053"/>
    <x v="323"/>
    <s v="17005-82030-EA"/>
    <s v="E-L-1"/>
    <n v="5"/>
    <x v="361"/>
    <s v="sweldsar@wired.com"/>
    <x v="0"/>
    <x v="1"/>
    <x v="1"/>
    <x v="0"/>
    <n v="14.85"/>
    <n v="74.25"/>
    <s v="Excelsa"/>
    <s v="Light"/>
    <x v="0"/>
  </r>
  <r>
    <s v="DMY-96037-963"/>
    <x v="324"/>
    <s v="42179-95059-DO"/>
    <s v="L-D-0.2"/>
    <n v="3"/>
    <x v="362"/>
    <s v="msarvaras@artisteer.com"/>
    <x v="0"/>
    <x v="3"/>
    <x v="2"/>
    <x v="3"/>
    <n v="3.8849999999999998"/>
    <n v="11.654999999999999"/>
    <s v="Liberica"/>
    <s v="Dark"/>
    <x v="0"/>
  </r>
  <r>
    <s v="MBM-55936-917"/>
    <x v="325"/>
    <s v="55989-39849-WO"/>
    <s v="L-D-0.5"/>
    <n v="3"/>
    <x v="363"/>
    <s v="ahavickat@nsw.gov.au"/>
    <x v="0"/>
    <x v="3"/>
    <x v="2"/>
    <x v="1"/>
    <n v="7.77"/>
    <n v="23.31"/>
    <s v="Libe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rabica"/>
    <s v="Medium"/>
    <x v="1"/>
  </r>
  <r>
    <s v="EIP-19142-462"/>
    <x v="328"/>
    <s v="60973-72562-DQ"/>
    <s v="E-L-1"/>
    <n v="6"/>
    <x v="366"/>
    <s v="aiddisonaw@usa.gov"/>
    <x v="0"/>
    <x v="1"/>
    <x v="1"/>
    <x v="0"/>
    <n v="14.85"/>
    <n v="89.1"/>
    <s v="Excelsa"/>
    <s v="Light"/>
    <x v="1"/>
  </r>
  <r>
    <s v="EIP-19142-462"/>
    <x v="328"/>
    <s v="60973-72562-DQ"/>
    <s v="A-L-0.2"/>
    <n v="1"/>
    <x v="366"/>
    <s v="aiddisonaw@usa.gov"/>
    <x v="0"/>
    <x v="2"/>
    <x v="1"/>
    <x v="3"/>
    <n v="3.8849999999999998"/>
    <n v="3.8849999999999998"/>
    <s v="Arabica"/>
    <s v="Light"/>
    <x v="1"/>
  </r>
  <r>
    <s v="ZZL-76364-387"/>
    <x v="128"/>
    <s v="11263-86515-VU"/>
    <s v="R-L-2.5"/>
    <n v="4"/>
    <x v="367"/>
    <s v="rlongfielday@bluehost.com"/>
    <x v="0"/>
    <x v="0"/>
    <x v="1"/>
    <x v="2"/>
    <n v="27.484999999999996"/>
    <n v="109.93999999999998"/>
    <s v="Robusta"/>
    <s v="Light"/>
    <x v="1"/>
  </r>
  <r>
    <s v="GMF-18638-786"/>
    <x v="329"/>
    <s v="60004-62976-NI"/>
    <s v="L-D-0.5"/>
    <n v="6"/>
    <x v="368"/>
    <s v="gkislingburyaz@samsung.com"/>
    <x v="0"/>
    <x v="3"/>
    <x v="2"/>
    <x v="1"/>
    <n v="7.77"/>
    <n v="46.62"/>
    <s v="Liberica"/>
    <s v="Dark"/>
    <x v="0"/>
  </r>
  <r>
    <s v="TDJ-20844-787"/>
    <x v="330"/>
    <s v="77876-28498-HI"/>
    <s v="A-L-0.5"/>
    <n v="5"/>
    <x v="369"/>
    <s v="xgibbonsb0@artisteer.com"/>
    <x v="0"/>
    <x v="2"/>
    <x v="1"/>
    <x v="1"/>
    <n v="7.77"/>
    <n v="38.849999999999994"/>
    <s v="Arabica"/>
    <s v="Light"/>
    <x v="1"/>
  </r>
  <r>
    <s v="BWK-39400-446"/>
    <x v="331"/>
    <s v="61302-06948-EH"/>
    <s v="L-D-0.5"/>
    <n v="4"/>
    <x v="370"/>
    <s v="fparresb1@imageshack.us"/>
    <x v="0"/>
    <x v="3"/>
    <x v="2"/>
    <x v="1"/>
    <n v="7.77"/>
    <n v="31.08"/>
    <s v="Liberica"/>
    <s v="Dark"/>
    <x v="0"/>
  </r>
  <r>
    <s v="LCB-02099-995"/>
    <x v="332"/>
    <s v="06757-96251-UH"/>
    <s v="A-D-0.2"/>
    <n v="6"/>
    <x v="371"/>
    <s v="gsibrayb2@wsj.com"/>
    <x v="0"/>
    <x v="2"/>
    <x v="2"/>
    <x v="3"/>
    <n v="2.9849999999999999"/>
    <n v="17.91"/>
    <s v="Ar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erica"/>
    <s v="Light"/>
    <x v="1"/>
  </r>
  <r>
    <s v="IDQ-20193-502"/>
    <x v="335"/>
    <s v="36021-61205-DF"/>
    <s v="L-M-0.2"/>
    <n v="2"/>
    <x v="374"/>
    <s v="rpithcockb5@yellowbook.com"/>
    <x v="0"/>
    <x v="3"/>
    <x v="0"/>
    <x v="3"/>
    <n v="4.3650000000000002"/>
    <n v="8.73"/>
    <s v="Liberica"/>
    <s v="Medium"/>
    <x v="0"/>
  </r>
  <r>
    <s v="DJG-14442-608"/>
    <x v="336"/>
    <s v="75716-12782-SS"/>
    <s v="R-D-1"/>
    <n v="3"/>
    <x v="375"/>
    <s v="gcroysdaleb6@nih.gov"/>
    <x v="0"/>
    <x v="0"/>
    <x v="2"/>
    <x v="0"/>
    <n v="8.9499999999999993"/>
    <n v="26.849999999999998"/>
    <s v="Robusta"/>
    <s v="Dark"/>
    <x v="0"/>
  </r>
  <r>
    <s v="DWB-61381-370"/>
    <x v="337"/>
    <s v="11812-00461-KH"/>
    <s v="L-L-0.2"/>
    <n v="2"/>
    <x v="376"/>
    <s v="bgozzettb7@github.com"/>
    <x v="0"/>
    <x v="3"/>
    <x v="1"/>
    <x v="3"/>
    <n v="4.7549999999999999"/>
    <n v="9.51"/>
    <s v="Liberica"/>
    <s v="Light"/>
    <x v="1"/>
  </r>
  <r>
    <s v="FRD-17347-990"/>
    <x v="80"/>
    <s v="46681-78850-ZW"/>
    <s v="A-D-1"/>
    <n v="4"/>
    <x v="377"/>
    <s v="tcraggsb8@house.gov"/>
    <x v="1"/>
    <x v="2"/>
    <x v="2"/>
    <x v="0"/>
    <n v="9.9499999999999993"/>
    <n v="39.799999999999997"/>
    <s v="Ar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
    <x v="1"/>
    <x v="1"/>
    <x v="0"/>
    <x v="1"/>
    <n v="8.25"/>
    <n v="49.5"/>
    <s v="Excelsa"/>
    <s v="Medium"/>
    <x v="1"/>
  </r>
  <r>
    <s v="WKL-27981-758"/>
    <x v="177"/>
    <s v="73699-93557-FZ"/>
    <s v="A-M-2.5"/>
    <n v="2"/>
    <x v="381"/>
    <s v="fmiellbc@spiegel.de"/>
    <x v="0"/>
    <x v="2"/>
    <x v="0"/>
    <x v="2"/>
    <n v="25.874999999999996"/>
    <n v="51.749999999999993"/>
    <s v="Arabica"/>
    <s v="Medium"/>
    <x v="0"/>
  </r>
  <r>
    <s v="VRT-39834-265"/>
    <x v="341"/>
    <s v="86686-37462-CK"/>
    <s v="L-L-1"/>
    <n v="3"/>
    <x v="382"/>
    <s v=" "/>
    <x v="1"/>
    <x v="3"/>
    <x v="1"/>
    <x v="0"/>
    <n v="15.85"/>
    <n v="47.55"/>
    <s v="Liberica"/>
    <s v="Light"/>
    <x v="0"/>
  </r>
  <r>
    <s v="QTC-71005-730"/>
    <x v="342"/>
    <s v="14298-02150-KH"/>
    <s v="A-L-0.2"/>
    <n v="4"/>
    <x v="383"/>
    <s v=" "/>
    <x v="0"/>
    <x v="2"/>
    <x v="1"/>
    <x v="3"/>
    <n v="3.8849999999999998"/>
    <n v="15.54"/>
    <s v="Arabica"/>
    <s v="Light"/>
    <x v="1"/>
  </r>
  <r>
    <s v="TNX-09857-717"/>
    <x v="343"/>
    <s v="48675-07824-HJ"/>
    <s v="L-M-1"/>
    <n v="6"/>
    <x v="384"/>
    <s v=" "/>
    <x v="0"/>
    <x v="3"/>
    <x v="0"/>
    <x v="0"/>
    <n v="14.55"/>
    <n v="87.300000000000011"/>
    <s v="Liberica"/>
    <s v="Medium"/>
    <x v="0"/>
  </r>
  <r>
    <s v="JZV-43874-185"/>
    <x v="344"/>
    <s v="18551-80943-YQ"/>
    <s v="A-M-1"/>
    <n v="5"/>
    <x v="385"/>
    <s v=" "/>
    <x v="0"/>
    <x v="2"/>
    <x v="0"/>
    <x v="0"/>
    <n v="11.25"/>
    <n v="56.25"/>
    <s v="Arabica"/>
    <s v="Medium"/>
    <x v="0"/>
  </r>
  <r>
    <s v="ICF-17486-106"/>
    <x v="47"/>
    <s v="19196-09748-DB"/>
    <s v="L-L-2.5"/>
    <n v="1"/>
    <x v="386"/>
    <s v="wspringallbh@jugem.jp"/>
    <x v="0"/>
    <x v="3"/>
    <x v="1"/>
    <x v="2"/>
    <n v="36.454999999999998"/>
    <n v="36.454999999999998"/>
    <s v="Liberica"/>
    <s v="Light"/>
    <x v="0"/>
  </r>
  <r>
    <s v="BMK-49520-383"/>
    <x v="345"/>
    <s v="72233-08665-IP"/>
    <s v="R-L-0.2"/>
    <n v="3"/>
    <x v="387"/>
    <s v=" "/>
    <x v="0"/>
    <x v="0"/>
    <x v="1"/>
    <x v="3"/>
    <n v="3.5849999999999995"/>
    <n v="10.754999999999999"/>
    <s v="Robusta"/>
    <s v="Light"/>
    <x v="0"/>
  </r>
  <r>
    <s v="HTS-15020-632"/>
    <x v="169"/>
    <s v="53817-13148-RK"/>
    <s v="R-M-0.2"/>
    <n v="3"/>
    <x v="388"/>
    <s v="ghawkyensbj@census.gov"/>
    <x v="0"/>
    <x v="0"/>
    <x v="0"/>
    <x v="3"/>
    <n v="2.9849999999999999"/>
    <n v="8.9550000000000001"/>
    <s v="Robusta"/>
    <s v="Medium"/>
    <x v="1"/>
  </r>
  <r>
    <s v="YLE-18247-749"/>
    <x v="346"/>
    <s v="92227-49331-QR"/>
    <s v="A-L-0.5"/>
    <n v="3"/>
    <x v="389"/>
    <s v=" "/>
    <x v="0"/>
    <x v="2"/>
    <x v="1"/>
    <x v="1"/>
    <n v="7.77"/>
    <n v="23.31"/>
    <s v="Arabica"/>
    <s v="Light"/>
    <x v="0"/>
  </r>
  <r>
    <s v="KJJ-12573-591"/>
    <x v="347"/>
    <s v="12997-41076-FQ"/>
    <s v="A-L-2.5"/>
    <n v="1"/>
    <x v="390"/>
    <s v=" "/>
    <x v="0"/>
    <x v="2"/>
    <x v="1"/>
    <x v="2"/>
    <n v="29.784999999999997"/>
    <n v="29.784999999999997"/>
    <s v="Arabica"/>
    <s v="Light"/>
    <x v="0"/>
  </r>
  <r>
    <s v="RGU-43561-950"/>
    <x v="348"/>
    <s v="44220-00348-MB"/>
    <s v="A-L-2.5"/>
    <n v="5"/>
    <x v="391"/>
    <s v="bmcgilvrabm@so-net.ne.jp"/>
    <x v="0"/>
    <x v="2"/>
    <x v="1"/>
    <x v="2"/>
    <n v="29.784999999999997"/>
    <n v="148.92499999999998"/>
    <s v="Arabica"/>
    <s v="Light"/>
    <x v="0"/>
  </r>
  <r>
    <s v="JSN-73975-443"/>
    <x v="349"/>
    <s v="93047-98331-DD"/>
    <s v="L-M-0.5"/>
    <n v="1"/>
    <x v="392"/>
    <s v="adanzeybn@github.com"/>
    <x v="0"/>
    <x v="3"/>
    <x v="0"/>
    <x v="1"/>
    <n v="8.73"/>
    <n v="8.73"/>
    <s v="Liberica"/>
    <s v="Medium"/>
    <x v="0"/>
  </r>
  <r>
    <s v="WNR-71736-993"/>
    <x v="350"/>
    <s v="16880-78077-FB"/>
    <s v="L-D-0.5"/>
    <n v="4"/>
    <x v="347"/>
    <s v="tfarraac@behance.net"/>
    <x v="0"/>
    <x v="3"/>
    <x v="2"/>
    <x v="1"/>
    <n v="7.77"/>
    <n v="31.08"/>
    <s v="Liberica"/>
    <s v="Dark"/>
    <x v="1"/>
  </r>
  <r>
    <s v="WNR-71736-993"/>
    <x v="350"/>
    <s v="16880-78077-FB"/>
    <s v="A-D-2.5"/>
    <n v="6"/>
    <x v="347"/>
    <s v="tfarraac@behance.net"/>
    <x v="0"/>
    <x v="2"/>
    <x v="2"/>
    <x v="2"/>
    <n v="22.884999999999998"/>
    <n v="137.31"/>
    <s v="Arabica"/>
    <s v="Dark"/>
    <x v="1"/>
  </r>
  <r>
    <s v="HNI-91338-546"/>
    <x v="54"/>
    <s v="67285-75317-XI"/>
    <s v="A-D-0.5"/>
    <n v="5"/>
    <x v="393"/>
    <s v=" "/>
    <x v="0"/>
    <x v="2"/>
    <x v="2"/>
    <x v="1"/>
    <n v="5.97"/>
    <n v="29.849999999999998"/>
    <s v="Arabica"/>
    <s v="Dark"/>
    <x v="1"/>
  </r>
  <r>
    <s v="CYH-53243-218"/>
    <x v="237"/>
    <s v="88167-57964-PH"/>
    <s v="R-M-0.5"/>
    <n v="3"/>
    <x v="394"/>
    <s v=" "/>
    <x v="0"/>
    <x v="0"/>
    <x v="0"/>
    <x v="1"/>
    <n v="5.97"/>
    <n v="17.91"/>
    <s v="Robusta"/>
    <s v="Medium"/>
    <x v="1"/>
  </r>
  <r>
    <s v="SVD-75407-177"/>
    <x v="351"/>
    <s v="16106-36039-QS"/>
    <s v="E-L-0.5"/>
    <n v="3"/>
    <x v="395"/>
    <s v="ydombrellbs@dedecms.com"/>
    <x v="0"/>
    <x v="1"/>
    <x v="1"/>
    <x v="1"/>
    <n v="8.91"/>
    <n v="26.73"/>
    <s v="Excelsa"/>
    <s v="Light"/>
    <x v="0"/>
  </r>
  <r>
    <s v="NVN-66443-451"/>
    <x v="352"/>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ight"/>
    <x v="0"/>
  </r>
  <r>
    <s v="ACY-56225-839"/>
    <x v="353"/>
    <s v="47386-50743-FG"/>
    <s v="A-M-2.5"/>
    <n v="3"/>
    <x v="398"/>
    <s v=" "/>
    <x v="0"/>
    <x v="2"/>
    <x v="0"/>
    <x v="2"/>
    <n v="25.874999999999996"/>
    <n v="77.624999999999986"/>
    <s v="Arabica"/>
    <s v="Medium"/>
    <x v="0"/>
  </r>
  <r>
    <s v="QBB-07903-622"/>
    <x v="354"/>
    <s v="32622-54551-UC"/>
    <s v="R-L-1"/>
    <n v="5"/>
    <x v="399"/>
    <s v="mackrillbw@bandcamp.com"/>
    <x v="0"/>
    <x v="0"/>
    <x v="1"/>
    <x v="0"/>
    <n v="11.95"/>
    <n v="59.75"/>
    <s v="Robusta"/>
    <s v="Light"/>
    <x v="1"/>
  </r>
  <r>
    <s v="JLJ-81802-619"/>
    <x v="135"/>
    <s v="16880-78077-FB"/>
    <s v="A-L-1"/>
    <n v="6"/>
    <x v="347"/>
    <s v="tfarraac@behance.net"/>
    <x v="0"/>
    <x v="2"/>
    <x v="1"/>
    <x v="0"/>
    <n v="12.95"/>
    <n v="77.699999999999989"/>
    <s v="Arabica"/>
    <s v="Light"/>
    <x v="1"/>
  </r>
  <r>
    <s v="HFT-77191-168"/>
    <x v="343"/>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5"/>
    <s v="53486-73919-BQ"/>
    <s v="A-M-1"/>
    <n v="2"/>
    <x v="402"/>
    <s v=" "/>
    <x v="0"/>
    <x v="2"/>
    <x v="0"/>
    <x v="0"/>
    <n v="11.25"/>
    <n v="22.5"/>
    <s v="Arabica"/>
    <s v="Medium"/>
    <x v="1"/>
  </r>
  <r>
    <s v="XEY-48929-474"/>
    <x v="204"/>
    <s v="21889-94615-WT"/>
    <s v="L-M-2.5"/>
    <n v="6"/>
    <x v="403"/>
    <s v="lrignoldc1@miibeian.gov.cn"/>
    <x v="0"/>
    <x v="3"/>
    <x v="0"/>
    <x v="2"/>
    <n v="33.464999999999996"/>
    <n v="200.78999999999996"/>
    <s v="Liberica"/>
    <s v="Medium"/>
    <x v="0"/>
  </r>
  <r>
    <s v="SQT-07286-736"/>
    <x v="356"/>
    <s v="87726-16941-QW"/>
    <s v="A-M-1"/>
    <n v="6"/>
    <x v="404"/>
    <s v=" "/>
    <x v="0"/>
    <x v="2"/>
    <x v="0"/>
    <x v="0"/>
    <n v="11.25"/>
    <n v="67.5"/>
    <s v="Ar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erica"/>
    <s v="Light"/>
    <x v="0"/>
  </r>
  <r>
    <s v="WSV-49732-075"/>
    <x v="358"/>
    <s v="76263-95145-GJ"/>
    <s v="L-D-2.5"/>
    <n v="1"/>
    <x v="407"/>
    <s v=" "/>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2"/>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ight"/>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ight"/>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rabica"/>
    <s v="Light"/>
    <x v="1"/>
  </r>
  <r>
    <s v="SCN-51395-066"/>
    <x v="369"/>
    <s v="72164-90254-EJ"/>
    <s v="L-L-0.5"/>
    <n v="4"/>
    <x v="422"/>
    <s v="npirronecl@weibo.com"/>
    <x v="0"/>
    <x v="3"/>
    <x v="1"/>
    <x v="1"/>
    <n v="9.51"/>
    <n v="38.04"/>
    <s v="Liberica"/>
    <s v="Light"/>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ight"/>
    <x v="0"/>
  </r>
  <r>
    <s v="AJV-18231-334"/>
    <x v="372"/>
    <s v="23473-41001-CD"/>
    <s v="R-D-2.5"/>
    <n v="2"/>
    <x v="425"/>
    <s v="aadamidesco@bizjournals.com"/>
    <x v="2"/>
    <x v="0"/>
    <x v="2"/>
    <x v="2"/>
    <n v="20.584999999999997"/>
    <n v="41.169999999999995"/>
    <s v="Robusta"/>
    <s v="Dark"/>
    <x v="1"/>
  </r>
  <r>
    <s v="ZQI-47236-301"/>
    <x v="373"/>
    <s v="23446-47798-ID"/>
    <s v="L-L-0.5"/>
    <n v="5"/>
    <x v="426"/>
    <s v="cthowescp@craigslist.org"/>
    <x v="0"/>
    <x v="3"/>
    <x v="1"/>
    <x v="1"/>
    <n v="9.51"/>
    <n v="47.55"/>
    <s v="Liberica"/>
    <s v="Light"/>
    <x v="1"/>
  </r>
  <r>
    <s v="ZCR-15721-658"/>
    <x v="374"/>
    <s v="28327-84469-ND"/>
    <s v="A-M-1"/>
    <n v="4"/>
    <x v="427"/>
    <s v="rwillowaycq@admin.ch"/>
    <x v="0"/>
    <x v="2"/>
    <x v="0"/>
    <x v="0"/>
    <n v="11.25"/>
    <n v="45"/>
    <s v="Arabica"/>
    <s v="Medium"/>
    <x v="1"/>
  </r>
  <r>
    <s v="QEW-47945-682"/>
    <x v="319"/>
    <s v="42466-87067-DT"/>
    <s v="L-L-0.2"/>
    <n v="5"/>
    <x v="428"/>
    <s v="aelwincr@privacy.gov.au"/>
    <x v="0"/>
    <x v="3"/>
    <x v="1"/>
    <x v="3"/>
    <n v="4.7549999999999999"/>
    <n v="23.774999999999999"/>
    <s v="Liberica"/>
    <s v="Light"/>
    <x v="1"/>
  </r>
  <r>
    <s v="PSY-45485-542"/>
    <x v="375"/>
    <s v="62246-99443-HF"/>
    <s v="R-D-0.5"/>
    <n v="3"/>
    <x v="429"/>
    <s v="abilbrookcs@booking.com"/>
    <x v="1"/>
    <x v="0"/>
    <x v="2"/>
    <x v="1"/>
    <n v="5.3699999999999992"/>
    <n v="16.11"/>
    <s v="Robusta"/>
    <s v="Dark"/>
    <x v="0"/>
  </r>
  <r>
    <s v="BAQ-74241-156"/>
    <x v="376"/>
    <s v="99869-55718-UU"/>
    <s v="R-D-0.2"/>
    <n v="4"/>
    <x v="430"/>
    <s v="rmckallct@sakura.ne.jp"/>
    <x v="2"/>
    <x v="0"/>
    <x v="2"/>
    <x v="3"/>
    <n v="2.6849999999999996"/>
    <n v="10.739999999999998"/>
    <s v="Robu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rabica"/>
    <s v="Medium"/>
    <x v="0"/>
  </r>
  <r>
    <s v="GTS-22482-014"/>
    <x v="167"/>
    <s v="36769-16558-SX"/>
    <s v="L-M-2.5"/>
    <n v="4"/>
    <x v="440"/>
    <s v=" "/>
    <x v="0"/>
    <x v="3"/>
    <x v="0"/>
    <x v="2"/>
    <n v="33.464999999999996"/>
    <n v="133.85999999999999"/>
    <s v="Libe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usta"/>
    <s v="Light"/>
    <x v="1"/>
  </r>
  <r>
    <s v="VID-40587-569"/>
    <x v="389"/>
    <s v="09818-59895-EH"/>
    <s v="E-D-2.5"/>
    <n v="5"/>
    <x v="448"/>
    <s v="skeetsde@answers.com"/>
    <x v="0"/>
    <x v="1"/>
    <x v="2"/>
    <x v="2"/>
    <n v="27.945"/>
    <n v="139.72499999999999"/>
    <s v="Excelsa"/>
    <s v="Dark"/>
    <x v="0"/>
  </r>
  <r>
    <s v="KBB-52530-416"/>
    <x v="229"/>
    <s v="06488-46303-IZ"/>
    <s v="L-D-2.5"/>
    <n v="2"/>
    <x v="449"/>
    <s v=" "/>
    <x v="0"/>
    <x v="3"/>
    <x v="2"/>
    <x v="2"/>
    <n v="29.784999999999997"/>
    <n v="59.569999999999993"/>
    <s v="Liberica"/>
    <s v="Dark"/>
    <x v="0"/>
  </r>
  <r>
    <s v="ISJ-48676-420"/>
    <x v="390"/>
    <s v="93046-67561-AY"/>
    <s v="L-L-0.5"/>
    <n v="6"/>
    <x v="450"/>
    <s v="kcakedg@huffingtonpost.com"/>
    <x v="0"/>
    <x v="3"/>
    <x v="1"/>
    <x v="1"/>
    <n v="9.51"/>
    <n v="57.06"/>
    <s v="Liberica"/>
    <s v="Light"/>
    <x v="1"/>
  </r>
  <r>
    <s v="MIF-17920-768"/>
    <x v="391"/>
    <s v="68946-40750-LK"/>
    <s v="R-L-0.2"/>
    <n v="6"/>
    <x v="451"/>
    <s v="mhanseddh@instagram.com"/>
    <x v="1"/>
    <x v="0"/>
    <x v="1"/>
    <x v="3"/>
    <n v="3.5849999999999995"/>
    <n v="21.509999999999998"/>
    <s v="Robusta"/>
    <s v="Light"/>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ight"/>
    <x v="1"/>
  </r>
  <r>
    <s v="IGK-51227-573"/>
    <x v="137"/>
    <s v="46959-60474-LT"/>
    <s v="L-D-0.5"/>
    <n v="2"/>
    <x v="456"/>
    <s v="bgiannazzidm@apple.com"/>
    <x v="0"/>
    <x v="3"/>
    <x v="2"/>
    <x v="1"/>
    <n v="7.77"/>
    <n v="15.54"/>
    <s v="Liberica"/>
    <s v="Dark"/>
    <x v="1"/>
  </r>
  <r>
    <s v="ZAY-43009-775"/>
    <x v="395"/>
    <s v="73431-39823-UP"/>
    <s v="L-D-0.2"/>
    <n v="6"/>
    <x v="457"/>
    <s v=" "/>
    <x v="0"/>
    <x v="3"/>
    <x v="2"/>
    <x v="3"/>
    <n v="3.8849999999999998"/>
    <n v="23.31"/>
    <s v="Libe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usta"/>
    <s v="Medium"/>
    <x v="1"/>
  </r>
  <r>
    <s v="TXB-80533-417"/>
    <x v="8"/>
    <s v="54597-57004-QM"/>
    <s v="L-L-1"/>
    <n v="2"/>
    <x v="460"/>
    <s v="fjecockdq@unicef.org"/>
    <x v="0"/>
    <x v="3"/>
    <x v="1"/>
    <x v="0"/>
    <n v="15.85"/>
    <n v="31.7"/>
    <s v="Liberica"/>
    <s v="Light"/>
    <x v="1"/>
  </r>
  <r>
    <s v="MBM-00112-248"/>
    <x v="397"/>
    <s v="50238-24377-ZS"/>
    <s v="L-L-1"/>
    <n v="5"/>
    <x v="461"/>
    <s v=" "/>
    <x v="0"/>
    <x v="3"/>
    <x v="1"/>
    <x v="0"/>
    <n v="15.85"/>
    <n v="79.25"/>
    <s v="Libe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usta"/>
    <s v="Medium"/>
    <x v="0"/>
  </r>
  <r>
    <s v="ALR-62963-723"/>
    <x v="401"/>
    <s v="80463-43913-WZ"/>
    <s v="R-D-0.2"/>
    <n v="3"/>
    <x v="465"/>
    <s v=" "/>
    <x v="1"/>
    <x v="0"/>
    <x v="2"/>
    <x v="3"/>
    <n v="2.6849999999999996"/>
    <n v="8.0549999999999997"/>
    <s v="Robusta"/>
    <s v="Dark"/>
    <x v="0"/>
  </r>
  <r>
    <s v="JIG-27636-870"/>
    <x v="402"/>
    <s v="67204-04870-LG"/>
    <s v="R-L-1"/>
    <n v="4"/>
    <x v="466"/>
    <s v=" "/>
    <x v="0"/>
    <x v="0"/>
    <x v="1"/>
    <x v="0"/>
    <n v="11.95"/>
    <n v="47.8"/>
    <s v="Robusta"/>
    <s v="Light"/>
    <x v="1"/>
  </r>
  <r>
    <s v="CTE-31437-326"/>
    <x v="6"/>
    <s v="22721-63196-UJ"/>
    <s v="R-M-0.2"/>
    <n v="4"/>
    <x v="467"/>
    <s v="gduckerdx@patch.com"/>
    <x v="2"/>
    <x v="0"/>
    <x v="0"/>
    <x v="3"/>
    <n v="2.9849999999999999"/>
    <n v="11.94"/>
    <s v="Robu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erica"/>
    <s v="Dark"/>
    <x v="1"/>
  </r>
  <r>
    <s v="CTE-31437-326"/>
    <x v="6"/>
    <s v="22721-63196-UJ"/>
    <s v="L-L-0.2"/>
    <n v="3"/>
    <x v="467"/>
    <s v="gduckerdx@patch.com"/>
    <x v="2"/>
    <x v="3"/>
    <x v="1"/>
    <x v="3"/>
    <n v="4.7549999999999999"/>
    <n v="14.265000000000001"/>
    <s v="Liberica"/>
    <s v="Light"/>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rabica"/>
    <s v="Light"/>
    <x v="0"/>
  </r>
  <r>
    <s v="XEE-37895-169"/>
    <x v="21"/>
    <s v="14888-85625-TM"/>
    <s v="A-L-2.5"/>
    <n v="3"/>
    <x v="470"/>
    <s v="plyfielde3@baidu.com"/>
    <x v="0"/>
    <x v="2"/>
    <x v="1"/>
    <x v="2"/>
    <n v="29.784999999999997"/>
    <n v="89.35499999999999"/>
    <s v="Arabica"/>
    <s v="Light"/>
    <x v="0"/>
  </r>
  <r>
    <s v="ZTX-80764-911"/>
    <x v="239"/>
    <s v="92793-68332-NR"/>
    <s v="L-D-0.5"/>
    <n v="6"/>
    <x v="471"/>
    <s v="hperrise4@studiopress.com"/>
    <x v="1"/>
    <x v="3"/>
    <x v="2"/>
    <x v="1"/>
    <n v="7.77"/>
    <n v="46.62"/>
    <s v="Liberica"/>
    <s v="Dark"/>
    <x v="1"/>
  </r>
  <r>
    <s v="WVT-88135-549"/>
    <x v="405"/>
    <s v="66458-91190-YC"/>
    <s v="A-D-1"/>
    <n v="3"/>
    <x v="464"/>
    <s v="murione5@alexa.com"/>
    <x v="1"/>
    <x v="2"/>
    <x v="2"/>
    <x v="0"/>
    <n v="9.9499999999999993"/>
    <n v="29.849999999999998"/>
    <s v="Arabica"/>
    <s v="Dark"/>
    <x v="0"/>
  </r>
  <r>
    <s v="IPA-94170-889"/>
    <x v="292"/>
    <s v="64439-27325-LG"/>
    <s v="R-L-0.2"/>
    <n v="3"/>
    <x v="472"/>
    <s v="ckide6@narod.ru"/>
    <x v="1"/>
    <x v="0"/>
    <x v="1"/>
    <x v="3"/>
    <n v="3.5849999999999995"/>
    <n v="10.754999999999999"/>
    <s v="Robusta"/>
    <s v="Light"/>
    <x v="0"/>
  </r>
  <r>
    <s v="YQL-63755-365"/>
    <x v="117"/>
    <s v="78570-76770-LB"/>
    <s v="A-M-0.2"/>
    <n v="4"/>
    <x v="473"/>
    <s v="cbeinee7@xinhuanet.com"/>
    <x v="0"/>
    <x v="2"/>
    <x v="0"/>
    <x v="3"/>
    <n v="3.375"/>
    <n v="13.5"/>
    <s v="Arabica"/>
    <s v="Medium"/>
    <x v="0"/>
  </r>
  <r>
    <s v="RKW-81145-984"/>
    <x v="406"/>
    <s v="98661-69719-VI"/>
    <s v="L-L-1"/>
    <n v="3"/>
    <x v="474"/>
    <s v="cbakeupe8@globo.com"/>
    <x v="0"/>
    <x v="3"/>
    <x v="1"/>
    <x v="0"/>
    <n v="15.85"/>
    <n v="47.55"/>
    <s v="Liberica"/>
    <s v="Light"/>
    <x v="1"/>
  </r>
  <r>
    <s v="MBT-23379-866"/>
    <x v="407"/>
    <s v="82990-92703-IX"/>
    <s v="L-L-1"/>
    <n v="5"/>
    <x v="475"/>
    <s v="nhelkine9@example.com"/>
    <x v="0"/>
    <x v="3"/>
    <x v="1"/>
    <x v="0"/>
    <n v="15.85"/>
    <n v="79.25"/>
    <s v="Liberica"/>
    <s v="Light"/>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ight"/>
    <x v="1"/>
  </r>
  <r>
    <s v="AOT-70449-651"/>
    <x v="410"/>
    <s v="53414-73391-CR"/>
    <s v="R-D-2.5"/>
    <n v="5"/>
    <x v="478"/>
    <s v=" "/>
    <x v="0"/>
    <x v="0"/>
    <x v="2"/>
    <x v="2"/>
    <n v="20.584999999999997"/>
    <n v="102.92499999999998"/>
    <s v="Robusta"/>
    <s v="Dark"/>
    <x v="0"/>
  </r>
  <r>
    <s v="DGC-21813-731"/>
    <x v="127"/>
    <s v="43606-83072-OA"/>
    <s v="L-D-0.2"/>
    <n v="2"/>
    <x v="479"/>
    <s v=" "/>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r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
    <x v="0"/>
    <x v="3"/>
    <x v="1"/>
    <x v="2"/>
    <n v="36.454999999999998"/>
    <n v="72.91"/>
    <s v="Liberica"/>
    <s v="Light"/>
    <x v="1"/>
  </r>
  <r>
    <s v="ITR-54735-364"/>
    <x v="416"/>
    <s v="92599-58687-CS"/>
    <s v="R-D-0.2"/>
    <n v="5"/>
    <x v="485"/>
    <s v=" "/>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
    <x v="0"/>
    <x v="0"/>
    <x v="2"/>
    <x v="1"/>
    <n v="5.3699999999999992"/>
    <n v="21.479999999999997"/>
    <s v="Robusta"/>
    <s v="Dark"/>
    <x v="1"/>
  </r>
  <r>
    <s v="LWJ-06793-303"/>
    <x v="204"/>
    <s v="95424-67020-AP"/>
    <s v="R-M-2.5"/>
    <n v="2"/>
    <x v="494"/>
    <s v="koculleneu@ca.gov"/>
    <x v="1"/>
    <x v="0"/>
    <x v="0"/>
    <x v="2"/>
    <n v="22.884999999999998"/>
    <n v="45.769999999999996"/>
    <s v="Robusta"/>
    <s v="Medium"/>
    <x v="0"/>
  </r>
  <r>
    <s v="FLM-82229-989"/>
    <x v="424"/>
    <s v="73017-69644-MS"/>
    <s v="L-L-0.2"/>
    <n v="2"/>
    <x v="495"/>
    <s v=" "/>
    <x v="1"/>
    <x v="3"/>
    <x v="1"/>
    <x v="3"/>
    <n v="4.7549999999999999"/>
    <n v="9.51"/>
    <s v="Liberica"/>
    <s v="Light"/>
    <x v="1"/>
  </r>
  <r>
    <s v="CPV-90280-133"/>
    <x v="13"/>
    <s v="66458-91190-YC"/>
    <s v="R-D-0.2"/>
    <n v="3"/>
    <x v="464"/>
    <s v="murione5@alexa.com"/>
    <x v="1"/>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ight"/>
    <x v="0"/>
  </r>
  <r>
    <s v="AZF-45991-584"/>
    <x v="426"/>
    <s v="73759-17258-KA"/>
    <s v="A-D-2.5"/>
    <n v="1"/>
    <x v="500"/>
    <s v=" "/>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usta"/>
    <s v="Light"/>
    <x v="1"/>
  </r>
  <r>
    <s v="NFA-03411-746"/>
    <x v="383"/>
    <s v="07476-13102-NJ"/>
    <s v="A-L-0.5"/>
    <n v="2"/>
    <x v="503"/>
    <s v="hfromantf4@ucsd.edu"/>
    <x v="0"/>
    <x v="2"/>
    <x v="1"/>
    <x v="1"/>
    <n v="7.77"/>
    <n v="15.54"/>
    <s v="Arabica"/>
    <s v="Light"/>
    <x v="1"/>
  </r>
  <r>
    <s v="CYM-74988-450"/>
    <x v="156"/>
    <s v="87223-37422-SK"/>
    <s v="L-D-0.2"/>
    <n v="4"/>
    <x v="504"/>
    <s v="rflearf5@artisteer.com"/>
    <x v="2"/>
    <x v="3"/>
    <x v="2"/>
    <x v="3"/>
    <n v="3.8849999999999998"/>
    <n v="15.54"/>
    <s v="Liberica"/>
    <s v="Dark"/>
    <x v="1"/>
  </r>
  <r>
    <s v="WTV-24996-658"/>
    <x v="429"/>
    <s v="57837-15577-YK"/>
    <s v="E-D-2.5"/>
    <n v="3"/>
    <x v="505"/>
    <s v=" "/>
    <x v="1"/>
    <x v="1"/>
    <x v="2"/>
    <x v="2"/>
    <n v="27.945"/>
    <n v="83.835000000000008"/>
    <s v="Excelsa"/>
    <s v="Dark"/>
    <x v="1"/>
  </r>
  <r>
    <s v="DSL-69915-544"/>
    <x v="103"/>
    <s v="10142-55267-YO"/>
    <s v="R-L-0.2"/>
    <n v="3"/>
    <x v="506"/>
    <s v="wlightollersf9@baidu.com"/>
    <x v="0"/>
    <x v="0"/>
    <x v="1"/>
    <x v="3"/>
    <n v="3.5849999999999995"/>
    <n v="10.754999999999999"/>
    <s v="Robu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
    <x v="2"/>
    <x v="0"/>
    <x v="1"/>
    <x v="2"/>
    <n v="27.484999999999996"/>
    <n v="54.969999999999992"/>
    <s v="Robusta"/>
    <s v="Light"/>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464"/>
    <s v="murione5@alexa.com"/>
    <x v="1"/>
    <x v="1"/>
    <x v="1"/>
    <x v="0"/>
    <n v="14.85"/>
    <n v="59.4"/>
    <s v="Excelsa"/>
    <s v="Light"/>
    <x v="0"/>
  </r>
  <r>
    <s v="CUN-90044-279"/>
    <x v="434"/>
    <s v="86646-65810-TD"/>
    <s v="L-D-0.2"/>
    <n v="4"/>
    <x v="515"/>
    <s v=" "/>
    <x v="0"/>
    <x v="3"/>
    <x v="2"/>
    <x v="3"/>
    <n v="3.8849999999999998"/>
    <n v="15.54"/>
    <s v="Liberica"/>
    <s v="Dark"/>
    <x v="0"/>
  </r>
  <r>
    <s v="ICC-73030-502"/>
    <x v="435"/>
    <s v="59480-02795-IU"/>
    <s v="A-L-1"/>
    <n v="3"/>
    <x v="516"/>
    <s v="raynoldfj@ustream.tv"/>
    <x v="0"/>
    <x v="2"/>
    <x v="1"/>
    <x v="0"/>
    <n v="12.95"/>
    <n v="38.849999999999994"/>
    <s v="Arabica"/>
    <s v="Light"/>
    <x v="0"/>
  </r>
  <r>
    <s v="ADP-04506-084"/>
    <x v="436"/>
    <s v="61809-87758-LJ"/>
    <s v="E-M-2.5"/>
    <n v="6"/>
    <x v="517"/>
    <s v=" "/>
    <x v="0"/>
    <x v="1"/>
    <x v="0"/>
    <x v="2"/>
    <n v="31.624999999999996"/>
    <n v="189.74999999999997"/>
    <s v="Excelsa"/>
    <s v="Medium"/>
    <x v="0"/>
  </r>
  <r>
    <s v="PNU-22150-408"/>
    <x v="437"/>
    <s v="77408-43873-RS"/>
    <s v="A-D-0.2"/>
    <n v="6"/>
    <x v="518"/>
    <s v=" "/>
    <x v="1"/>
    <x v="2"/>
    <x v="2"/>
    <x v="3"/>
    <n v="2.9849999999999999"/>
    <n v="17.91"/>
    <s v="Arabica"/>
    <s v="Dark"/>
    <x v="0"/>
  </r>
  <r>
    <s v="VSQ-07182-513"/>
    <x v="438"/>
    <s v="18366-65239-WF"/>
    <s v="L-L-0.2"/>
    <n v="6"/>
    <x v="519"/>
    <s v="bgrecefm@naver.com"/>
    <x v="2"/>
    <x v="3"/>
    <x v="1"/>
    <x v="3"/>
    <n v="4.7549999999999999"/>
    <n v="28.53"/>
    <s v="Liberica"/>
    <s v="Light"/>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usta"/>
    <s v="Light"/>
    <x v="1"/>
  </r>
  <r>
    <s v="XPG-66112-335"/>
    <x v="440"/>
    <s v="58118-22461-GC"/>
    <s v="R-D-2.5"/>
    <n v="4"/>
    <x v="522"/>
    <s v="jchuggfp@about.me"/>
    <x v="0"/>
    <x v="0"/>
    <x v="2"/>
    <x v="2"/>
    <n v="20.584999999999997"/>
    <n v="82.339999999999989"/>
    <s v="Robusta"/>
    <s v="Dark"/>
    <x v="1"/>
  </r>
  <r>
    <s v="NSQ-72210-345"/>
    <x v="441"/>
    <s v="90940-63327-DJ"/>
    <s v="A-M-0.2"/>
    <n v="6"/>
    <x v="523"/>
    <s v="akelstonfq@sakura.ne.jp"/>
    <x v="0"/>
    <x v="2"/>
    <x v="0"/>
    <x v="3"/>
    <n v="3.375"/>
    <n v="20.25"/>
    <s v="Arabica"/>
    <s v="Medium"/>
    <x v="0"/>
  </r>
  <r>
    <s v="XRR-28376-277"/>
    <x v="442"/>
    <s v="64481-42546-II"/>
    <s v="R-L-2.5"/>
    <n v="6"/>
    <x v="524"/>
    <s v=" "/>
    <x v="1"/>
    <x v="0"/>
    <x v="1"/>
    <x v="2"/>
    <n v="27.484999999999996"/>
    <n v="164.90999999999997"/>
    <s v="Robusta"/>
    <s v="Light"/>
    <x v="1"/>
  </r>
  <r>
    <s v="WHQ-25197-475"/>
    <x v="443"/>
    <s v="27536-28463-NJ"/>
    <s v="L-L-0.2"/>
    <n v="4"/>
    <x v="525"/>
    <s v="cmottramfs@harvard.edu"/>
    <x v="0"/>
    <x v="3"/>
    <x v="1"/>
    <x v="3"/>
    <n v="4.7549999999999999"/>
    <n v="19.02"/>
    <s v="Liberica"/>
    <s v="Light"/>
    <x v="0"/>
  </r>
  <r>
    <s v="HMB-30634-745"/>
    <x v="216"/>
    <s v="19485-98072-PS"/>
    <s v="A-D-2.5"/>
    <n v="6"/>
    <x v="520"/>
    <s v="dflintiffg1@e-recht24.de"/>
    <x v="2"/>
    <x v="2"/>
    <x v="2"/>
    <x v="2"/>
    <n v="22.884999999999998"/>
    <n v="137.31"/>
    <s v="Arabica"/>
    <s v="Dark"/>
    <x v="1"/>
  </r>
  <r>
    <s v="XTL-68000-371"/>
    <x v="444"/>
    <s v="70140-82812-KD"/>
    <s v="A-M-0.5"/>
    <n v="4"/>
    <x v="526"/>
    <s v="dsangwinfu@weebly.com"/>
    <x v="0"/>
    <x v="2"/>
    <x v="0"/>
    <x v="1"/>
    <n v="6.75"/>
    <n v="27"/>
    <s v="Arabica"/>
    <s v="Medium"/>
    <x v="1"/>
  </r>
  <r>
    <s v="YES-51109-625"/>
    <x v="37"/>
    <s v="91895-55605-LS"/>
    <s v="E-L-0.5"/>
    <n v="4"/>
    <x v="527"/>
    <s v="eaizikowitzfv@virginia.edu"/>
    <x v="2"/>
    <x v="1"/>
    <x v="1"/>
    <x v="1"/>
    <n v="8.91"/>
    <n v="35.64"/>
    <s v="Excelsa"/>
    <s v="Light"/>
    <x v="1"/>
  </r>
  <r>
    <s v="EAY-89850-211"/>
    <x v="445"/>
    <s v="43155-71724-XP"/>
    <s v="A-D-0.2"/>
    <n v="2"/>
    <x v="528"/>
    <s v=" "/>
    <x v="0"/>
    <x v="2"/>
    <x v="2"/>
    <x v="3"/>
    <n v="2.9849999999999999"/>
    <n v="5.97"/>
    <s v="Arabica"/>
    <s v="Dark"/>
    <x v="0"/>
  </r>
  <r>
    <s v="IOQ-84840-827"/>
    <x v="446"/>
    <s v="32038-81174-JF"/>
    <s v="A-M-1"/>
    <n v="6"/>
    <x v="529"/>
    <s v="cvenourfx@ask.com"/>
    <x v="0"/>
    <x v="2"/>
    <x v="0"/>
    <x v="0"/>
    <n v="11.25"/>
    <n v="67.5"/>
    <s v="Arabica"/>
    <s v="Medium"/>
    <x v="1"/>
  </r>
  <r>
    <s v="FBD-56220-430"/>
    <x v="245"/>
    <s v="59205-20324-NB"/>
    <s v="R-L-0.2"/>
    <n v="6"/>
    <x v="530"/>
    <s v="mharbyfy@163.com"/>
    <x v="0"/>
    <x v="0"/>
    <x v="1"/>
    <x v="3"/>
    <n v="3.5849999999999995"/>
    <n v="21.509999999999998"/>
    <s v="Robusta"/>
    <s v="Light"/>
    <x v="0"/>
  </r>
  <r>
    <s v="COV-52659-202"/>
    <x v="447"/>
    <s v="99899-54612-NX"/>
    <s v="L-M-2.5"/>
    <n v="2"/>
    <x v="531"/>
    <s v="rthickpennyfz@cafepress.com"/>
    <x v="0"/>
    <x v="3"/>
    <x v="0"/>
    <x v="2"/>
    <n v="33.464999999999996"/>
    <n v="66.929999999999993"/>
    <s v="Liberica"/>
    <s v="Medium"/>
    <x v="1"/>
  </r>
  <r>
    <s v="YUO-76652-814"/>
    <x v="448"/>
    <s v="26248-84194-FI"/>
    <s v="A-D-0.2"/>
    <n v="6"/>
    <x v="532"/>
    <s v="pormerodg0@redcross.org"/>
    <x v="0"/>
    <x v="2"/>
    <x v="2"/>
    <x v="3"/>
    <n v="2.9849999999999999"/>
    <n v="17.91"/>
    <s v="Arabica"/>
    <s v="Dark"/>
    <x v="1"/>
  </r>
  <r>
    <s v="PBT-36926-102"/>
    <x v="344"/>
    <s v="19485-98072-PS"/>
    <s v="L-M-1"/>
    <n v="4"/>
    <x v="520"/>
    <s v="dflintiffg1@e-recht24.de"/>
    <x v="2"/>
    <x v="3"/>
    <x v="0"/>
    <x v="0"/>
    <n v="14.55"/>
    <n v="58.2"/>
    <s v="Libe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rabica"/>
    <s v="Medium"/>
    <x v="1"/>
  </r>
  <r>
    <s v="QYC-63914-195"/>
    <x v="449"/>
    <s v="39789-43945-IV"/>
    <s v="E-L-1"/>
    <n v="3"/>
    <x v="534"/>
    <s v="rkirtleyg4@hatena.ne.jp"/>
    <x v="0"/>
    <x v="1"/>
    <x v="1"/>
    <x v="0"/>
    <n v="14.85"/>
    <n v="44.55"/>
    <s v="Excelsa"/>
    <s v="Light"/>
    <x v="0"/>
  </r>
  <r>
    <s v="OIB-77163-890"/>
    <x v="450"/>
    <s v="38972-89678-ZM"/>
    <s v="E-L-0.5"/>
    <n v="5"/>
    <x v="535"/>
    <s v="cclemencetg5@weather.com"/>
    <x v="2"/>
    <x v="1"/>
    <x v="1"/>
    <x v="1"/>
    <n v="8.91"/>
    <n v="44.55"/>
    <s v="Excelsa"/>
    <s v="Light"/>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ight"/>
    <x v="0"/>
  </r>
  <r>
    <s v="UOJ-28238-299"/>
    <x v="452"/>
    <s v="30844-91890-ZA"/>
    <s v="R-L-0.2"/>
    <n v="6"/>
    <x v="538"/>
    <s v="rreadieg8@guardian.co.uk"/>
    <x v="0"/>
    <x v="0"/>
    <x v="1"/>
    <x v="3"/>
    <n v="3.5849999999999995"/>
    <n v="21.509999999999998"/>
    <s v="Robusta"/>
    <s v="Light"/>
    <x v="1"/>
  </r>
  <r>
    <s v="ETD-58130-674"/>
    <x v="453"/>
    <s v="05325-97750-WP"/>
    <s v="E-M-0.5"/>
    <n v="2"/>
    <x v="539"/>
    <s v="cverissimogh@theglobeandmail.com"/>
    <x v="2"/>
    <x v="1"/>
    <x v="0"/>
    <x v="1"/>
    <n v="8.25"/>
    <n v="16.5"/>
    <s v="Excelsa"/>
    <s v="Medium"/>
    <x v="0"/>
  </r>
  <r>
    <s v="UPF-60123-025"/>
    <x v="454"/>
    <s v="88992-49081-AT"/>
    <s v="R-L-2.5"/>
    <n v="3"/>
    <x v="540"/>
    <s v=" "/>
    <x v="0"/>
    <x v="0"/>
    <x v="1"/>
    <x v="2"/>
    <n v="27.484999999999996"/>
    <n v="82.454999999999984"/>
    <s v="Robusta"/>
    <s v="Light"/>
    <x v="1"/>
  </r>
  <r>
    <s v="NQS-01613-687"/>
    <x v="455"/>
    <s v="10204-31464-SA"/>
    <s v="L-D-0.5"/>
    <n v="1"/>
    <x v="541"/>
    <s v="bogb@elpais.com"/>
    <x v="0"/>
    <x v="3"/>
    <x v="2"/>
    <x v="1"/>
    <n v="7.77"/>
    <n v="7.77"/>
    <s v="Liberica"/>
    <s v="Dark"/>
    <x v="0"/>
  </r>
  <r>
    <s v="MGH-36050-573"/>
    <x v="456"/>
    <s v="75156-80911-YT"/>
    <s v="R-M-0.5"/>
    <n v="2"/>
    <x v="542"/>
    <s v="vstansburygc@unblog.fr"/>
    <x v="0"/>
    <x v="0"/>
    <x v="0"/>
    <x v="1"/>
    <n v="5.97"/>
    <n v="11.94"/>
    <s v="Robusta"/>
    <s v="Medium"/>
    <x v="0"/>
  </r>
  <r>
    <s v="UVF-59322-459"/>
    <x v="373"/>
    <s v="53971-49906-PZ"/>
    <s v="E-L-2.5"/>
    <n v="6"/>
    <x v="543"/>
    <s v="dheinonengd@printfriendly.com"/>
    <x v="0"/>
    <x v="1"/>
    <x v="1"/>
    <x v="2"/>
    <n v="34.154999999999994"/>
    <n v="204.92999999999995"/>
    <s v="Excelsa"/>
    <s v="Light"/>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
    <x v="0"/>
    <x v="2"/>
    <x v="0"/>
    <x v="2"/>
    <n v="25.874999999999996"/>
    <n v="51.749999999999993"/>
    <s v="Ar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rabica"/>
    <s v="Light"/>
    <x v="1"/>
  </r>
  <r>
    <s v="MVI-04946-827"/>
    <x v="461"/>
    <s v="62483-50867-OM"/>
    <s v="E-L-1"/>
    <n v="1"/>
    <x v="548"/>
    <s v=" "/>
    <x v="2"/>
    <x v="1"/>
    <x v="1"/>
    <x v="0"/>
    <n v="14.85"/>
    <n v="14.85"/>
    <s v="Excelsa"/>
    <s v="Light"/>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erica"/>
    <s v="Light"/>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usta"/>
    <s v="Medium"/>
    <x v="1"/>
  </r>
  <r>
    <s v="PJB-15659-994"/>
    <x v="469"/>
    <s v="39457-62611-YK"/>
    <s v="L-D-2.5"/>
    <n v="4"/>
    <x v="557"/>
    <s v=" "/>
    <x v="1"/>
    <x v="3"/>
    <x v="2"/>
    <x v="2"/>
    <n v="29.784999999999997"/>
    <n v="119.13999999999999"/>
    <s v="Liberica"/>
    <s v="Dark"/>
    <x v="1"/>
  </r>
  <r>
    <s v="LTS-03470-353"/>
    <x v="470"/>
    <s v="90985-89807-RW"/>
    <s v="A-L-2.5"/>
    <n v="5"/>
    <x v="558"/>
    <s v="wpowleslandgt@soundcloud.com"/>
    <x v="0"/>
    <x v="2"/>
    <x v="1"/>
    <x v="2"/>
    <n v="29.784999999999997"/>
    <n v="148.92499999999998"/>
    <s v="Arabica"/>
    <s v="Light"/>
    <x v="0"/>
  </r>
  <r>
    <s v="UMM-28497-689"/>
    <x v="471"/>
    <s v="05325-97750-WP"/>
    <s v="L-L-2.5"/>
    <n v="3"/>
    <x v="539"/>
    <s v="cverissimogh@theglobeandmail.com"/>
    <x v="2"/>
    <x v="3"/>
    <x v="1"/>
    <x v="2"/>
    <n v="36.454999999999998"/>
    <n v="109.36499999999999"/>
    <s v="Liberica"/>
    <s v="Light"/>
    <x v="0"/>
  </r>
  <r>
    <s v="MJZ-93232-402"/>
    <x v="472"/>
    <s v="17816-67941-ZS"/>
    <s v="E-D-0.2"/>
    <n v="1"/>
    <x v="559"/>
    <s v="lellinghamgv@sciencedaily.com"/>
    <x v="0"/>
    <x v="1"/>
    <x v="2"/>
    <x v="3"/>
    <n v="3.645"/>
    <n v="3.645"/>
    <s v="Excelsa"/>
    <s v="Dark"/>
    <x v="0"/>
  </r>
  <r>
    <s v="UHW-74617-126"/>
    <x v="173"/>
    <s v="90816-65619-LM"/>
    <s v="E-D-2.5"/>
    <n v="2"/>
    <x v="560"/>
    <s v=" "/>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ight"/>
    <x v="1"/>
  </r>
  <r>
    <s v="TVV-42245-088"/>
    <x v="476"/>
    <s v="14398-43114-RV"/>
    <s v="A-M-0.2"/>
    <n v="4"/>
    <x v="564"/>
    <s v=" "/>
    <x v="1"/>
    <x v="2"/>
    <x v="0"/>
    <x v="3"/>
    <n v="3.375"/>
    <n v="13.5"/>
    <s v="Arabica"/>
    <s v="Medium"/>
    <x v="1"/>
  </r>
  <r>
    <s v="DYP-74337-787"/>
    <x v="431"/>
    <s v="41486-52502-QQ"/>
    <s v="R-M-0.5"/>
    <n v="1"/>
    <x v="565"/>
    <s v=" "/>
    <x v="0"/>
    <x v="0"/>
    <x v="0"/>
    <x v="1"/>
    <n v="5.97"/>
    <n v="5.97"/>
    <s v="Robusta"/>
    <s v="Medium"/>
    <x v="1"/>
  </r>
  <r>
    <s v="OKA-93124-100"/>
    <x v="477"/>
    <s v="05325-97750-WP"/>
    <s v="R-M-0.5"/>
    <n v="5"/>
    <x v="539"/>
    <s v="cverissimogh@theglobeandmail.com"/>
    <x v="2"/>
    <x v="0"/>
    <x v="0"/>
    <x v="1"/>
    <n v="5.97"/>
    <n v="29.849999999999998"/>
    <s v="Robusta"/>
    <s v="Medium"/>
    <x v="0"/>
  </r>
  <r>
    <s v="IXW-20780-268"/>
    <x v="478"/>
    <s v="20236-64364-QL"/>
    <s v="L-L-2.5"/>
    <n v="2"/>
    <x v="566"/>
    <s v="scouronneh3@mozilla.org"/>
    <x v="0"/>
    <x v="3"/>
    <x v="1"/>
    <x v="2"/>
    <n v="36.454999999999998"/>
    <n v="72.91"/>
    <s v="Liberica"/>
    <s v="Light"/>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ight"/>
    <x v="1"/>
  </r>
  <r>
    <s v="XTH-67276-442"/>
    <x v="482"/>
    <s v="73799-04749-BM"/>
    <s v="L-M-2.5"/>
    <n v="4"/>
    <x v="573"/>
    <s v="bbyrdha@4shared.com"/>
    <x v="0"/>
    <x v="3"/>
    <x v="0"/>
    <x v="2"/>
    <n v="33.464999999999996"/>
    <n v="133.85999999999999"/>
    <s v="Liberica"/>
    <s v="Medium"/>
    <x v="1"/>
  </r>
  <r>
    <s v="PVU-02950-470"/>
    <x v="353"/>
    <s v="01927-46702-YT"/>
    <s v="E-D-1"/>
    <n v="1"/>
    <x v="574"/>
    <s v=" "/>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ight"/>
    <x v="1"/>
  </r>
  <r>
    <s v="EXP-21628-670"/>
    <x v="267"/>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erica"/>
    <s v="Dark"/>
    <x v="0"/>
  </r>
  <r>
    <s v="PKN-19556-918"/>
    <x v="483"/>
    <s v="00445-42781-KX"/>
    <s v="A-D-0.2"/>
    <n v="1"/>
    <x v="579"/>
    <s v="fbrighamhg@blog.com"/>
    <x v="1"/>
    <x v="2"/>
    <x v="2"/>
    <x v="3"/>
    <n v="2.9849999999999999"/>
    <n v="2.9849999999999999"/>
    <s v="Arabica"/>
    <s v="Dark"/>
    <x v="0"/>
  </r>
  <r>
    <s v="PKN-19556-918"/>
    <x v="483"/>
    <s v="00445-42781-KX"/>
    <s v="R-D-2.5"/>
    <n v="5"/>
    <x v="579"/>
    <s v="fbrighamhg@blog.com"/>
    <x v="1"/>
    <x v="0"/>
    <x v="2"/>
    <x v="2"/>
    <n v="20.584999999999997"/>
    <n v="102.92499999999998"/>
    <s v="Robu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usta"/>
    <s v="Light"/>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erica"/>
    <s v="Light"/>
    <x v="0"/>
  </r>
  <r>
    <s v="CSW-59644-267"/>
    <x v="489"/>
    <s v="60378-26473-FE"/>
    <s v="E-M-2.5"/>
    <n v="1"/>
    <x v="585"/>
    <s v="bpaumierhp@umn.edu"/>
    <x v="1"/>
    <x v="1"/>
    <x v="0"/>
    <x v="2"/>
    <n v="31.624999999999996"/>
    <n v="31.624999999999996"/>
    <s v="Excelsa"/>
    <s v="Medium"/>
    <x v="0"/>
  </r>
  <r>
    <s v="ITY-92466-909"/>
    <x v="162"/>
    <s v="34927-68586-ZV"/>
    <s v="A-M-2.5"/>
    <n v="3"/>
    <x v="586"/>
    <s v=" "/>
    <x v="1"/>
    <x v="2"/>
    <x v="0"/>
    <x v="2"/>
    <n v="25.874999999999996"/>
    <n v="77.624999999999986"/>
    <s v="Ar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ight"/>
    <x v="1"/>
  </r>
  <r>
    <s v="BWZ-46364-547"/>
    <x v="301"/>
    <s v="64918-67725-MN"/>
    <s v="R-L-1"/>
    <n v="3"/>
    <x v="589"/>
    <s v="ybasillht@theguardian.com"/>
    <x v="0"/>
    <x v="0"/>
    <x v="1"/>
    <x v="0"/>
    <n v="11.95"/>
    <n v="35.849999999999994"/>
    <s v="Robusta"/>
    <s v="Light"/>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
    <x v="0"/>
    <x v="0"/>
    <x v="2"/>
    <x v="2"/>
    <n v="20.584999999999997"/>
    <n v="41.169999999999995"/>
    <s v="Robu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2"/>
    <x v="3"/>
    <x v="1"/>
    <x v="1"/>
    <n v="9.51"/>
    <n v="28.53"/>
    <s v="Liberica"/>
    <s v="Light"/>
    <x v="0"/>
  </r>
  <r>
    <s v="OAW-17338-101"/>
    <x v="494"/>
    <s v="52143-35672-JF"/>
    <s v="R-D-0.2"/>
    <n v="6"/>
    <x v="588"/>
    <s v="tmathonneti0@google.co.jp"/>
    <x v="0"/>
    <x v="0"/>
    <x v="2"/>
    <x v="3"/>
    <n v="2.6849999999999996"/>
    <n v="16.11"/>
    <s v="Robusta"/>
    <s v="Dark"/>
    <x v="1"/>
  </r>
  <r>
    <s v="ALP-37623-536"/>
    <x v="495"/>
    <s v="24689-69376-XX"/>
    <s v="L-L-1"/>
    <n v="6"/>
    <x v="596"/>
    <s v="cdenysi1@is.gd"/>
    <x v="2"/>
    <x v="3"/>
    <x v="1"/>
    <x v="0"/>
    <n v="15.85"/>
    <n v="95.1"/>
    <s v="Liberica"/>
    <s v="Light"/>
    <x v="1"/>
  </r>
  <r>
    <s v="WMU-87639-108"/>
    <x v="496"/>
    <s v="71891-51101-VQ"/>
    <s v="R-D-0.5"/>
    <n v="1"/>
    <x v="597"/>
    <s v="cstebbingsi2@drupal.org"/>
    <x v="0"/>
    <x v="0"/>
    <x v="2"/>
    <x v="1"/>
    <n v="5.3699999999999992"/>
    <n v="5.3699999999999992"/>
    <s v="Robusta"/>
    <s v="Dark"/>
    <x v="0"/>
  </r>
  <r>
    <s v="USN-44968-231"/>
    <x v="497"/>
    <s v="71749-05400-CN"/>
    <s v="R-L-1"/>
    <n v="4"/>
    <x v="598"/>
    <s v=" "/>
    <x v="0"/>
    <x v="0"/>
    <x v="1"/>
    <x v="0"/>
    <n v="11.95"/>
    <n v="47.8"/>
    <s v="Robusta"/>
    <s v="Light"/>
    <x v="1"/>
  </r>
  <r>
    <s v="YZG-20575-451"/>
    <x v="498"/>
    <s v="64845-00270-NO"/>
    <s v="L-L-1"/>
    <n v="4"/>
    <x v="599"/>
    <s v="rzywickii4@ifeng.com"/>
    <x v="1"/>
    <x v="3"/>
    <x v="1"/>
    <x v="0"/>
    <n v="15.85"/>
    <n v="63.4"/>
    <s v="Liberica"/>
    <s v="Light"/>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usta"/>
    <s v="Light"/>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ight"/>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ight"/>
    <x v="0"/>
  </r>
  <r>
    <s v="WMA-34232-850"/>
    <x v="7"/>
    <s v="53386-94266-LJ"/>
    <s v="L-D-2.5"/>
    <n v="4"/>
    <x v="620"/>
    <s v=" "/>
    <x v="0"/>
    <x v="3"/>
    <x v="2"/>
    <x v="2"/>
    <n v="29.784999999999997"/>
    <n v="119.13999999999999"/>
    <s v="Liberica"/>
    <s v="Dark"/>
    <x v="0"/>
  </r>
  <r>
    <s v="EZL-27919-704"/>
    <x v="481"/>
    <s v="49480-85909-DG"/>
    <s v="L-L-0.5"/>
    <n v="5"/>
    <x v="621"/>
    <s v=" "/>
    <x v="0"/>
    <x v="3"/>
    <x v="1"/>
    <x v="1"/>
    <n v="9.51"/>
    <n v="47.55"/>
    <s v="Liberica"/>
    <s v="Light"/>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rabica"/>
    <s v="Light"/>
    <x v="0"/>
  </r>
  <r>
    <s v="NQZ-82067-394"/>
    <x v="517"/>
    <s v="72320-29738-EB"/>
    <s v="R-L-2.5"/>
    <n v="1"/>
    <x v="624"/>
    <s v="avairowiv@studiopress.com"/>
    <x v="2"/>
    <x v="0"/>
    <x v="1"/>
    <x v="2"/>
    <n v="27.484999999999996"/>
    <n v="27.484999999999996"/>
    <s v="Robusta"/>
    <s v="Light"/>
    <x v="1"/>
  </r>
  <r>
    <s v="JBW-95055-851"/>
    <x v="518"/>
    <s v="47355-97488-XS"/>
    <s v="A-M-1"/>
    <n v="5"/>
    <x v="625"/>
    <s v="agoldieiw@goo.gl"/>
    <x v="0"/>
    <x v="2"/>
    <x v="0"/>
    <x v="0"/>
    <n v="11.25"/>
    <n v="56.25"/>
    <s v="Arabica"/>
    <s v="Medium"/>
    <x v="1"/>
  </r>
  <r>
    <s v="AHY-20324-088"/>
    <x v="519"/>
    <s v="63499-24884-PP"/>
    <s v="L-L-0.2"/>
    <n v="2"/>
    <x v="626"/>
    <s v="nayrisix@t-online.de"/>
    <x v="2"/>
    <x v="3"/>
    <x v="1"/>
    <x v="3"/>
    <n v="4.7549999999999999"/>
    <n v="9.51"/>
    <s v="Libe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
    <x v="0"/>
    <x v="0"/>
    <x v="1"/>
    <x v="0"/>
    <n v="11.95"/>
    <n v="71.699999999999989"/>
    <s v="Robusta"/>
    <s v="Light"/>
    <x v="1"/>
  </r>
  <r>
    <s v="OVO-01283-090"/>
    <x v="122"/>
    <s v="15958-25089-OS"/>
    <s v="L-L-2.5"/>
    <n v="2"/>
    <x v="630"/>
    <s v="jdruittj1@feedburner.com"/>
    <x v="0"/>
    <x v="3"/>
    <x v="1"/>
    <x v="2"/>
    <n v="36.454999999999998"/>
    <n v="72.91"/>
    <s v="Liberica"/>
    <s v="Light"/>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rabica"/>
    <s v="Light"/>
    <x v="1"/>
  </r>
  <r>
    <s v="QVL-32245-818"/>
    <x v="522"/>
    <s v="46478-42970-EM"/>
    <s v="A-M-0.5"/>
    <n v="5"/>
    <x v="634"/>
    <s v="dskynerj5@hubpages.com"/>
    <x v="0"/>
    <x v="2"/>
    <x v="0"/>
    <x v="1"/>
    <n v="6.75"/>
    <n v="33.75"/>
    <s v="Arabica"/>
    <s v="Medium"/>
    <x v="1"/>
  </r>
  <r>
    <s v="LTD-96842-834"/>
    <x v="523"/>
    <s v="00246-15080-LE"/>
    <s v="L-D-2.5"/>
    <n v="6"/>
    <x v="635"/>
    <s v=" "/>
    <x v="0"/>
    <x v="3"/>
    <x v="2"/>
    <x v="2"/>
    <n v="29.784999999999997"/>
    <n v="178.70999999999998"/>
    <s v="Liberica"/>
    <s v="Dark"/>
    <x v="1"/>
  </r>
  <r>
    <s v="SEC-91807-425"/>
    <x v="260"/>
    <s v="94091-86957-HX"/>
    <s v="A-M-1"/>
    <n v="2"/>
    <x v="636"/>
    <s v="jdymokeje@prnewswire.com"/>
    <x v="1"/>
    <x v="2"/>
    <x v="0"/>
    <x v="0"/>
    <n v="11.25"/>
    <n v="22.5"/>
    <s v="Arabica"/>
    <s v="Medium"/>
    <x v="1"/>
  </r>
  <r>
    <s v="MHM-44857-599"/>
    <x v="331"/>
    <s v="26295-44907-DK"/>
    <s v="L-D-1"/>
    <n v="1"/>
    <x v="637"/>
    <s v="aweinmannj8@shinystat.com"/>
    <x v="0"/>
    <x v="3"/>
    <x v="2"/>
    <x v="0"/>
    <n v="12.95"/>
    <n v="12.95"/>
    <s v="Libe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ight"/>
    <x v="0"/>
  </r>
  <r>
    <s v="NYQ-24237-772"/>
    <x v="104"/>
    <s v="13441-34686-SW"/>
    <s v="L-D-0.5"/>
    <n v="4"/>
    <x v="641"/>
    <s v="jbluckjc@imageshack.us"/>
    <x v="0"/>
    <x v="3"/>
    <x v="2"/>
    <x v="1"/>
    <n v="7.77"/>
    <n v="31.08"/>
    <s v="Liberica"/>
    <s v="Dark"/>
    <x v="1"/>
  </r>
  <r>
    <s v="WKB-21680-566"/>
    <x v="491"/>
    <s v="96612-41722-VJ"/>
    <s v="A-M-0.5"/>
    <n v="3"/>
    <x v="642"/>
    <s v=" "/>
    <x v="1"/>
    <x v="2"/>
    <x v="0"/>
    <x v="1"/>
    <n v="6.75"/>
    <n v="20.25"/>
    <s v="Ar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erica"/>
    <s v="Light"/>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ight"/>
    <x v="0"/>
  </r>
  <r>
    <s v="QLC-52637-305"/>
    <x v="530"/>
    <s v="34317-87258-HQ"/>
    <s v="L-D-2.5"/>
    <n v="4"/>
    <x v="647"/>
    <s v=" "/>
    <x v="1"/>
    <x v="3"/>
    <x v="2"/>
    <x v="2"/>
    <n v="29.784999999999997"/>
    <n v="119.13999999999999"/>
    <s v="Liberica"/>
    <s v="Dark"/>
    <x v="0"/>
  </r>
  <r>
    <s v="CWT-27056-328"/>
    <x v="531"/>
    <s v="18570-80998-ZS"/>
    <s v="E-D-0.2"/>
    <n v="6"/>
    <x v="648"/>
    <s v=" "/>
    <x v="0"/>
    <x v="1"/>
    <x v="2"/>
    <x v="3"/>
    <n v="3.645"/>
    <n v="21.87"/>
    <s v="Excelsa"/>
    <s v="Dark"/>
    <x v="0"/>
  </r>
  <r>
    <s v="ASS-05878-128"/>
    <x v="210"/>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
    <x v="1"/>
    <x v="3"/>
    <x v="2"/>
    <x v="0"/>
    <n v="12.95"/>
    <n v="25.9"/>
    <s v="Liberica"/>
    <s v="Dark"/>
    <x v="1"/>
  </r>
  <r>
    <s v="BLI-21697-702"/>
    <x v="534"/>
    <s v="21141-12455-VB"/>
    <s v="A-M-0.5"/>
    <n v="2"/>
    <x v="652"/>
    <s v="sdejo@newsvine.com"/>
    <x v="0"/>
    <x v="2"/>
    <x v="0"/>
    <x v="1"/>
    <n v="6.75"/>
    <n v="13.5"/>
    <s v="Arabica"/>
    <s v="Medium"/>
    <x v="0"/>
  </r>
  <r>
    <s v="KFJ-46568-890"/>
    <x v="535"/>
    <s v="71003-85639-HB"/>
    <s v="E-L-0.5"/>
    <n v="2"/>
    <x v="653"/>
    <s v=" "/>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
    <x v="2"/>
    <x v="1"/>
    <x v="0"/>
    <x v="1"/>
    <n v="8.25"/>
    <n v="16.5"/>
    <s v="Excelsa"/>
    <s v="Medium"/>
    <x v="1"/>
  </r>
  <r>
    <s v="AIA-98989-755"/>
    <x v="242"/>
    <s v="34704-83143-KS"/>
    <s v="R-M-0.2"/>
    <n v="1"/>
    <x v="657"/>
    <s v="sbruunjt@blogtalkradio.com"/>
    <x v="0"/>
    <x v="0"/>
    <x v="0"/>
    <x v="3"/>
    <n v="2.9849999999999999"/>
    <n v="2.9849999999999999"/>
    <s v="Robu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ight"/>
    <x v="1"/>
  </r>
  <r>
    <s v="LXK-00634-611"/>
    <x v="538"/>
    <s v="94091-86957-HX"/>
    <s v="R-L-1"/>
    <n v="3"/>
    <x v="636"/>
    <s v="jdymokeje@prnewswire.com"/>
    <x v="1"/>
    <x v="0"/>
    <x v="1"/>
    <x v="0"/>
    <n v="11.95"/>
    <n v="35.849999999999994"/>
    <s v="Robusta"/>
    <s v="Light"/>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
    <x v="0"/>
    <x v="2"/>
    <x v="0"/>
    <x v="3"/>
    <n v="3.375"/>
    <n v="6.75"/>
    <s v="Arabica"/>
    <s v="Medium"/>
    <x v="0"/>
  </r>
  <r>
    <s v="ATY-28980-884"/>
    <x v="117"/>
    <s v="50705-17295-NK"/>
    <s v="A-L-0.2"/>
    <n v="6"/>
    <x v="668"/>
    <s v="caleixok5@globo.com"/>
    <x v="0"/>
    <x v="2"/>
    <x v="1"/>
    <x v="3"/>
    <n v="3.8849999999999998"/>
    <n v="23.31"/>
    <s v="Arabica"/>
    <s v="Light"/>
    <x v="1"/>
  </r>
  <r>
    <s v="SWP-88281-918"/>
    <x v="543"/>
    <s v="77657-61366-FY"/>
    <s v="L-L-2.5"/>
    <n v="4"/>
    <x v="669"/>
    <s v=" "/>
    <x v="0"/>
    <x v="3"/>
    <x v="1"/>
    <x v="2"/>
    <n v="36.454999999999998"/>
    <n v="145.82"/>
    <s v="Liberica"/>
    <s v="Light"/>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erica"/>
    <s v="Medium"/>
    <x v="1"/>
  </r>
  <r>
    <s v="LDK-71031-121"/>
    <x v="420"/>
    <s v="84761-40784-SV"/>
    <s v="L-L-2.5"/>
    <n v="1"/>
    <x v="673"/>
    <s v="arudramka@prnewswire.com"/>
    <x v="0"/>
    <x v="3"/>
    <x v="1"/>
    <x v="2"/>
    <n v="36.454999999999998"/>
    <n v="36.454999999999998"/>
    <s v="Liberica"/>
    <s v="Light"/>
    <x v="1"/>
  </r>
  <r>
    <s v="EBA-82404-343"/>
    <x v="547"/>
    <s v="20236-42322-CM"/>
    <s v="L-D-0.2"/>
    <n v="4"/>
    <x v="674"/>
    <s v=" "/>
    <x v="0"/>
    <x v="3"/>
    <x v="2"/>
    <x v="3"/>
    <n v="3.8849999999999998"/>
    <n v="15.54"/>
    <s v="Libe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erica"/>
    <s v="Medium"/>
    <x v="0"/>
  </r>
  <r>
    <s v="SUZ-83036-175"/>
    <x v="550"/>
    <s v="55915-19477-MK"/>
    <s v="R-D-0.2"/>
    <n v="5"/>
    <x v="677"/>
    <s v=" "/>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rabica"/>
    <s v="Medium"/>
    <x v="1"/>
  </r>
  <r>
    <s v="BQK-38412-229"/>
    <x v="554"/>
    <s v="90392-73338-BC"/>
    <s v="R-L-0.2"/>
    <n v="3"/>
    <x v="681"/>
    <s v="nvigrasski@ezinearticles.com"/>
    <x v="2"/>
    <x v="0"/>
    <x v="1"/>
    <x v="3"/>
    <n v="3.5849999999999995"/>
    <n v="10.754999999999999"/>
    <s v="Robusta"/>
    <s v="Light"/>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usta"/>
    <s v="Light"/>
    <x v="1"/>
  </r>
  <r>
    <s v="PMV-54491-220"/>
    <x v="556"/>
    <s v="87242-18006-IR"/>
    <s v="L-M-0.2"/>
    <n v="2"/>
    <x v="683"/>
    <s v="libertkl@huffingtonpost.com"/>
    <x v="0"/>
    <x v="3"/>
    <x v="0"/>
    <x v="3"/>
    <n v="4.3650000000000002"/>
    <n v="8.73"/>
    <s v="Liberica"/>
    <s v="Medium"/>
    <x v="1"/>
  </r>
  <r>
    <s v="SKA-73676-005"/>
    <x v="327"/>
    <s v="36572-91896-PP"/>
    <s v="L-M-1"/>
    <n v="4"/>
    <x v="684"/>
    <s v="rlidgeykm@vimeo.com"/>
    <x v="0"/>
    <x v="3"/>
    <x v="0"/>
    <x v="0"/>
    <n v="14.55"/>
    <n v="58.2"/>
    <s v="Liberica"/>
    <s v="Medium"/>
    <x v="1"/>
  </r>
  <r>
    <s v="TKH-62197-239"/>
    <x v="557"/>
    <s v="25181-97933-UX"/>
    <s v="A-D-0.5"/>
    <n v="3"/>
    <x v="685"/>
    <s v="tcastagnekn@wikia.com"/>
    <x v="0"/>
    <x v="2"/>
    <x v="2"/>
    <x v="1"/>
    <n v="5.97"/>
    <n v="17.91"/>
    <s v="Arabica"/>
    <s v="Dark"/>
    <x v="1"/>
  </r>
  <r>
    <s v="YXF-57218-272"/>
    <x v="333"/>
    <s v="55374-03175-IA"/>
    <s v="R-M-0.2"/>
    <n v="6"/>
    <x v="686"/>
    <s v=" "/>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10"/>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
    <x v="0"/>
    <x v="0"/>
    <x v="0"/>
    <x v="1"/>
    <n v="5.97"/>
    <n v="5.97"/>
    <s v="Robusta"/>
    <s v="Medium"/>
    <x v="0"/>
  </r>
  <r>
    <s v="NUU-03893-975"/>
    <x v="563"/>
    <s v="41054-59693-XE"/>
    <s v="L-L-0.5"/>
    <n v="2"/>
    <x v="693"/>
    <s v="vshoebothamkv@redcross.org"/>
    <x v="0"/>
    <x v="3"/>
    <x v="1"/>
    <x v="1"/>
    <n v="9.51"/>
    <n v="19.02"/>
    <s v="Libe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636"/>
    <s v="jdymokeje@prnewswire.com"/>
    <x v="1"/>
    <x v="2"/>
    <x v="2"/>
    <x v="3"/>
    <n v="2.9849999999999999"/>
    <n v="17.91"/>
    <s v="Arabica"/>
    <s v="Dark"/>
    <x v="1"/>
  </r>
  <r>
    <s v="KHZ-26264-253"/>
    <x v="160"/>
    <s v="24972-55878-KX"/>
    <s v="L-L-0.2"/>
    <n v="6"/>
    <x v="696"/>
    <s v="fconstancekz@ifeng.com"/>
    <x v="0"/>
    <x v="3"/>
    <x v="1"/>
    <x v="3"/>
    <n v="4.7549999999999999"/>
    <n v="28.53"/>
    <s v="Liberica"/>
    <s v="Light"/>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3"/>
    <s v="40600-58915-WZ"/>
    <s v="L-M-0.5"/>
    <n v="5"/>
    <x v="703"/>
    <s v="sdanilchikl6@mit.edu"/>
    <x v="2"/>
    <x v="3"/>
    <x v="0"/>
    <x v="1"/>
    <n v="8.73"/>
    <n v="43.650000000000006"/>
    <s v="Liberica"/>
    <s v="Medium"/>
    <x v="1"/>
  </r>
  <r>
    <s v="LTP-31133-134"/>
    <x v="572"/>
    <s v="66527-94478-PB"/>
    <s v="A-L-0.5"/>
    <n v="3"/>
    <x v="704"/>
    <s v=" "/>
    <x v="0"/>
    <x v="2"/>
    <x v="1"/>
    <x v="1"/>
    <n v="7.77"/>
    <n v="23.31"/>
    <s v="Arabica"/>
    <s v="Light"/>
    <x v="1"/>
  </r>
  <r>
    <s v="ZVQ-26122-859"/>
    <x v="573"/>
    <s v="77154-45038-IH"/>
    <s v="A-L-2.5"/>
    <n v="6"/>
    <x v="705"/>
    <s v="bfolomkinl8@yolasite.com"/>
    <x v="0"/>
    <x v="2"/>
    <x v="1"/>
    <x v="2"/>
    <n v="29.784999999999997"/>
    <n v="178.70999999999998"/>
    <s v="Arabica"/>
    <s v="Light"/>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rabica"/>
    <s v="Light"/>
    <x v="0"/>
  </r>
  <r>
    <s v="UEA-72681-629"/>
    <x v="455"/>
    <s v="24972-55878-KX"/>
    <s v="A-L-2.5"/>
    <n v="3"/>
    <x v="696"/>
    <s v="fconstancekz@ifeng.com"/>
    <x v="0"/>
    <x v="2"/>
    <x v="1"/>
    <x v="2"/>
    <n v="29.784999999999997"/>
    <n v="89.35499999999999"/>
    <s v="Arabica"/>
    <s v="Light"/>
    <x v="1"/>
  </r>
  <r>
    <s v="CVE-15042-481"/>
    <x v="575"/>
    <s v="24972-55878-KX"/>
    <s v="R-L-1"/>
    <n v="2"/>
    <x v="696"/>
    <s v="fconstancekz@ifeng.com"/>
    <x v="0"/>
    <x v="0"/>
    <x v="1"/>
    <x v="0"/>
    <n v="11.95"/>
    <n v="23.9"/>
    <s v="Robusta"/>
    <s v="Light"/>
    <x v="1"/>
  </r>
  <r>
    <s v="EJA-79176-833"/>
    <x v="576"/>
    <s v="91509-62250-GN"/>
    <s v="R-M-2.5"/>
    <n v="6"/>
    <x v="707"/>
    <s v="deburahld@google.co.jp"/>
    <x v="2"/>
    <x v="0"/>
    <x v="0"/>
    <x v="2"/>
    <n v="22.884999999999998"/>
    <n v="137.31"/>
    <s v="Robu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usta"/>
    <s v="Light"/>
    <x v="1"/>
  </r>
  <r>
    <s v="RSR-96390-187"/>
    <x v="579"/>
    <s v="67052-76184-CB"/>
    <s v="E-M-1"/>
    <n v="6"/>
    <x v="710"/>
    <s v=" "/>
    <x v="0"/>
    <x v="1"/>
    <x v="0"/>
    <x v="0"/>
    <n v="13.75"/>
    <n v="82.5"/>
    <s v="Excelsa"/>
    <s v="Medium"/>
    <x v="1"/>
  </r>
  <r>
    <s v="BZE-96093-118"/>
    <x v="91"/>
    <s v="43452-18035-DH"/>
    <s v="L-M-0.2"/>
    <n v="2"/>
    <x v="711"/>
    <s v="afilipczaklh@ning.com"/>
    <x v="1"/>
    <x v="3"/>
    <x v="0"/>
    <x v="3"/>
    <n v="4.3650000000000002"/>
    <n v="8.73"/>
    <s v="Liberica"/>
    <s v="Medium"/>
    <x v="1"/>
  </r>
  <r>
    <s v="LOU-41819-242"/>
    <x v="272"/>
    <s v="88060-50676-MV"/>
    <s v="R-M-1"/>
    <n v="2"/>
    <x v="712"/>
    <s v=" "/>
    <x v="0"/>
    <x v="0"/>
    <x v="0"/>
    <x v="0"/>
    <n v="9.9499999999999993"/>
    <n v="19.899999999999999"/>
    <s v="Robu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ight"/>
    <x v="1"/>
  </r>
  <r>
    <s v="FSA-98650-921"/>
    <x v="489"/>
    <s v="01841-48191-NL"/>
    <s v="L-L-0.5"/>
    <n v="2"/>
    <x v="716"/>
    <s v="cjewsterlu@moonfruit.com"/>
    <x v="0"/>
    <x v="3"/>
    <x v="1"/>
    <x v="1"/>
    <n v="9.51"/>
    <n v="19.02"/>
    <s v="Liberica"/>
    <s v="Light"/>
    <x v="0"/>
  </r>
  <r>
    <s v="ZUR-55774-294"/>
    <x v="234"/>
    <s v="33269-10023-CO"/>
    <s v="L-D-1"/>
    <n v="6"/>
    <x v="717"/>
    <s v="usoutherdenln@hao123.com"/>
    <x v="0"/>
    <x v="3"/>
    <x v="2"/>
    <x v="0"/>
    <n v="12.95"/>
    <n v="77.699999999999989"/>
    <s v="Liberica"/>
    <s v="Dark"/>
    <x v="0"/>
  </r>
  <r>
    <s v="FUO-99821-974"/>
    <x v="175"/>
    <s v="31245-81098-PJ"/>
    <s v="E-M-1"/>
    <n v="3"/>
    <x v="718"/>
    <s v=" "/>
    <x v="0"/>
    <x v="1"/>
    <x v="0"/>
    <x v="0"/>
    <n v="13.75"/>
    <n v="41.25"/>
    <s v="Excelsa"/>
    <s v="Medium"/>
    <x v="1"/>
  </r>
  <r>
    <s v="YVH-19865-819"/>
    <x v="582"/>
    <s v="08946-56610-IH"/>
    <s v="L-L-2.5"/>
    <n v="4"/>
    <x v="719"/>
    <s v="lburtenshawlp@shinystat.com"/>
    <x v="0"/>
    <x v="3"/>
    <x v="1"/>
    <x v="2"/>
    <n v="36.454999999999998"/>
    <n v="145.82"/>
    <s v="Libe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ight"/>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rabica"/>
    <s v="Light"/>
    <x v="1"/>
  </r>
  <r>
    <s v="WAI-89905-069"/>
    <x v="587"/>
    <s v="47011-57815-HJ"/>
    <s v="A-L-0.5"/>
    <n v="3"/>
    <x v="727"/>
    <s v="smcshealy@photobucket.com"/>
    <x v="0"/>
    <x v="2"/>
    <x v="1"/>
    <x v="1"/>
    <n v="7.77"/>
    <n v="23.31"/>
    <s v="Arabica"/>
    <s v="Light"/>
    <x v="1"/>
  </r>
  <r>
    <s v="OJL-96844-459"/>
    <x v="393"/>
    <s v="61253-98356-VD"/>
    <s v="L-L-0.2"/>
    <n v="5"/>
    <x v="728"/>
    <s v="khuddartlz@about.com"/>
    <x v="0"/>
    <x v="3"/>
    <x v="1"/>
    <x v="3"/>
    <n v="4.7549999999999999"/>
    <n v="23.774999999999999"/>
    <s v="Liberica"/>
    <s v="Light"/>
    <x v="0"/>
  </r>
  <r>
    <s v="VGI-33205-360"/>
    <x v="588"/>
    <s v="96762-10814-DA"/>
    <s v="L-M-0.5"/>
    <n v="6"/>
    <x v="729"/>
    <s v="jgippesm0@cloudflare.com"/>
    <x v="2"/>
    <x v="3"/>
    <x v="0"/>
    <x v="1"/>
    <n v="8.73"/>
    <n v="52.38"/>
    <s v="Liberica"/>
    <s v="Medium"/>
    <x v="0"/>
  </r>
  <r>
    <s v="PCA-14081-576"/>
    <x v="15"/>
    <s v="63112-10870-LC"/>
    <s v="R-L-0.2"/>
    <n v="5"/>
    <x v="730"/>
    <s v="lwhittleseem1@e-recht24.de"/>
    <x v="0"/>
    <x v="0"/>
    <x v="1"/>
    <x v="3"/>
    <n v="3.5849999999999995"/>
    <n v="17.924999999999997"/>
    <s v="Robusta"/>
    <s v="Light"/>
    <x v="1"/>
  </r>
  <r>
    <s v="SCS-67069-962"/>
    <x v="507"/>
    <s v="21403-49423-PD"/>
    <s v="A-L-2.5"/>
    <n v="5"/>
    <x v="731"/>
    <s v="gtrengrovem2@elpais.com"/>
    <x v="0"/>
    <x v="2"/>
    <x v="1"/>
    <x v="2"/>
    <n v="29.784999999999997"/>
    <n v="148.92499999999998"/>
    <s v="Arabica"/>
    <s v="Light"/>
    <x v="1"/>
  </r>
  <r>
    <s v="BDM-03174-485"/>
    <x v="533"/>
    <s v="29581-13303-VB"/>
    <s v="R-L-0.5"/>
    <n v="4"/>
    <x v="732"/>
    <s v="wcalderom3@stumbleupon.com"/>
    <x v="0"/>
    <x v="0"/>
    <x v="1"/>
    <x v="1"/>
    <n v="7.169999999999999"/>
    <n v="28.679999999999996"/>
    <s v="Robusta"/>
    <s v="Light"/>
    <x v="1"/>
  </r>
  <r>
    <s v="UJV-32333-364"/>
    <x v="589"/>
    <s v="86110-83695-YS"/>
    <s v="L-L-0.5"/>
    <n v="1"/>
    <x v="733"/>
    <s v=" "/>
    <x v="0"/>
    <x v="3"/>
    <x v="1"/>
    <x v="1"/>
    <n v="9.51"/>
    <n v="9.51"/>
    <s v="Liberica"/>
    <s v="Light"/>
    <x v="1"/>
  </r>
  <r>
    <s v="FLI-11493-954"/>
    <x v="590"/>
    <s v="80454-42225-FT"/>
    <s v="A-L-0.5"/>
    <n v="4"/>
    <x v="734"/>
    <s v="jkennicottm5@yahoo.co.jp"/>
    <x v="0"/>
    <x v="2"/>
    <x v="1"/>
    <x v="1"/>
    <n v="7.77"/>
    <n v="31.08"/>
    <s v="Arabica"/>
    <s v="Light"/>
    <x v="1"/>
  </r>
  <r>
    <s v="IWL-13117-537"/>
    <x v="457"/>
    <s v="29129-60664-KO"/>
    <s v="R-D-0.2"/>
    <n v="3"/>
    <x v="735"/>
    <s v="gruggenm6@nymag.com"/>
    <x v="0"/>
    <x v="0"/>
    <x v="2"/>
    <x v="3"/>
    <n v="2.6849999999999996"/>
    <n v="8.0549999999999997"/>
    <s v="Robusta"/>
    <s v="Dark"/>
    <x v="0"/>
  </r>
  <r>
    <s v="OAM-76916-748"/>
    <x v="591"/>
    <s v="63025-62939-AN"/>
    <s v="E-D-1"/>
    <n v="3"/>
    <x v="736"/>
    <s v=" "/>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
    <x v="2"/>
    <x v="0"/>
    <x v="1"/>
    <x v="0"/>
    <n v="11.95"/>
    <n v="23.9"/>
    <s v="Robusta"/>
    <s v="Light"/>
    <x v="1"/>
  </r>
  <r>
    <s v="XNU-83276-288"/>
    <x v="595"/>
    <s v="98185-92775-KT"/>
    <s v="R-M-0.5"/>
    <n v="1"/>
    <x v="742"/>
    <s v=" "/>
    <x v="0"/>
    <x v="0"/>
    <x v="0"/>
    <x v="1"/>
    <n v="5.97"/>
    <n v="5.97"/>
    <s v="Robusta"/>
    <s v="Medium"/>
    <x v="1"/>
  </r>
  <r>
    <s v="YOG-94666-679"/>
    <x v="596"/>
    <s v="86991-53901-AT"/>
    <s v="L-D-0.2"/>
    <n v="2"/>
    <x v="743"/>
    <s v=" "/>
    <x v="2"/>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
    <x v="0"/>
    <x v="0"/>
    <x v="1"/>
    <x v="2"/>
    <n v="27.484999999999996"/>
    <n v="137.42499999999998"/>
    <s v="Robusta"/>
    <s v="Light"/>
    <x v="1"/>
  </r>
  <r>
    <s v="HBH-64794-080"/>
    <x v="597"/>
    <s v="40560-18556-YE"/>
    <s v="R-D-0.2"/>
    <n v="3"/>
    <x v="746"/>
    <s v=" "/>
    <x v="0"/>
    <x v="0"/>
    <x v="2"/>
    <x v="3"/>
    <n v="2.6849999999999996"/>
    <n v="8.0549999999999997"/>
    <s v="Robusta"/>
    <s v="Dark"/>
    <x v="0"/>
  </r>
  <r>
    <s v="CNJ-56058-223"/>
    <x v="105"/>
    <s v="40780-22081-LX"/>
    <s v="L-L-0.5"/>
    <n v="3"/>
    <x v="747"/>
    <s v="abalsdonemi@toplist.cz"/>
    <x v="0"/>
    <x v="3"/>
    <x v="1"/>
    <x v="1"/>
    <n v="9.51"/>
    <n v="28.53"/>
    <s v="Liberica"/>
    <s v="Light"/>
    <x v="1"/>
  </r>
  <r>
    <s v="KHO-27106-786"/>
    <x v="210"/>
    <s v="01603-43789-TN"/>
    <s v="A-M-1"/>
    <n v="6"/>
    <x v="748"/>
    <s v="bromeramj@list-manage.com"/>
    <x v="1"/>
    <x v="2"/>
    <x v="0"/>
    <x v="0"/>
    <n v="11.25"/>
    <n v="67.5"/>
    <s v="Arabica"/>
    <s v="Medium"/>
    <x v="0"/>
  </r>
  <r>
    <s v="KHO-27106-786"/>
    <x v="210"/>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ight"/>
    <x v="1"/>
  </r>
  <r>
    <s v="UDS-04807-593"/>
    <x v="600"/>
    <s v="84074-28110-OV"/>
    <s v="L-D-0.5"/>
    <n v="2"/>
    <x v="753"/>
    <s v="bwellanmp@cafepress.com"/>
    <x v="0"/>
    <x v="3"/>
    <x v="2"/>
    <x v="1"/>
    <n v="7.77"/>
    <n v="15.54"/>
    <s v="Liberica"/>
    <s v="Dark"/>
    <x v="1"/>
  </r>
  <r>
    <s v="FWE-98471-488"/>
    <x v="601"/>
    <s v="27930-59250-JT"/>
    <s v="L-L-1"/>
    <n v="5"/>
    <x v="745"/>
    <s v=" "/>
    <x v="0"/>
    <x v="3"/>
    <x v="1"/>
    <x v="0"/>
    <n v="15.85"/>
    <n v="79.25"/>
    <s v="Liberica"/>
    <s v="Light"/>
    <x v="1"/>
  </r>
  <r>
    <s v="RAU-17060-674"/>
    <x v="602"/>
    <s v="12747-63766-EU"/>
    <s v="L-L-0.2"/>
    <n v="1"/>
    <x v="754"/>
    <s v="catchesonmr@xinhuanet.com"/>
    <x v="0"/>
    <x v="3"/>
    <x v="1"/>
    <x v="3"/>
    <n v="4.7549999999999999"/>
    <n v="4.7549999999999999"/>
    <s v="Libe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erica"/>
    <s v="Light"/>
    <x v="0"/>
  </r>
  <r>
    <s v="GPT-67705-953"/>
    <x v="446"/>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rabica"/>
    <s v="Dark"/>
    <x v="0"/>
  </r>
  <r>
    <s v="SBN-16537-046"/>
    <x v="259"/>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ight"/>
    <x v="0"/>
  </r>
  <r>
    <s v="VSN-94485-621"/>
    <x v="172"/>
    <s v="88116-12604-TE"/>
    <s v="A-D-0.2"/>
    <n v="4"/>
    <x v="770"/>
    <s v="fhabberghamn8@discovery.com"/>
    <x v="0"/>
    <x v="2"/>
    <x v="2"/>
    <x v="3"/>
    <n v="2.9849999999999999"/>
    <n v="11.94"/>
    <s v="Arabica"/>
    <s v="Dark"/>
    <x v="1"/>
  </r>
  <r>
    <s v="UFZ-24348-219"/>
    <x v="610"/>
    <s v="27930-59250-JT"/>
    <s v="L-M-2.5"/>
    <n v="3"/>
    <x v="745"/>
    <s v=" "/>
    <x v="0"/>
    <x v="3"/>
    <x v="0"/>
    <x v="2"/>
    <n v="33.464999999999996"/>
    <n v="100.39499999999998"/>
    <s v="Libe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ight"/>
    <x v="0"/>
  </r>
  <r>
    <s v="WBA-85905-175"/>
    <x v="611"/>
    <s v="41252-45992-VS"/>
    <s v="L-M-0.2"/>
    <n v="1"/>
    <x v="774"/>
    <s v="ttewelsonnd@cdbaby.com"/>
    <x v="0"/>
    <x v="3"/>
    <x v="0"/>
    <x v="3"/>
    <n v="4.3650000000000002"/>
    <n v="4.3650000000000002"/>
    <s v="Libe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
    <x v="0"/>
    <x v="1"/>
    <x v="1"/>
    <x v="1"/>
    <n v="8.91"/>
    <n v="53.46"/>
    <s v="Excelsa"/>
    <s v="Light"/>
    <x v="1"/>
  </r>
  <r>
    <s v="MZL-81126-390"/>
    <x v="617"/>
    <s v="48464-99723-HK"/>
    <s v="A-L-0.2"/>
    <n v="6"/>
    <x v="781"/>
    <s v="jethelstonnl@creativecommons.org"/>
    <x v="0"/>
    <x v="2"/>
    <x v="1"/>
    <x v="3"/>
    <n v="3.8849999999999998"/>
    <n v="23.31"/>
    <s v="Arabica"/>
    <s v="Light"/>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usta"/>
    <s v="Light"/>
    <x v="0"/>
  </r>
  <r>
    <s v="WFK-99317-827"/>
    <x v="619"/>
    <s v="32058-76765-ZL"/>
    <s v="L-D-2.5"/>
    <n v="3"/>
    <x v="786"/>
    <s v="dcrownshawnr@photobucket.com"/>
    <x v="0"/>
    <x v="3"/>
    <x v="2"/>
    <x v="2"/>
    <n v="29.784999999999997"/>
    <n v="89.35499999999999"/>
    <s v="Liberica"/>
    <s v="Dark"/>
    <x v="1"/>
  </r>
  <r>
    <s v="SFD-00372-284"/>
    <x v="440"/>
    <s v="54798-14109-HC"/>
    <s v="L-M-0.2"/>
    <n v="2"/>
    <x v="760"/>
    <s v="oskermen3@hatena.ne.jp"/>
    <x v="0"/>
    <x v="3"/>
    <x v="0"/>
    <x v="3"/>
    <n v="4.3650000000000002"/>
    <n v="8.73"/>
    <s v="Liberica"/>
    <s v="Medium"/>
    <x v="0"/>
  </r>
  <r>
    <s v="SXC-62166-515"/>
    <x v="489"/>
    <s v="69171-65646-UC"/>
    <s v="R-L-2.5"/>
    <n v="5"/>
    <x v="787"/>
    <s v="jreddochnt@sun.com"/>
    <x v="0"/>
    <x v="0"/>
    <x v="1"/>
    <x v="2"/>
    <n v="27.484999999999996"/>
    <n v="137.42499999999998"/>
    <s v="Robusta"/>
    <s v="Light"/>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rabica"/>
    <s v="Light"/>
    <x v="1"/>
  </r>
  <r>
    <s v="UJG-34731-295"/>
    <x v="374"/>
    <s v="15764-22559-ZT"/>
    <s v="A-M-2.5"/>
    <n v="1"/>
    <x v="790"/>
    <s v=" "/>
    <x v="0"/>
    <x v="2"/>
    <x v="0"/>
    <x v="2"/>
    <n v="25.874999999999996"/>
    <n v="25.874999999999996"/>
    <s v="Arabica"/>
    <s v="Medium"/>
    <x v="1"/>
  </r>
  <r>
    <s v="TWD-70988-853"/>
    <x v="345"/>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4"/>
    <s v="86071-79238-CX"/>
    <s v="R-L-0.2"/>
    <n v="6"/>
    <x v="794"/>
    <s v="rpysono0@constantcontact.com"/>
    <x v="1"/>
    <x v="0"/>
    <x v="1"/>
    <x v="3"/>
    <n v="3.5849999999999995"/>
    <n v="21.509999999999998"/>
    <s v="Robusta"/>
    <s v="Light"/>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ight"/>
    <x v="0"/>
  </r>
  <r>
    <s v="YWM-07310-594"/>
    <x v="267"/>
    <s v="66028-99867-WJ"/>
    <s v="E-M-0.5"/>
    <n v="5"/>
    <x v="798"/>
    <s v="mpalleskeo4@nyu.edu"/>
    <x v="0"/>
    <x v="1"/>
    <x v="0"/>
    <x v="1"/>
    <n v="8.25"/>
    <n v="41.25"/>
    <s v="Excelsa"/>
    <s v="Medium"/>
    <x v="0"/>
  </r>
  <r>
    <s v="FHD-94983-982"/>
    <x v="625"/>
    <s v="62839-56723-CH"/>
    <s v="R-M-0.5"/>
    <n v="3"/>
    <x v="799"/>
    <s v=" "/>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ight"/>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rabica"/>
    <s v="Light"/>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rabica"/>
    <s v="Light"/>
    <x v="1"/>
  </r>
  <r>
    <s v="NTJ-88319-746"/>
    <x v="629"/>
    <s v="90882-88130-KQ"/>
    <s v="L-L-0.5"/>
    <n v="3"/>
    <x v="805"/>
    <s v="ztramelod@netlog.com"/>
    <x v="0"/>
    <x v="3"/>
    <x v="1"/>
    <x v="1"/>
    <n v="9.51"/>
    <n v="28.53"/>
    <s v="Liberica"/>
    <s v="Light"/>
    <x v="1"/>
  </r>
  <r>
    <s v="LCY-24377-948"/>
    <x v="630"/>
    <s v="21617-79890-DD"/>
    <s v="R-L-2.5"/>
    <n v="1"/>
    <x v="806"/>
    <s v=" "/>
    <x v="0"/>
    <x v="0"/>
    <x v="1"/>
    <x v="2"/>
    <n v="27.484999999999996"/>
    <n v="27.484999999999996"/>
    <s v="Robusta"/>
    <s v="Light"/>
    <x v="0"/>
  </r>
  <r>
    <s v="FWD-85967-769"/>
    <x v="631"/>
    <s v="20256-54689-LO"/>
    <s v="E-D-0.2"/>
    <n v="3"/>
    <x v="807"/>
    <s v=" "/>
    <x v="0"/>
    <x v="1"/>
    <x v="2"/>
    <x v="3"/>
    <n v="3.645"/>
    <n v="10.935"/>
    <s v="Excelsa"/>
    <s v="Dark"/>
    <x v="1"/>
  </r>
  <r>
    <s v="KTO-53793-109"/>
    <x v="229"/>
    <s v="17572-27091-AA"/>
    <s v="R-L-0.2"/>
    <n v="2"/>
    <x v="808"/>
    <s v="chatfullog@ebay.com"/>
    <x v="0"/>
    <x v="0"/>
    <x v="1"/>
    <x v="3"/>
    <n v="3.5849999999999995"/>
    <n v="7.169999999999999"/>
    <s v="Robusta"/>
    <s v="Light"/>
    <x v="1"/>
  </r>
  <r>
    <s v="OCK-89033-348"/>
    <x v="632"/>
    <s v="82300-88786-UE"/>
    <s v="A-L-0.2"/>
    <n v="6"/>
    <x v="809"/>
    <s v=" "/>
    <x v="0"/>
    <x v="2"/>
    <x v="1"/>
    <x v="3"/>
    <n v="3.8849999999999998"/>
    <n v="23.31"/>
    <s v="Arabica"/>
    <s v="Light"/>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rabica"/>
    <s v="Light"/>
    <x v="0"/>
  </r>
  <r>
    <s v="LCU-93317-340"/>
    <x v="637"/>
    <s v="84996-26826-DK"/>
    <s v="R-D-0.2"/>
    <n v="1"/>
    <x v="817"/>
    <s v="soliffeop@yellowbook.com"/>
    <x v="0"/>
    <x v="0"/>
    <x v="2"/>
    <x v="3"/>
    <n v="2.6849999999999996"/>
    <n v="2.6849999999999996"/>
    <s v="Robusta"/>
    <s v="Dark"/>
    <x v="0"/>
  </r>
  <r>
    <s v="UOM-71431-481"/>
    <x v="182"/>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erica"/>
    <s v="Light"/>
    <x v="0"/>
  </r>
  <r>
    <s v="KAW-95195-329"/>
    <x v="640"/>
    <s v="34570-99384-AF"/>
    <s v="R-D-2.5"/>
    <n v="4"/>
    <x v="821"/>
    <s v=" "/>
    <x v="1"/>
    <x v="0"/>
    <x v="2"/>
    <x v="2"/>
    <n v="20.584999999999997"/>
    <n v="82.339999999999989"/>
    <s v="Robusta"/>
    <s v="Dark"/>
    <x v="0"/>
  </r>
  <r>
    <s v="QDO-57268-842"/>
    <x v="612"/>
    <s v="57808-90533-UE"/>
    <s v="E-M-2.5"/>
    <n v="5"/>
    <x v="822"/>
    <s v=" "/>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2"/>
    <x v="1"/>
    <x v="2"/>
    <x v="0"/>
    <n v="12.15"/>
    <n v="24.3"/>
    <s v="Excelsa"/>
    <s v="Dark"/>
    <x v="1"/>
  </r>
  <r>
    <s v="KXA-27983-918"/>
    <x v="642"/>
    <s v="96042-27290-EQ"/>
    <s v="R-L-0.5"/>
    <n v="5"/>
    <x v="825"/>
    <s v=" "/>
    <x v="0"/>
    <x v="0"/>
    <x v="1"/>
    <x v="1"/>
    <n v="7.169999999999999"/>
    <n v="35.849999999999994"/>
    <s v="Robusta"/>
    <s v="Light"/>
    <x v="1"/>
  </r>
  <r>
    <s v="VKQ-39009-292"/>
    <x v="219"/>
    <s v="57808-90533-UE"/>
    <s v="L-M-1"/>
    <n v="5"/>
    <x v="822"/>
    <s v=" "/>
    <x v="0"/>
    <x v="3"/>
    <x v="0"/>
    <x v="0"/>
    <n v="14.55"/>
    <n v="72.75"/>
    <s v="Liberica"/>
    <s v="Medium"/>
    <x v="1"/>
  </r>
  <r>
    <s v="PDB-98743-282"/>
    <x v="643"/>
    <s v="51940-02669-OR"/>
    <s v="L-L-1"/>
    <n v="3"/>
    <x v="826"/>
    <s v=" "/>
    <x v="1"/>
    <x v="3"/>
    <x v="1"/>
    <x v="0"/>
    <n v="15.85"/>
    <n v="47.55"/>
    <s v="Liberica"/>
    <s v="Light"/>
    <x v="1"/>
  </r>
  <r>
    <s v="SXW-34014-556"/>
    <x v="644"/>
    <s v="99144-98314-GN"/>
    <s v="R-L-0.2"/>
    <n v="1"/>
    <x v="827"/>
    <s v="djevonp1@ibm.com"/>
    <x v="0"/>
    <x v="0"/>
    <x v="1"/>
    <x v="3"/>
    <n v="3.5849999999999995"/>
    <n v="3.5849999999999995"/>
    <s v="Robu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rabica"/>
    <s v="Light"/>
    <x v="1"/>
  </r>
  <r>
    <s v="IJK-34441-720"/>
    <x v="647"/>
    <s v="97201-58870-WB"/>
    <s v="A-M-0.5"/>
    <n v="6"/>
    <x v="831"/>
    <s v=" "/>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erica"/>
    <s v="Dark"/>
    <x v="1"/>
  </r>
  <r>
    <s v="DLX-01059-899"/>
    <x v="191"/>
    <s v="74940-09646-MU"/>
    <s v="R-L-1"/>
    <n v="5"/>
    <x v="834"/>
    <s v="gciccottip8@so-net.ne.jp"/>
    <x v="0"/>
    <x v="0"/>
    <x v="1"/>
    <x v="0"/>
    <n v="11.95"/>
    <n v="59.75"/>
    <s v="Robusta"/>
    <s v="Light"/>
    <x v="1"/>
  </r>
  <r>
    <s v="MEK-85120-243"/>
    <x v="649"/>
    <s v="06623-54610-HC"/>
    <s v="R-L-0.2"/>
    <n v="3"/>
    <x v="835"/>
    <s v=" "/>
    <x v="0"/>
    <x v="0"/>
    <x v="1"/>
    <x v="3"/>
    <n v="3.5849999999999995"/>
    <n v="10.754999999999999"/>
    <s v="Robusta"/>
    <s v="Light"/>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
    <x v="0"/>
    <x v="0"/>
    <x v="0"/>
    <x v="2"/>
    <n v="22.884999999999998"/>
    <n v="137.31"/>
    <s v="Robu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
    <x v="1"/>
    <x v="1"/>
    <x v="2"/>
    <x v="3"/>
    <n v="3.645"/>
    <n v="3.645"/>
    <s v="Excelsa"/>
    <s v="Dark"/>
    <x v="0"/>
  </r>
  <r>
    <s v="QTG-93823-843"/>
    <x v="651"/>
    <s v="46859-14212-FI"/>
    <s v="A-M-0.5"/>
    <n v="1"/>
    <x v="843"/>
    <s v="csorrellph@amazon.com"/>
    <x v="2"/>
    <x v="2"/>
    <x v="0"/>
    <x v="1"/>
    <n v="6.75"/>
    <n v="6.75"/>
    <s v="Ar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7"/>
    <s v="46242-54946-ZW"/>
    <s v="A-M-1"/>
    <n v="6"/>
    <x v="847"/>
    <s v=" "/>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ight"/>
    <x v="1"/>
  </r>
  <r>
    <s v="UGK-07613-982"/>
    <x v="654"/>
    <s v="57808-90533-UE"/>
    <s v="A-M-0.5"/>
    <n v="3"/>
    <x v="822"/>
    <s v=" "/>
    <x v="0"/>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
    <x v="0"/>
    <x v="2"/>
    <x v="2"/>
    <x v="1"/>
    <n v="5.97"/>
    <n v="23.88"/>
    <s v="Arabica"/>
    <s v="Dark"/>
    <x v="0"/>
  </r>
  <r>
    <s v="EQH-53569-934"/>
    <x v="659"/>
    <s v="53667-91553-LT"/>
    <s v="E-M-1"/>
    <n v="4"/>
    <x v="856"/>
    <s v="bsillispw@istockphoto.com"/>
    <x v="0"/>
    <x v="1"/>
    <x v="0"/>
    <x v="0"/>
    <n v="13.75"/>
    <n v="55"/>
    <s v="Excelsa"/>
    <s v="Medium"/>
    <x v="1"/>
  </r>
  <r>
    <s v="XKK-06692-189"/>
    <x v="558"/>
    <s v="86579-92122-OC"/>
    <s v="R-D-1"/>
    <n v="3"/>
    <x v="857"/>
    <s v=" "/>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4"/>
    <s v="52374-27313-IV"/>
    <s v="E-L-1"/>
    <n v="5"/>
    <x v="861"/>
    <s v="dgutq2@umich.edu"/>
    <x v="0"/>
    <x v="1"/>
    <x v="1"/>
    <x v="0"/>
    <n v="14.85"/>
    <n v="74.25"/>
    <s v="Excelsa"/>
    <s v="Light"/>
    <x v="0"/>
  </r>
  <r>
    <s v="JGZ-16947-591"/>
    <x v="663"/>
    <s v="14264-41252-SL"/>
    <s v="L-L-0.2"/>
    <n v="6"/>
    <x v="862"/>
    <s v="wpummeryq3@topsy.com"/>
    <x v="0"/>
    <x v="3"/>
    <x v="1"/>
    <x v="3"/>
    <n v="4.7549999999999999"/>
    <n v="28.53"/>
    <s v="Liberica"/>
    <s v="Light"/>
    <x v="1"/>
  </r>
  <r>
    <s v="LXS-63326-144"/>
    <x v="334"/>
    <s v="35367-50483-AR"/>
    <s v="R-L-0.5"/>
    <n v="2"/>
    <x v="863"/>
    <s v="gsiudaq4@nytimes.com"/>
    <x v="0"/>
    <x v="0"/>
    <x v="1"/>
    <x v="1"/>
    <n v="7.169999999999999"/>
    <n v="14.339999999999998"/>
    <s v="Robusta"/>
    <s v="Light"/>
    <x v="0"/>
  </r>
  <r>
    <s v="CZG-86544-655"/>
    <x v="664"/>
    <s v="69443-77665-QW"/>
    <s v="A-L-0.5"/>
    <n v="2"/>
    <x v="864"/>
    <s v="hcrowneq5@wufoo.com"/>
    <x v="1"/>
    <x v="2"/>
    <x v="1"/>
    <x v="1"/>
    <n v="7.77"/>
    <n v="15.54"/>
    <s v="Arabica"/>
    <s v="Light"/>
    <x v="0"/>
  </r>
  <r>
    <s v="WFV-88138-247"/>
    <x v="24"/>
    <s v="63411-51758-QC"/>
    <s v="R-L-1"/>
    <n v="3"/>
    <x v="865"/>
    <s v="vpawseyq6@tiny.cc"/>
    <x v="0"/>
    <x v="0"/>
    <x v="1"/>
    <x v="0"/>
    <n v="11.95"/>
    <n v="35.849999999999994"/>
    <s v="Robusta"/>
    <s v="Light"/>
    <x v="1"/>
  </r>
  <r>
    <s v="RFG-28227-288"/>
    <x v="12"/>
    <s v="68605-21835-UF"/>
    <s v="A-L-0.5"/>
    <n v="6"/>
    <x v="866"/>
    <s v="awaterhouseq7@istockphoto.com"/>
    <x v="0"/>
    <x v="2"/>
    <x v="1"/>
    <x v="1"/>
    <n v="7.77"/>
    <n v="46.62"/>
    <s v="Arabica"/>
    <s v="Light"/>
    <x v="1"/>
  </r>
  <r>
    <s v="QAK-77286-758"/>
    <x v="105"/>
    <s v="34786-30419-XY"/>
    <s v="R-L-0.5"/>
    <n v="5"/>
    <x v="867"/>
    <s v="fhaughianq8@1688.com"/>
    <x v="0"/>
    <x v="0"/>
    <x v="1"/>
    <x v="1"/>
    <n v="7.169999999999999"/>
    <n v="35.849999999999994"/>
    <s v="Robusta"/>
    <s v="Light"/>
    <x v="1"/>
  </r>
  <r>
    <s v="CZD-56716-840"/>
    <x v="665"/>
    <s v="15456-29250-RU"/>
    <s v="L-D-2.5"/>
    <n v="4"/>
    <x v="868"/>
    <s v=" "/>
    <x v="0"/>
    <x v="3"/>
    <x v="2"/>
    <x v="2"/>
    <n v="29.784999999999997"/>
    <n v="119.13999999999999"/>
    <s v="Liberica"/>
    <s v="Dark"/>
    <x v="1"/>
  </r>
  <r>
    <s v="UBI-59229-277"/>
    <x v="44"/>
    <s v="00886-35803-FG"/>
    <s v="L-D-0.5"/>
    <n v="3"/>
    <x v="869"/>
    <s v=" "/>
    <x v="0"/>
    <x v="3"/>
    <x v="2"/>
    <x v="1"/>
    <n v="7.77"/>
    <n v="23.31"/>
    <s v="Liberica"/>
    <s v="Dark"/>
    <x v="1"/>
  </r>
  <r>
    <s v="WJJ-37489-898"/>
    <x v="171"/>
    <s v="31599-82152-AD"/>
    <s v="A-M-1"/>
    <n v="1"/>
    <x v="870"/>
    <s v="rfaltinqb@topsy.com"/>
    <x v="1"/>
    <x v="2"/>
    <x v="0"/>
    <x v="0"/>
    <n v="11.25"/>
    <n v="11.25"/>
    <s v="Ar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usta"/>
    <s v="Light"/>
    <x v="1"/>
  </r>
  <r>
    <s v="SHT-04865-419"/>
    <x v="666"/>
    <s v="69215-90789-DL"/>
    <s v="R-L-0.2"/>
    <n v="4"/>
    <x v="873"/>
    <s v=" "/>
    <x v="0"/>
    <x v="0"/>
    <x v="1"/>
    <x v="3"/>
    <n v="3.5849999999999995"/>
    <n v="14.339999999999998"/>
    <s v="Robusta"/>
    <s v="Light"/>
    <x v="0"/>
  </r>
  <r>
    <s v="UQI-28177-865"/>
    <x v="577"/>
    <s v="04317-46176-TB"/>
    <s v="R-L-0.2"/>
    <n v="6"/>
    <x v="874"/>
    <s v="ieberleinqf@hc360.com"/>
    <x v="0"/>
    <x v="0"/>
    <x v="1"/>
    <x v="3"/>
    <n v="3.5849999999999995"/>
    <n v="21.509999999999998"/>
    <s v="Robusta"/>
    <s v="Light"/>
    <x v="1"/>
  </r>
  <r>
    <s v="OIB-13664-879"/>
    <x v="114"/>
    <s v="04713-57765-KR"/>
    <s v="A-M-1"/>
    <n v="2"/>
    <x v="875"/>
    <s v="jdrengqg@uiuc.edu"/>
    <x v="1"/>
    <x v="2"/>
    <x v="0"/>
    <x v="0"/>
    <n v="11.25"/>
    <n v="22.5"/>
    <s v="Arabica"/>
    <s v="Medium"/>
    <x v="0"/>
  </r>
  <r>
    <s v="PJS-30996-485"/>
    <x v="4"/>
    <s v="86579-92122-OC"/>
    <s v="A-L-0.2"/>
    <n v="1"/>
    <x v="857"/>
    <s v=" "/>
    <x v="0"/>
    <x v="2"/>
    <x v="1"/>
    <x v="3"/>
    <n v="3.8849999999999998"/>
    <n v="3.8849999999999998"/>
    <s v="Arabica"/>
    <s v="Light"/>
    <x v="0"/>
  </r>
  <r>
    <s v="HEL-86709-449"/>
    <x v="667"/>
    <s v="86579-92122-OC"/>
    <s v="E-D-2.5"/>
    <n v="1"/>
    <x v="857"/>
    <s v=" "/>
    <x v="0"/>
    <x v="1"/>
    <x v="2"/>
    <x v="2"/>
    <n v="27.945"/>
    <n v="27.945"/>
    <s v="Excelsa"/>
    <s v="Dark"/>
    <x v="0"/>
  </r>
  <r>
    <s v="NCH-55389-562"/>
    <x v="110"/>
    <s v="86579-92122-OC"/>
    <s v="E-L-2.5"/>
    <n v="5"/>
    <x v="857"/>
    <s v=" "/>
    <x v="0"/>
    <x v="1"/>
    <x v="1"/>
    <x v="2"/>
    <n v="34.154999999999994"/>
    <n v="170.77499999999998"/>
    <s v="Excelsa"/>
    <s v="Light"/>
    <x v="0"/>
  </r>
  <r>
    <s v="NCH-55389-562"/>
    <x v="110"/>
    <s v="86579-92122-OC"/>
    <s v="R-L-2.5"/>
    <n v="2"/>
    <x v="857"/>
    <s v=" "/>
    <x v="0"/>
    <x v="0"/>
    <x v="1"/>
    <x v="2"/>
    <n v="27.484999999999996"/>
    <n v="54.969999999999992"/>
    <s v="Robusta"/>
    <s v="Light"/>
    <x v="0"/>
  </r>
  <r>
    <s v="NCH-55389-562"/>
    <x v="110"/>
    <s v="86579-92122-OC"/>
    <s v="E-L-1"/>
    <n v="1"/>
    <x v="857"/>
    <s v=" "/>
    <x v="0"/>
    <x v="1"/>
    <x v="1"/>
    <x v="0"/>
    <n v="14.85"/>
    <n v="14.85"/>
    <s v="Excelsa"/>
    <s v="Light"/>
    <x v="0"/>
  </r>
  <r>
    <s v="NCH-55389-562"/>
    <x v="110"/>
    <s v="86579-92122-OC"/>
    <s v="A-L-0.2"/>
    <n v="2"/>
    <x v="857"/>
    <s v=" "/>
    <x v="0"/>
    <x v="2"/>
    <x v="1"/>
    <x v="3"/>
    <n v="3.8849999999999998"/>
    <n v="7.77"/>
    <s v="Arabica"/>
    <s v="Light"/>
    <x v="0"/>
  </r>
  <r>
    <s v="GUG-45603-775"/>
    <x v="668"/>
    <s v="40959-32642-DN"/>
    <s v="L-L-0.2"/>
    <n v="5"/>
    <x v="876"/>
    <s v="rstrathernqn@devhub.com"/>
    <x v="0"/>
    <x v="3"/>
    <x v="1"/>
    <x v="3"/>
    <n v="4.7549999999999999"/>
    <n v="23.774999999999999"/>
    <s v="Liberica"/>
    <s v="Light"/>
    <x v="0"/>
  </r>
  <r>
    <s v="KJB-98240-098"/>
    <x v="422"/>
    <s v="77746-08153-PM"/>
    <s v="L-L-1"/>
    <n v="5"/>
    <x v="877"/>
    <s v="cmiguelqo@exblog.jp"/>
    <x v="0"/>
    <x v="3"/>
    <x v="1"/>
    <x v="0"/>
    <n v="15.85"/>
    <n v="79.25"/>
    <s v="Liberica"/>
    <s v="Light"/>
    <x v="0"/>
  </r>
  <r>
    <s v="JMS-48374-462"/>
    <x v="669"/>
    <s v="49667-96708-JL"/>
    <s v="A-D-2.5"/>
    <n v="2"/>
    <x v="878"/>
    <s v=" "/>
    <x v="0"/>
    <x v="2"/>
    <x v="2"/>
    <x v="2"/>
    <n v="22.884999999999998"/>
    <n v="45.769999999999996"/>
    <s v="Arabica"/>
    <s v="Dark"/>
    <x v="0"/>
  </r>
  <r>
    <s v="YIT-15877-117"/>
    <x v="670"/>
    <s v="24155-79322-EQ"/>
    <s v="R-D-1"/>
    <n v="1"/>
    <x v="879"/>
    <s v="mrocksqq@exblog.jp"/>
    <x v="1"/>
    <x v="0"/>
    <x v="2"/>
    <x v="0"/>
    <n v="8.9499999999999993"/>
    <n v="8.9499999999999993"/>
    <s v="Robusta"/>
    <s v="Dark"/>
    <x v="0"/>
  </r>
  <r>
    <s v="YVK-82679-655"/>
    <x v="341"/>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
    <x v="0"/>
    <x v="1"/>
    <x v="0"/>
    <x v="1"/>
    <n v="8.25"/>
    <n v="8.25"/>
    <s v="Excelsa"/>
    <s v="Medium"/>
    <x v="1"/>
  </r>
  <r>
    <s v="TED-81959-419"/>
    <x v="677"/>
    <s v="27702-50024-XC"/>
    <s v="A-L-2.5"/>
    <n v="5"/>
    <x v="888"/>
    <s v="nfurberqz@jugem.jp"/>
    <x v="0"/>
    <x v="2"/>
    <x v="1"/>
    <x v="2"/>
    <n v="29.784999999999997"/>
    <n v="148.92499999999998"/>
    <s v="Arabica"/>
    <s v="Light"/>
    <x v="1"/>
  </r>
  <r>
    <s v="FDO-25756-141"/>
    <x v="629"/>
    <s v="57360-46846-NS"/>
    <s v="A-L-2.5"/>
    <n v="3"/>
    <x v="889"/>
    <s v=" "/>
    <x v="1"/>
    <x v="2"/>
    <x v="1"/>
    <x v="2"/>
    <n v="29.784999999999997"/>
    <n v="89.35499999999999"/>
    <s v="Arabica"/>
    <s v="Light"/>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usta"/>
    <s v="Light"/>
    <x v="0"/>
  </r>
  <r>
    <s v="TXF-79780-017"/>
    <x v="112"/>
    <s v="92048-47813-QB"/>
    <s v="R-L-1"/>
    <n v="5"/>
    <x v="894"/>
    <s v="mblakemorer5@nsw.gov.au"/>
    <x v="0"/>
    <x v="0"/>
    <x v="1"/>
    <x v="0"/>
    <n v="11.95"/>
    <n v="59.75"/>
    <s v="Robusta"/>
    <s v="Light"/>
    <x v="1"/>
  </r>
  <r>
    <s v="ALM-80762-974"/>
    <x v="55"/>
    <s v="84045-66771-SL"/>
    <s v="A-L-0.5"/>
    <n v="3"/>
    <x v="890"/>
    <s v="ckeaver1@ucoz.com"/>
    <x v="0"/>
    <x v="2"/>
    <x v="1"/>
    <x v="1"/>
    <n v="7.77"/>
    <n v="23.31"/>
    <s v="Arabica"/>
    <s v="Light"/>
    <x v="1"/>
  </r>
  <r>
    <s v="NXF-15738-707"/>
    <x v="680"/>
    <s v="28699-16256-XV"/>
    <s v="R-D-0.5"/>
    <n v="2"/>
    <x v="895"/>
    <s v=" "/>
    <x v="0"/>
    <x v="0"/>
    <x v="2"/>
    <x v="1"/>
    <n v="5.3699999999999992"/>
    <n v="10.739999999999998"/>
    <s v="Robusta"/>
    <s v="Dark"/>
    <x v="1"/>
  </r>
  <r>
    <s v="MVV-19034-198"/>
    <x v="94"/>
    <s v="98476-63654-CG"/>
    <s v="E-D-2.5"/>
    <n v="6"/>
    <x v="896"/>
    <s v=" "/>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ight"/>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ight"/>
    <x v="1"/>
  </r>
  <r>
    <s v="GCD-75444-320"/>
    <x v="594"/>
    <s v="51277-93873-RP"/>
    <s v="L-M-2.5"/>
    <n v="1"/>
    <x v="902"/>
    <s v="cayrere@symantec.com"/>
    <x v="0"/>
    <x v="3"/>
    <x v="0"/>
    <x v="2"/>
    <n v="33.464999999999996"/>
    <n v="33.464999999999996"/>
    <s v="Liberica"/>
    <s v="Medium"/>
    <x v="1"/>
  </r>
  <r>
    <s v="SGA-30059-217"/>
    <x v="389"/>
    <s v="84405-83364-DG"/>
    <s v="A-D-0.5"/>
    <n v="5"/>
    <x v="903"/>
    <s v="lkynetonrf@macromedia.com"/>
    <x v="2"/>
    <x v="2"/>
    <x v="2"/>
    <x v="1"/>
    <n v="5.97"/>
    <n v="29.849999999999998"/>
    <s v="Arabica"/>
    <s v="Dark"/>
    <x v="0"/>
  </r>
  <r>
    <s v="GNL-98714-885"/>
    <x v="583"/>
    <s v="83731-53280-YC"/>
    <s v="R-M-1"/>
    <n v="3"/>
    <x v="904"/>
    <s v=" "/>
    <x v="2"/>
    <x v="0"/>
    <x v="0"/>
    <x v="0"/>
    <n v="9.9499999999999993"/>
    <n v="29.849999999999998"/>
    <s v="Robusta"/>
    <s v="Medium"/>
    <x v="0"/>
  </r>
  <r>
    <s v="OQA-93249-841"/>
    <x v="647"/>
    <s v="03917-13632-KC"/>
    <s v="A-M-2.5"/>
    <n v="6"/>
    <x v="905"/>
    <s v=" "/>
    <x v="0"/>
    <x v="2"/>
    <x v="0"/>
    <x v="2"/>
    <n v="25.874999999999996"/>
    <n v="155.24999999999997"/>
    <s v="Arabica"/>
    <s v="Medium"/>
    <x v="0"/>
  </r>
  <r>
    <s v="DUV-12075-132"/>
    <x v="366"/>
    <s v="62494-09113-RP"/>
    <s v="E-D-0.2"/>
    <n v="5"/>
    <x v="906"/>
    <s v=" "/>
    <x v="0"/>
    <x v="1"/>
    <x v="2"/>
    <x v="3"/>
    <n v="3.645"/>
    <n v="18.225000000000001"/>
    <s v="Excelsa"/>
    <s v="Dark"/>
    <x v="1"/>
  </r>
  <r>
    <s v="DUV-12075-132"/>
    <x v="366"/>
    <s v="62494-09113-RP"/>
    <s v="L-D-0.5"/>
    <n v="2"/>
    <x v="906"/>
    <s v=" "/>
    <x v="0"/>
    <x v="3"/>
    <x v="2"/>
    <x v="1"/>
    <n v="7.77"/>
    <n v="15.54"/>
    <s v="Liberica"/>
    <s v="Dark"/>
    <x v="1"/>
  </r>
  <r>
    <s v="KPO-24942-184"/>
    <x v="684"/>
    <s v="70567-65133-CN"/>
    <s v="L-L-2.5"/>
    <n v="3"/>
    <x v="907"/>
    <s v=" "/>
    <x v="1"/>
    <x v="3"/>
    <x v="1"/>
    <x v="2"/>
    <n v="36.454999999999998"/>
    <n v="109.36499999999999"/>
    <s v="Liberica"/>
    <s v="Light"/>
    <x v="1"/>
  </r>
  <r>
    <s v="SRJ-79353-838"/>
    <x v="506"/>
    <s v="77869-81373-AY"/>
    <s v="A-L-1"/>
    <n v="6"/>
    <x v="908"/>
    <s v=" "/>
    <x v="0"/>
    <x v="2"/>
    <x v="1"/>
    <x v="0"/>
    <n v="12.95"/>
    <n v="77.699999999999989"/>
    <s v="Arabica"/>
    <s v="Light"/>
    <x v="1"/>
  </r>
  <r>
    <s v="XBV-40336-071"/>
    <x v="685"/>
    <s v="38536-98293-JZ"/>
    <s v="A-D-0.2"/>
    <n v="3"/>
    <x v="909"/>
    <s v=" "/>
    <x v="1"/>
    <x v="2"/>
    <x v="2"/>
    <x v="3"/>
    <n v="2.9849999999999999"/>
    <n v="8.9550000000000001"/>
    <s v="Arabica"/>
    <s v="Dark"/>
    <x v="1"/>
  </r>
  <r>
    <s v="RLM-96511-467"/>
    <x v="191"/>
    <s v="43014-53743-XK"/>
    <s v="R-L-2.5"/>
    <n v="1"/>
    <x v="910"/>
    <s v="jtewelsonrn@samsung.com"/>
    <x v="0"/>
    <x v="0"/>
    <x v="1"/>
    <x v="2"/>
    <n v="27.484999999999996"/>
    <n v="27.484999999999996"/>
    <s v="Robusta"/>
    <s v="Light"/>
    <x v="1"/>
  </r>
  <r>
    <s v="AEZ-13242-456"/>
    <x v="686"/>
    <s v="62494-09113-RP"/>
    <s v="R-M-0.5"/>
    <n v="5"/>
    <x v="906"/>
    <s v=" "/>
    <x v="0"/>
    <x v="0"/>
    <x v="0"/>
    <x v="1"/>
    <n v="5.97"/>
    <n v="29.849999999999998"/>
    <s v="Robusta"/>
    <s v="Medium"/>
    <x v="1"/>
  </r>
  <r>
    <s v="UME-75640-698"/>
    <x v="687"/>
    <s v="62494-09113-RP"/>
    <s v="A-M-0.5"/>
    <n v="4"/>
    <x v="906"/>
    <s v=" "/>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29AC5-438D-4BB9-9CA8-EB5E329A56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37"/>
  </dataFields>
  <chartFormats count="4">
    <chartFormat chart="8" format="9" series="1">
      <pivotArea type="data" outline="0" fieldPosition="0">
        <references count="2">
          <reference field="4294967294" count="1" selected="0">
            <x v="0"/>
          </reference>
          <reference field="8" count="1" selected="0">
            <x v="0"/>
          </reference>
        </references>
      </pivotArea>
    </chartFormat>
    <chartFormat chart="8" format="10" series="1">
      <pivotArea type="data" outline="0" fieldPosition="0">
        <references count="2">
          <reference field="4294967294" count="1" selected="0">
            <x v="0"/>
          </reference>
          <reference field="8" count="1" selected="0">
            <x v="1"/>
          </reference>
        </references>
      </pivotArea>
    </chartFormat>
    <chartFormat chart="8" format="11" series="1">
      <pivotArea type="data" outline="0" fieldPosition="0">
        <references count="2">
          <reference field="4294967294" count="1" selected="0">
            <x v="0"/>
          </reference>
          <reference field="8" count="1" selected="0">
            <x v="2"/>
          </reference>
        </references>
      </pivotArea>
    </chartFormat>
    <chartFormat chart="8"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9136D-8E59-4F26-B9C8-6B5190344CD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8BC70-5F6E-4F09-8254-BCD0DF3B426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9B8838A-E8B1-4B22-BE66-1959BE514B27}" sourceName="Roast Type">
  <pivotTables>
    <pivotTable tabId="18" name="TotalSales"/>
    <pivotTable tabId="19" name="TotalSales"/>
    <pivotTable tabId="20" name="TotalSales"/>
  </pivotTables>
  <data>
    <tabular pivotCacheId="14680083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624530-7B9C-4BF1-A836-690B74FAF75A}" sourceName="Size">
  <pivotTables>
    <pivotTable tabId="18" name="TotalSales"/>
    <pivotTable tabId="19" name="TotalSales"/>
    <pivotTable tabId="20" name="TotalSales"/>
  </pivotTables>
  <data>
    <tabular pivotCacheId="146800832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949D65-7F3F-4593-B23A-AFFC6050E9DE}" sourceName="Loyalty Card">
  <pivotTables>
    <pivotTable tabId="18" name="TotalSales"/>
    <pivotTable tabId="19" name="TotalSales"/>
    <pivotTable tabId="20" name="TotalSales"/>
  </pivotTables>
  <data>
    <tabular pivotCacheId="14680083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521FC089-B5F6-419E-9E19-968545DCEC02}" cache="Slicer_Roast_Type" caption="Roast Type" columnCount="3" style="My Purple Slicer" rowHeight="234950"/>
  <slicer name="Size" xr10:uid="{143F6323-6948-41D8-8C77-D9B08C0232C8}" cache="Slicer_Size" caption="Size" columnCount="2" style="My Purple Slicer" rowHeight="234950"/>
  <slicer name="Loyalty Card" xr10:uid="{8F8A96A8-9627-4357-8EC4-403AC95C8BA0}" cache="Slicer_Loyalty_Card" caption="Loyalty Card" style="My 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5C731-8A99-4D03-8B82-0F7077A3A1B3}" name="Table1" displayName="Table1" ref="A1:P1001" totalsRowShown="0" headerRowDxfId="11">
  <autoFilter ref="A1:P1001" xr:uid="{26C5C731-8A99-4D03-8B82-0F7077A3A1B3}"/>
  <tableColumns count="16">
    <tableColumn id="1" xr3:uid="{C243ABCF-170F-47E4-8BF6-472B139A89A4}" name="Order ID" dataDxfId="10"/>
    <tableColumn id="2" xr3:uid="{3F2F4BD5-9706-4E18-91B1-36ABF155984A}" name="Order Date" dataDxfId="9"/>
    <tableColumn id="3" xr3:uid="{6293B175-2B4C-4474-8E0C-53EAF1126E29}" name="Customer ID" dataDxfId="8"/>
    <tableColumn id="4" xr3:uid="{86EABA20-B346-4819-ACC4-F588F8F0E79E}" name="Product ID"/>
    <tableColumn id="5" xr3:uid="{E29D8701-4B95-4025-A9A1-932F86F1A5BA}" name="Quantity" dataDxfId="7"/>
    <tableColumn id="6" xr3:uid="{6C4528EC-D79F-4C39-88F2-38BA65BF1CF4}" name="Customer Name" dataDxfId="6">
      <calculatedColumnFormula>_xlfn.XLOOKUP(C2,customers!$A$1:$A$1001,customers!$B$1:$B$1001,,0)</calculatedColumnFormula>
    </tableColumn>
    <tableColumn id="7" xr3:uid="{B632E01D-5DCF-4649-81A3-3805726A84BC}" name="Email" dataDxfId="5">
      <calculatedColumnFormula>IF(_xlfn.XLOOKUP(C2,customers!$A$1:$A$1001,customers!$C$1:$C$1001,,0)=0," ",_xlfn.XLOOKUP(C2,customers!$A$1:$A$1001,customers!$C$1:$C$1001,,0))</calculatedColumnFormula>
    </tableColumn>
    <tableColumn id="8" xr3:uid="{2FBB06D9-C219-4B6D-9D1F-258BCF3C4346}" name="Country" dataDxfId="4">
      <calculatedColumnFormula>_xlfn.XLOOKUP(C2,customers!$A$1:$A$1001,customers!$G$1:$G$1001,,0)</calculatedColumnFormula>
    </tableColumn>
    <tableColumn id="9" xr3:uid="{402768B6-3A16-4A15-BA33-44419A0EB4D9}" name="Coffee Type">
      <calculatedColumnFormula>INDEX(products!$A$1:$G$49,MATCH(orders!$D2,products!$A$1:$A$49,0),MATCH(orders!I$1,products!$A$1:$G$1,0))</calculatedColumnFormula>
    </tableColumn>
    <tableColumn id="10" xr3:uid="{9A774BCF-4BC8-467A-9F70-545392977DB3}" name="Roast Type">
      <calculatedColumnFormula>INDEX(products!$A$1:$G$49,MATCH(orders!$D2,products!$A$1:$A$49,0),MATCH(orders!J$1,products!$A$1:$G$1,0))</calculatedColumnFormula>
    </tableColumn>
    <tableColumn id="11" xr3:uid="{7CC67F28-08BC-4077-84E1-A775A1852EFF}" name="Size" dataDxfId="3">
      <calculatedColumnFormula>INDEX(products!$A$1:$G$49,MATCH(orders!$D2,products!$A$1:$A$49,0),MATCH(orders!K$1,products!$A$1:$G$1,0))</calculatedColumnFormula>
    </tableColumn>
    <tableColumn id="12" xr3:uid="{3A096F56-936A-455C-8AEB-DEFE3E5998EB}" name="Unit Price" dataDxfId="2">
      <calculatedColumnFormula>INDEX(products!$A$1:$G$49,MATCH(orders!$D2,products!$A$1:$A$49,0),MATCH(orders!L$1,products!$A$1:$G$1,0))</calculatedColumnFormula>
    </tableColumn>
    <tableColumn id="13" xr3:uid="{735838FF-1D07-4BF2-9891-E0EA5359CB20}" name="Sales" dataDxfId="1">
      <calculatedColumnFormula>E2*L2</calculatedColumnFormula>
    </tableColumn>
    <tableColumn id="14" xr3:uid="{28E21FD7-9542-49CB-81A4-A48935E6771C}" name="Coffe Type Name">
      <calculatedColumnFormula>IF(I2="Rob","Robusta", IF(I2="Exc","Excelsa", IF(I2="Ara","Arabica", IF(I2="Lib","Liberica"," "))))</calculatedColumnFormula>
    </tableColumn>
    <tableColumn id="15" xr3:uid="{02D9B780-AF1E-4153-822F-C9A14D74548A}" name="Roast Type Name">
      <calculatedColumnFormula>IF(J2="M","Medium", IF(J2="L","Light", IF(J2="D","Dark"," ")))</calculatedColumnFormula>
    </tableColumn>
    <tableColumn id="16" xr3:uid="{D85FC696-3CE9-4A67-B221-D3C941AC933F}"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F8EF80-5444-4E1D-A713-B21A0DAD1FD4}" sourceName="Order Date">
  <pivotTables>
    <pivotTable tabId="18" name="TotalSales"/>
    <pivotTable tabId="19" name="TotalSales"/>
    <pivotTable tabId="20" name="TotalSales"/>
  </pivotTables>
  <state minimalRefreshVersion="6" lastRefreshVersion="6" pivotCacheId="14680083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659E51-1FCC-444B-90D6-3B78CE350A61}" cache="NativeTimeline_Order_Date" caption="Order Date" level="2" selectionLevel="2" scrollPosition="2019-01-01T00:00:00" style="My 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1F1D3-33E1-4171-BE93-499C348FBB04}">
  <dimension ref="A1"/>
  <sheetViews>
    <sheetView showGridLines="0" tabSelected="1" topLeftCell="A10" zoomScale="86" zoomScaleNormal="86" workbookViewId="0">
      <selection activeCell="Z24" sqref="Z24"/>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64D3E-B167-4CC0-8BED-3405CFCBC6F9}">
  <dimension ref="A3:F48"/>
  <sheetViews>
    <sheetView topLeftCell="C1" workbookViewId="0">
      <selection activeCell="O15" sqref="O15"/>
    </sheetView>
  </sheetViews>
  <sheetFormatPr defaultRowHeight="14.4" x14ac:dyDescent="0.3"/>
  <cols>
    <col min="1" max="1" width="12.5546875" bestFit="1" customWidth="1"/>
    <col min="2" max="2" width="20.88671875" bestFit="1" customWidth="1"/>
    <col min="3" max="3" width="13.33203125" bestFit="1" customWidth="1"/>
    <col min="4" max="7" width="4.5546875" bestFit="1" customWidth="1"/>
    <col min="8" max="689" width="15.5546875" bestFit="1" customWidth="1"/>
    <col min="690" max="690" width="10.77734375" bestFit="1" customWidth="1"/>
  </cols>
  <sheetData>
    <row r="3" spans="1:6" x14ac:dyDescent="0.3">
      <c r="A3" s="11" t="s">
        <v>6216</v>
      </c>
      <c r="C3" s="11" t="s">
        <v>9</v>
      </c>
    </row>
    <row r="4" spans="1:6" x14ac:dyDescent="0.3">
      <c r="A4" s="11" t="s">
        <v>6214</v>
      </c>
      <c r="B4" s="11" t="s">
        <v>6215</v>
      </c>
      <c r="C4" t="s">
        <v>6193</v>
      </c>
      <c r="D4" t="s">
        <v>6194</v>
      </c>
      <c r="E4" t="s">
        <v>6195</v>
      </c>
      <c r="F4" t="s">
        <v>6192</v>
      </c>
    </row>
    <row r="5" spans="1:6" x14ac:dyDescent="0.3">
      <c r="A5" t="s">
        <v>6198</v>
      </c>
      <c r="B5" t="s">
        <v>6199</v>
      </c>
      <c r="C5" s="12">
        <v>186.85499999999999</v>
      </c>
      <c r="D5" s="12">
        <v>305.97000000000003</v>
      </c>
      <c r="E5" s="12">
        <v>213.15999999999997</v>
      </c>
      <c r="F5" s="12">
        <v>123</v>
      </c>
    </row>
    <row r="6" spans="1:6" x14ac:dyDescent="0.3">
      <c r="B6" t="s">
        <v>6200</v>
      </c>
      <c r="C6" s="12">
        <v>251.96499999999997</v>
      </c>
      <c r="D6" s="12">
        <v>129.46</v>
      </c>
      <c r="E6" s="12">
        <v>434.03999999999996</v>
      </c>
      <c r="F6" s="12">
        <v>171.93999999999997</v>
      </c>
    </row>
    <row r="7" spans="1:6" x14ac:dyDescent="0.3">
      <c r="B7" t="s">
        <v>6201</v>
      </c>
      <c r="C7" s="12">
        <v>224.94499999999999</v>
      </c>
      <c r="D7" s="12">
        <v>349.12</v>
      </c>
      <c r="E7" s="12">
        <v>321.04000000000002</v>
      </c>
      <c r="F7" s="12">
        <v>126.035</v>
      </c>
    </row>
    <row r="8" spans="1:6" x14ac:dyDescent="0.3">
      <c r="B8" t="s">
        <v>6202</v>
      </c>
      <c r="C8" s="12">
        <v>307.12</v>
      </c>
      <c r="D8" s="12">
        <v>681.07499999999993</v>
      </c>
      <c r="E8" s="12">
        <v>533.70499999999993</v>
      </c>
      <c r="F8" s="12">
        <v>158.85</v>
      </c>
    </row>
    <row r="9" spans="1:6" x14ac:dyDescent="0.3">
      <c r="B9" t="s">
        <v>6203</v>
      </c>
      <c r="C9" s="12">
        <v>53.664999999999992</v>
      </c>
      <c r="D9" s="12">
        <v>83.025000000000006</v>
      </c>
      <c r="E9" s="12">
        <v>193.83499999999998</v>
      </c>
      <c r="F9" s="12">
        <v>68.039999999999992</v>
      </c>
    </row>
    <row r="10" spans="1:6" x14ac:dyDescent="0.3">
      <c r="B10" t="s">
        <v>6204</v>
      </c>
      <c r="C10" s="12">
        <v>163.01999999999998</v>
      </c>
      <c r="D10" s="12">
        <v>678.3599999999999</v>
      </c>
      <c r="E10" s="12">
        <v>171.04500000000002</v>
      </c>
      <c r="F10" s="12">
        <v>372.255</v>
      </c>
    </row>
    <row r="11" spans="1:6" x14ac:dyDescent="0.3">
      <c r="B11" t="s">
        <v>6205</v>
      </c>
      <c r="C11" s="12">
        <v>345.02</v>
      </c>
      <c r="D11" s="12">
        <v>273.86999999999995</v>
      </c>
      <c r="E11" s="12">
        <v>184.12999999999997</v>
      </c>
      <c r="F11" s="12">
        <v>201.11499999999998</v>
      </c>
    </row>
    <row r="12" spans="1:6" x14ac:dyDescent="0.3">
      <c r="B12" t="s">
        <v>6206</v>
      </c>
      <c r="C12" s="12">
        <v>334.89</v>
      </c>
      <c r="D12" s="12">
        <v>70.95</v>
      </c>
      <c r="E12" s="12">
        <v>134.23000000000002</v>
      </c>
      <c r="F12" s="12">
        <v>166.27499999999998</v>
      </c>
    </row>
    <row r="13" spans="1:6" x14ac:dyDescent="0.3">
      <c r="B13" t="s">
        <v>6207</v>
      </c>
      <c r="C13" s="12">
        <v>178.70999999999998</v>
      </c>
      <c r="D13" s="12">
        <v>166.1</v>
      </c>
      <c r="E13" s="12">
        <v>439.30999999999995</v>
      </c>
      <c r="F13" s="12">
        <v>492.9</v>
      </c>
    </row>
    <row r="14" spans="1:6" x14ac:dyDescent="0.3">
      <c r="B14" t="s">
        <v>6208</v>
      </c>
      <c r="C14" s="12">
        <v>301.98500000000001</v>
      </c>
      <c r="D14" s="12">
        <v>153.76499999999999</v>
      </c>
      <c r="E14" s="12">
        <v>215.55499999999998</v>
      </c>
      <c r="F14" s="12">
        <v>213.66499999999999</v>
      </c>
    </row>
    <row r="15" spans="1:6" x14ac:dyDescent="0.3">
      <c r="B15" t="s">
        <v>6209</v>
      </c>
      <c r="C15" s="12">
        <v>312.83499999999998</v>
      </c>
      <c r="D15" s="12">
        <v>63.249999999999993</v>
      </c>
      <c r="E15" s="12">
        <v>350.89500000000004</v>
      </c>
      <c r="F15" s="12">
        <v>96.405000000000001</v>
      </c>
    </row>
    <row r="16" spans="1:6" x14ac:dyDescent="0.3">
      <c r="B16" t="s">
        <v>6210</v>
      </c>
      <c r="C16" s="12">
        <v>265.62</v>
      </c>
      <c r="D16" s="12">
        <v>526.51499999999987</v>
      </c>
      <c r="E16" s="12">
        <v>187.06</v>
      </c>
      <c r="F16" s="12">
        <v>210.58999999999997</v>
      </c>
    </row>
    <row r="17" spans="1:6" x14ac:dyDescent="0.3">
      <c r="A17" t="s">
        <v>6211</v>
      </c>
      <c r="B17" t="s">
        <v>6199</v>
      </c>
      <c r="C17" s="12">
        <v>47.25</v>
      </c>
      <c r="D17" s="12">
        <v>65.805000000000007</v>
      </c>
      <c r="E17" s="12">
        <v>274.67500000000001</v>
      </c>
      <c r="F17" s="12">
        <v>179.22</v>
      </c>
    </row>
    <row r="18" spans="1:6" x14ac:dyDescent="0.3">
      <c r="B18" t="s">
        <v>6200</v>
      </c>
      <c r="C18" s="12">
        <v>745.44999999999993</v>
      </c>
      <c r="D18" s="12">
        <v>428.88499999999999</v>
      </c>
      <c r="E18" s="12">
        <v>194.17499999999998</v>
      </c>
      <c r="F18" s="12">
        <v>429.82999999999993</v>
      </c>
    </row>
    <row r="19" spans="1:6" x14ac:dyDescent="0.3">
      <c r="B19" t="s">
        <v>6201</v>
      </c>
      <c r="C19" s="12">
        <v>130.47</v>
      </c>
      <c r="D19" s="12">
        <v>271.48500000000001</v>
      </c>
      <c r="E19" s="12">
        <v>281.20499999999998</v>
      </c>
      <c r="F19" s="12">
        <v>231.63000000000002</v>
      </c>
    </row>
    <row r="20" spans="1:6" x14ac:dyDescent="0.3">
      <c r="B20" t="s">
        <v>6202</v>
      </c>
      <c r="C20" s="12">
        <v>27</v>
      </c>
      <c r="D20" s="12">
        <v>347.26</v>
      </c>
      <c r="E20" s="12">
        <v>147.51</v>
      </c>
      <c r="F20" s="12">
        <v>240.04</v>
      </c>
    </row>
    <row r="21" spans="1:6" x14ac:dyDescent="0.3">
      <c r="B21" t="s">
        <v>6203</v>
      </c>
      <c r="C21" s="12">
        <v>255.11499999999995</v>
      </c>
      <c r="D21" s="12">
        <v>541.73</v>
      </c>
      <c r="E21" s="12">
        <v>83.43</v>
      </c>
      <c r="F21" s="12">
        <v>59.079999999999991</v>
      </c>
    </row>
    <row r="22" spans="1:6" x14ac:dyDescent="0.3">
      <c r="B22" t="s">
        <v>6204</v>
      </c>
      <c r="C22" s="12">
        <v>584.78999999999985</v>
      </c>
      <c r="D22" s="12">
        <v>357.42999999999995</v>
      </c>
      <c r="E22" s="12">
        <v>355.34</v>
      </c>
      <c r="F22" s="12">
        <v>140.88</v>
      </c>
    </row>
    <row r="23" spans="1:6" x14ac:dyDescent="0.3">
      <c r="B23" t="s">
        <v>6205</v>
      </c>
      <c r="C23" s="12">
        <v>430.62</v>
      </c>
      <c r="D23" s="12">
        <v>227.42500000000001</v>
      </c>
      <c r="E23" s="12">
        <v>236.315</v>
      </c>
      <c r="F23" s="12">
        <v>414.58499999999992</v>
      </c>
    </row>
    <row r="24" spans="1:6" x14ac:dyDescent="0.3">
      <c r="B24" t="s">
        <v>6206</v>
      </c>
      <c r="C24" s="12">
        <v>22.5</v>
      </c>
      <c r="D24" s="12">
        <v>77.72</v>
      </c>
      <c r="E24" s="12">
        <v>60.5</v>
      </c>
      <c r="F24" s="12">
        <v>139.67999999999998</v>
      </c>
    </row>
    <row r="25" spans="1:6" x14ac:dyDescent="0.3">
      <c r="B25" t="s">
        <v>6207</v>
      </c>
      <c r="C25" s="12">
        <v>126.14999999999999</v>
      </c>
      <c r="D25" s="12">
        <v>195.11</v>
      </c>
      <c r="E25" s="12">
        <v>89.13</v>
      </c>
      <c r="F25" s="12">
        <v>302.65999999999997</v>
      </c>
    </row>
    <row r="26" spans="1:6" x14ac:dyDescent="0.3">
      <c r="B26" t="s">
        <v>6208</v>
      </c>
      <c r="C26" s="12">
        <v>376.03</v>
      </c>
      <c r="D26" s="12">
        <v>523.24</v>
      </c>
      <c r="E26" s="12">
        <v>440.96499999999997</v>
      </c>
      <c r="F26" s="12">
        <v>174.46999999999997</v>
      </c>
    </row>
    <row r="27" spans="1:6" x14ac:dyDescent="0.3">
      <c r="B27" t="s">
        <v>6209</v>
      </c>
      <c r="C27" s="12">
        <v>515.17999999999995</v>
      </c>
      <c r="D27" s="12">
        <v>142.56</v>
      </c>
      <c r="E27" s="12">
        <v>347.03999999999996</v>
      </c>
      <c r="F27" s="12">
        <v>104.08499999999999</v>
      </c>
    </row>
    <row r="28" spans="1:6" x14ac:dyDescent="0.3">
      <c r="B28" t="s">
        <v>6210</v>
      </c>
      <c r="C28" s="12">
        <v>95.859999999999985</v>
      </c>
      <c r="D28" s="12">
        <v>484.76</v>
      </c>
      <c r="E28" s="12">
        <v>94.17</v>
      </c>
      <c r="F28" s="12">
        <v>77.10499999999999</v>
      </c>
    </row>
    <row r="29" spans="1:6" x14ac:dyDescent="0.3">
      <c r="A29" t="s">
        <v>6212</v>
      </c>
      <c r="B29" t="s">
        <v>6199</v>
      </c>
      <c r="C29" s="12">
        <v>258.34500000000003</v>
      </c>
      <c r="D29" s="12">
        <v>139.625</v>
      </c>
      <c r="E29" s="12">
        <v>279.52000000000004</v>
      </c>
      <c r="F29" s="12">
        <v>160.19499999999999</v>
      </c>
    </row>
    <row r="30" spans="1:6" x14ac:dyDescent="0.3">
      <c r="B30" t="s">
        <v>6200</v>
      </c>
      <c r="C30" s="12">
        <v>342.2</v>
      </c>
      <c r="D30" s="12">
        <v>284.24999999999994</v>
      </c>
      <c r="E30" s="12">
        <v>251.83</v>
      </c>
      <c r="F30" s="12">
        <v>80.550000000000011</v>
      </c>
    </row>
    <row r="31" spans="1:6" x14ac:dyDescent="0.3">
      <c r="B31" t="s">
        <v>6201</v>
      </c>
      <c r="C31" s="12">
        <v>418.30499999999989</v>
      </c>
      <c r="D31" s="12">
        <v>468.125</v>
      </c>
      <c r="E31" s="12">
        <v>405.05500000000006</v>
      </c>
      <c r="F31" s="12">
        <v>253.15499999999997</v>
      </c>
    </row>
    <row r="32" spans="1:6" x14ac:dyDescent="0.3">
      <c r="B32" t="s">
        <v>6202</v>
      </c>
      <c r="C32" s="12">
        <v>102.32999999999998</v>
      </c>
      <c r="D32" s="12">
        <v>242.14000000000001</v>
      </c>
      <c r="E32" s="12">
        <v>554.875</v>
      </c>
      <c r="F32" s="12">
        <v>106.23999999999998</v>
      </c>
    </row>
    <row r="33" spans="1:6" x14ac:dyDescent="0.3">
      <c r="B33" t="s">
        <v>6203</v>
      </c>
      <c r="C33" s="12">
        <v>234.71999999999997</v>
      </c>
      <c r="D33" s="12">
        <v>133.08000000000001</v>
      </c>
      <c r="E33" s="12">
        <v>267.2</v>
      </c>
      <c r="F33" s="12">
        <v>272.68999999999994</v>
      </c>
    </row>
    <row r="34" spans="1:6" x14ac:dyDescent="0.3">
      <c r="B34" t="s">
        <v>6204</v>
      </c>
      <c r="C34" s="12">
        <v>430.39</v>
      </c>
      <c r="D34" s="12">
        <v>136.20500000000001</v>
      </c>
      <c r="E34" s="12">
        <v>209.6</v>
      </c>
      <c r="F34" s="12">
        <v>88.334999999999994</v>
      </c>
    </row>
    <row r="35" spans="1:6" x14ac:dyDescent="0.3">
      <c r="B35" t="s">
        <v>6205</v>
      </c>
      <c r="C35" s="12">
        <v>109.005</v>
      </c>
      <c r="D35" s="12">
        <v>393.57499999999999</v>
      </c>
      <c r="E35" s="12">
        <v>61.034999999999997</v>
      </c>
      <c r="F35" s="12">
        <v>199.48999999999998</v>
      </c>
    </row>
    <row r="36" spans="1:6" x14ac:dyDescent="0.3">
      <c r="B36" t="s">
        <v>6206</v>
      </c>
      <c r="C36" s="12">
        <v>287.52499999999998</v>
      </c>
      <c r="D36" s="12">
        <v>288.67</v>
      </c>
      <c r="E36" s="12">
        <v>125.58</v>
      </c>
      <c r="F36" s="12">
        <v>374.13499999999999</v>
      </c>
    </row>
    <row r="37" spans="1:6" x14ac:dyDescent="0.3">
      <c r="B37" t="s">
        <v>6207</v>
      </c>
      <c r="C37" s="12">
        <v>840.92999999999984</v>
      </c>
      <c r="D37" s="12">
        <v>409.875</v>
      </c>
      <c r="E37" s="12">
        <v>171.32999999999998</v>
      </c>
      <c r="F37" s="12">
        <v>221.43999999999997</v>
      </c>
    </row>
    <row r="38" spans="1:6" x14ac:dyDescent="0.3">
      <c r="B38" t="s">
        <v>6208</v>
      </c>
      <c r="C38" s="12">
        <v>299.07</v>
      </c>
      <c r="D38" s="12">
        <v>260.32499999999999</v>
      </c>
      <c r="E38" s="12">
        <v>584.64</v>
      </c>
      <c r="F38" s="12">
        <v>256.36500000000001</v>
      </c>
    </row>
    <row r="39" spans="1:6" x14ac:dyDescent="0.3">
      <c r="B39" t="s">
        <v>6209</v>
      </c>
      <c r="C39" s="12">
        <v>323.32499999999999</v>
      </c>
      <c r="D39" s="12">
        <v>565.57000000000005</v>
      </c>
      <c r="E39" s="12">
        <v>537.80999999999995</v>
      </c>
      <c r="F39" s="12">
        <v>189.47499999999999</v>
      </c>
    </row>
    <row r="40" spans="1:6" x14ac:dyDescent="0.3">
      <c r="B40" t="s">
        <v>6210</v>
      </c>
      <c r="C40" s="12">
        <v>399.48499999999996</v>
      </c>
      <c r="D40" s="12">
        <v>148.19999999999999</v>
      </c>
      <c r="E40" s="12">
        <v>388.21999999999997</v>
      </c>
      <c r="F40" s="12">
        <v>212.07499999999999</v>
      </c>
    </row>
    <row r="41" spans="1:6" x14ac:dyDescent="0.3">
      <c r="A41" t="s">
        <v>6213</v>
      </c>
      <c r="B41" t="s">
        <v>6199</v>
      </c>
      <c r="C41" s="12">
        <v>112.69499999999999</v>
      </c>
      <c r="D41" s="12">
        <v>166.32</v>
      </c>
      <c r="E41" s="12">
        <v>843.71499999999992</v>
      </c>
      <c r="F41" s="12">
        <v>146.685</v>
      </c>
    </row>
    <row r="42" spans="1:6" x14ac:dyDescent="0.3">
      <c r="B42" t="s">
        <v>6200</v>
      </c>
      <c r="C42" s="12">
        <v>114.87999999999998</v>
      </c>
      <c r="D42" s="12">
        <v>133.815</v>
      </c>
      <c r="E42" s="12">
        <v>91.175000000000011</v>
      </c>
      <c r="F42" s="12">
        <v>53.759999999999991</v>
      </c>
    </row>
    <row r="43" spans="1:6" x14ac:dyDescent="0.3">
      <c r="B43" t="s">
        <v>6201</v>
      </c>
      <c r="C43" s="12">
        <v>277.76</v>
      </c>
      <c r="D43" s="12">
        <v>175.41</v>
      </c>
      <c r="E43" s="12">
        <v>462.50999999999993</v>
      </c>
      <c r="F43" s="12">
        <v>399.52499999999998</v>
      </c>
    </row>
    <row r="44" spans="1:6" x14ac:dyDescent="0.3">
      <c r="B44" t="s">
        <v>6202</v>
      </c>
      <c r="C44" s="12">
        <v>197.89499999999998</v>
      </c>
      <c r="D44" s="12">
        <v>289.755</v>
      </c>
      <c r="E44" s="12">
        <v>88.545000000000002</v>
      </c>
      <c r="F44" s="12">
        <v>200.25499999999997</v>
      </c>
    </row>
    <row r="45" spans="1:6" x14ac:dyDescent="0.3">
      <c r="B45" t="s">
        <v>6203</v>
      </c>
      <c r="C45" s="12">
        <v>193.11499999999998</v>
      </c>
      <c r="D45" s="12">
        <v>212.49499999999998</v>
      </c>
      <c r="E45" s="12">
        <v>292.29000000000002</v>
      </c>
      <c r="F45" s="12">
        <v>304.46999999999997</v>
      </c>
    </row>
    <row r="46" spans="1:6" x14ac:dyDescent="0.3">
      <c r="B46" t="s">
        <v>6204</v>
      </c>
      <c r="C46" s="12">
        <v>179.79</v>
      </c>
      <c r="D46" s="12">
        <v>426.2</v>
      </c>
      <c r="E46" s="12">
        <v>170.08999999999997</v>
      </c>
      <c r="F46" s="12">
        <v>379.31</v>
      </c>
    </row>
    <row r="47" spans="1:6" x14ac:dyDescent="0.3">
      <c r="B47" t="s">
        <v>6205</v>
      </c>
      <c r="C47" s="12">
        <v>247.28999999999996</v>
      </c>
      <c r="D47" s="12">
        <v>246.685</v>
      </c>
      <c r="E47" s="12">
        <v>271.05499999999995</v>
      </c>
      <c r="F47" s="12">
        <v>141.69999999999999</v>
      </c>
    </row>
    <row r="48" spans="1:6" x14ac:dyDescent="0.3">
      <c r="B48" t="s">
        <v>6206</v>
      </c>
      <c r="C48" s="12">
        <v>116.39499999999998</v>
      </c>
      <c r="D48" s="12">
        <v>41.25</v>
      </c>
      <c r="E48" s="12">
        <v>15.54</v>
      </c>
      <c r="F48" s="12">
        <v>71.06</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FFE6-C947-4763-84CC-3F1DD51ED0ED}">
  <dimension ref="A3:B6"/>
  <sheetViews>
    <sheetView workbookViewId="0">
      <selection activeCell="C15" sqref="C15"/>
    </sheetView>
  </sheetViews>
  <sheetFormatPr defaultRowHeight="14.4" x14ac:dyDescent="0.3"/>
  <cols>
    <col min="1" max="1" width="14" bestFit="1" customWidth="1"/>
    <col min="2" max="2" width="11.6640625" bestFit="1" customWidth="1"/>
    <col min="3" max="4" width="7" bestFit="1" customWidth="1"/>
    <col min="5" max="6" width="6" bestFit="1" customWidth="1"/>
    <col min="7" max="7" width="4.5546875" bestFit="1" customWidth="1"/>
    <col min="8" max="689" width="15.5546875" bestFit="1" customWidth="1"/>
    <col min="690" max="690" width="10.77734375" bestFit="1" customWidth="1"/>
  </cols>
  <sheetData>
    <row r="3" spans="1:2" x14ac:dyDescent="0.3">
      <c r="A3" s="11" t="s">
        <v>7</v>
      </c>
      <c r="B3" t="s">
        <v>6216</v>
      </c>
    </row>
    <row r="4" spans="1:2" x14ac:dyDescent="0.3">
      <c r="A4" t="s">
        <v>28</v>
      </c>
      <c r="B4" s="13">
        <v>2798.5050000000001</v>
      </c>
    </row>
    <row r="5" spans="1:2" x14ac:dyDescent="0.3">
      <c r="A5" t="s">
        <v>318</v>
      </c>
      <c r="B5" s="13">
        <v>6696.8649999999989</v>
      </c>
    </row>
    <row r="6" spans="1:2" x14ac:dyDescent="0.3">
      <c r="A6" t="s">
        <v>19</v>
      </c>
      <c r="B6" s="13">
        <v>35638.88499999998</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F6E4-A794-4A56-8894-6E1A4A8E33F4}">
  <dimension ref="A3:B8"/>
  <sheetViews>
    <sheetView workbookViewId="0">
      <selection activeCell="E2" sqref="E2"/>
    </sheetView>
  </sheetViews>
  <sheetFormatPr defaultRowHeight="14.4" x14ac:dyDescent="0.3"/>
  <cols>
    <col min="1" max="1" width="16.88671875" bestFit="1" customWidth="1"/>
    <col min="2" max="2" width="11.6640625" bestFit="1" customWidth="1"/>
    <col min="3" max="4" width="7" bestFit="1" customWidth="1"/>
    <col min="5" max="6" width="6" bestFit="1" customWidth="1"/>
    <col min="7" max="7" width="4.5546875" bestFit="1" customWidth="1"/>
    <col min="8" max="689" width="15.5546875" bestFit="1" customWidth="1"/>
    <col min="690" max="690" width="10.77734375" bestFit="1" customWidth="1"/>
  </cols>
  <sheetData>
    <row r="3" spans="1:2" x14ac:dyDescent="0.3">
      <c r="A3" s="11" t="s">
        <v>4</v>
      </c>
      <c r="B3" t="s">
        <v>6216</v>
      </c>
    </row>
    <row r="4" spans="1:2" x14ac:dyDescent="0.3">
      <c r="A4" t="s">
        <v>3753</v>
      </c>
      <c r="B4" s="13">
        <v>278.01</v>
      </c>
    </row>
    <row r="5" spans="1:2" x14ac:dyDescent="0.3">
      <c r="A5" t="s">
        <v>1598</v>
      </c>
      <c r="B5" s="13">
        <v>281.67499999999995</v>
      </c>
    </row>
    <row r="6" spans="1:2" x14ac:dyDescent="0.3">
      <c r="A6" t="s">
        <v>2587</v>
      </c>
      <c r="B6" s="13">
        <v>289.11</v>
      </c>
    </row>
    <row r="7" spans="1:2" x14ac:dyDescent="0.3">
      <c r="A7" t="s">
        <v>5765</v>
      </c>
      <c r="B7" s="13">
        <v>307.04499999999996</v>
      </c>
    </row>
    <row r="8" spans="1:2" x14ac:dyDescent="0.3">
      <c r="A8" t="s">
        <v>5114</v>
      </c>
      <c r="B8" s="13">
        <v>317.06999999999994</v>
      </c>
    </row>
  </sheetData>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C32" sqref="C32"/>
    </sheetView>
  </sheetViews>
  <sheetFormatPr defaultRowHeight="14.4" x14ac:dyDescent="0.3"/>
  <cols>
    <col min="1" max="1" width="20.77734375" customWidth="1"/>
    <col min="2" max="2" width="15.5546875" customWidth="1"/>
    <col min="3" max="3" width="19.5546875" customWidth="1"/>
    <col min="4" max="4" width="13.44140625" customWidth="1"/>
    <col min="5" max="5" width="11" customWidth="1"/>
    <col min="6" max="6" width="21.109375" customWidth="1"/>
    <col min="7" max="7" width="30.77734375" customWidth="1"/>
    <col min="8" max="8" width="15.5546875" customWidth="1"/>
    <col min="9" max="9" width="14.77734375" customWidth="1"/>
    <col min="10" max="10" width="14" customWidth="1"/>
    <col min="11" max="11" width="9.44140625" customWidth="1"/>
    <col min="12" max="12" width="12.33203125" style="8" customWidth="1"/>
    <col min="13" max="13" width="11.21875" style="8" customWidth="1"/>
    <col min="14" max="14" width="18.77734375" customWidth="1"/>
    <col min="15" max="15" width="21.5546875" customWidth="1"/>
    <col min="16" max="16" width="16.21875" customWidth="1"/>
  </cols>
  <sheetData>
    <row r="1" spans="1:16" s="4" customFormat="1" ht="19.8" customHeight="1" x14ac:dyDescent="0.3">
      <c r="A1" s="3" t="s">
        <v>0</v>
      </c>
      <c r="B1" s="3" t="s">
        <v>1</v>
      </c>
      <c r="C1" s="3" t="s">
        <v>3</v>
      </c>
      <c r="D1" s="3" t="s">
        <v>11</v>
      </c>
      <c r="E1" s="3" t="s">
        <v>14</v>
      </c>
      <c r="F1" s="3" t="s">
        <v>4</v>
      </c>
      <c r="G1" s="3" t="s">
        <v>2</v>
      </c>
      <c r="H1" s="3" t="s">
        <v>7</v>
      </c>
      <c r="I1" s="3" t="s">
        <v>9</v>
      </c>
      <c r="J1" s="3" t="s">
        <v>10</v>
      </c>
      <c r="K1" s="3" t="s">
        <v>12</v>
      </c>
      <c r="L1" s="7" t="s">
        <v>13</v>
      </c>
      <c r="M1" s="7" t="s">
        <v>15</v>
      </c>
      <c r="N1" s="7" t="s">
        <v>6197</v>
      </c>
      <c r="O1" s="7" t="s">
        <v>6196</v>
      </c>
      <c r="P1" s="7" t="s">
        <v>6189</v>
      </c>
    </row>
    <row r="2" spans="1:16" x14ac:dyDescent="0.3">
      <c r="A2" s="2" t="s">
        <v>490</v>
      </c>
      <c r="B2" s="9">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0">
        <f>INDEX(products!$A$1:$G$49,MATCH(orders!$D2,products!$A$1:$A$49,0),MATCH(orders!K$1,products!$A$1:$G$1,0))</f>
        <v>1</v>
      </c>
      <c r="L2" s="8">
        <f>INDEX(products!$A$1:$G$49,MATCH(orders!$D2,products!$A$1:$A$49,0),MATCH(orders!L$1,products!$A$1:$G$1,0))</f>
        <v>9.9499999999999993</v>
      </c>
      <c r="M2" s="8">
        <f>E2*L2</f>
        <v>19.899999999999999</v>
      </c>
      <c r="N2" t="str">
        <f>IF(I2="Rob","Robusta", IF(I2="Exc","Excelsa", IF(I2="Ara","Arabica", IF(I2="Lib","Liberica"," "))))</f>
        <v>Robusta</v>
      </c>
      <c r="O2" t="str">
        <f>IF(J2="M","Medium", IF(J2="L","Light", IF(J2="D","Dark"," ")))</f>
        <v>Medium</v>
      </c>
      <c r="P2" t="str">
        <f>_xlfn.XLOOKUP(Table1[[#This Row],[Customer ID]],customers!$A$1:$A$1001,customers!$I$1:$I$1001,,0)</f>
        <v>Yes</v>
      </c>
    </row>
    <row r="3" spans="1:16" x14ac:dyDescent="0.3">
      <c r="A3" s="2" t="s">
        <v>490</v>
      </c>
      <c r="B3" s="9">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0">
        <f>INDEX(products!$A$1:$G$49,MATCH(orders!$D3,products!$A$1:$A$49,0),MATCH(orders!K$1,products!$A$1:$G$1,0))</f>
        <v>0.5</v>
      </c>
      <c r="L3" s="8">
        <f>INDEX(products!$A$1:$G$49,MATCH(orders!$D3,products!$A$1:$A$49,0),MATCH(orders!L$1,products!$A$1:$G$1,0))</f>
        <v>8.25</v>
      </c>
      <c r="M3" s="8">
        <f t="shared" ref="M3:M66" si="0">E3*L3</f>
        <v>41.25</v>
      </c>
      <c r="N3" t="str">
        <f t="shared" ref="N3:N66" si="1">IF(I3="Rob","Robusta", IF(I3="Exc","Excelsa", IF(I3="Ara","Arabica", IF(I3="Lib","Liberica"," "))))</f>
        <v>Excelsa</v>
      </c>
      <c r="O3" t="str">
        <f t="shared" ref="O3:O66" si="2">IF(J3="M","Medium", IF(J3="L","Light", IF(J3="D","Dark"," ")))</f>
        <v>Medium</v>
      </c>
      <c r="P3" t="str">
        <f>_xlfn.XLOOKUP(Table1[[#This Row],[Customer ID]],customers!$A$1:$A$1001,customers!$I$1:$I$1001,,0)</f>
        <v>Yes</v>
      </c>
    </row>
    <row r="4" spans="1:16" x14ac:dyDescent="0.3">
      <c r="A4" s="2" t="s">
        <v>501</v>
      </c>
      <c r="B4" s="9">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0">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_xlfn.XLOOKUP(Table1[[#This Row],[Customer ID]],customers!$A$1:$A$1001,customers!$I$1:$I$1001,,0)</f>
        <v>Yes</v>
      </c>
    </row>
    <row r="5" spans="1:16" x14ac:dyDescent="0.3">
      <c r="A5" s="2" t="s">
        <v>512</v>
      </c>
      <c r="B5" s="9">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10">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ID]],customers!$A$1:$A$1001,customers!$I$1:$I$1001,,0)</f>
        <v>No</v>
      </c>
    </row>
    <row r="6" spans="1:16" x14ac:dyDescent="0.3">
      <c r="A6" s="2" t="s">
        <v>512</v>
      </c>
      <c r="B6" s="9">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10">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_xlfn.XLOOKUP(Table1[[#This Row],[Customer ID]],customers!$A$1:$A$1001,customers!$I$1:$I$1001,,0)</f>
        <v>No</v>
      </c>
    </row>
    <row r="7" spans="1:16" x14ac:dyDescent="0.3">
      <c r="A7" s="2" t="s">
        <v>519</v>
      </c>
      <c r="B7" s="9">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10">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_xlfn.XLOOKUP(Table1[[#This Row],[Customer ID]],customers!$A$1:$A$1001,customers!$I$1:$I$1001,,0)</f>
        <v>No</v>
      </c>
    </row>
    <row r="8" spans="1:16" x14ac:dyDescent="0.3">
      <c r="A8" s="2" t="s">
        <v>524</v>
      </c>
      <c r="B8" s="9">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0">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ID]],customers!$A$1:$A$1001,customers!$I$1:$I$1001,,0)</f>
        <v>Yes</v>
      </c>
    </row>
    <row r="9" spans="1:16" x14ac:dyDescent="0.3">
      <c r="A9" s="2" t="s">
        <v>530</v>
      </c>
      <c r="B9" s="9">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10">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_xlfn.XLOOKUP(Table1[[#This Row],[Customer ID]],customers!$A$1:$A$1001,customers!$I$1:$I$1001,,0)</f>
        <v>Yes</v>
      </c>
    </row>
    <row r="10" spans="1:16" x14ac:dyDescent="0.3">
      <c r="A10" s="2" t="s">
        <v>535</v>
      </c>
      <c r="B10" s="9">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0">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_xlfn.XLOOKUP(Table1[[#This Row],[Customer ID]],customers!$A$1:$A$1001,customers!$I$1:$I$1001,,0)</f>
        <v>No</v>
      </c>
    </row>
    <row r="11" spans="1:16" x14ac:dyDescent="0.3">
      <c r="A11" s="2" t="s">
        <v>541</v>
      </c>
      <c r="B11" s="9">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0">
        <f>INDEX(products!$A$1:$G$49,MATCH(orders!$D11,products!$A$1:$A$49,0),MATCH(orders!K$1,products!$A$1:$G$1,0))</f>
        <v>0.5</v>
      </c>
      <c r="L11" s="8">
        <f>INDEX(products!$A$1:$G$49,MATCH(orders!$D11,products!$A$1:$A$49,0),MATCH(orders!L$1,products!$A$1:$G$1,0))</f>
        <v>5.97</v>
      </c>
      <c r="M11" s="8">
        <f>E11*L11</f>
        <v>5.97</v>
      </c>
      <c r="N11" t="str">
        <f t="shared" si="1"/>
        <v>Robusta</v>
      </c>
      <c r="O11" t="str">
        <f t="shared" si="2"/>
        <v>Medium</v>
      </c>
      <c r="P11" t="str">
        <f>_xlfn.XLOOKUP(Table1[[#This Row],[Customer ID]],customers!$A$1:$A$1001,customers!$I$1:$I$1001,,0)</f>
        <v>No</v>
      </c>
    </row>
    <row r="12" spans="1:16" x14ac:dyDescent="0.3">
      <c r="A12" s="2" t="s">
        <v>547</v>
      </c>
      <c r="B12" s="9">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0">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_xlfn.XLOOKUP(Table1[[#This Row],[Customer ID]],customers!$A$1:$A$1001,customers!$I$1:$I$1001,,0)</f>
        <v>No</v>
      </c>
    </row>
    <row r="13" spans="1:16" x14ac:dyDescent="0.3">
      <c r="A13" s="2" t="s">
        <v>553</v>
      </c>
      <c r="B13" s="9">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0">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_xlfn.XLOOKUP(Table1[[#This Row],[Customer ID]],customers!$A$1:$A$1001,customers!$I$1:$I$1001,,0)</f>
        <v>Yes</v>
      </c>
    </row>
    <row r="14" spans="1:16" x14ac:dyDescent="0.3">
      <c r="A14" s="2" t="s">
        <v>559</v>
      </c>
      <c r="B14" s="9">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0">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_xlfn.XLOOKUP(Table1[[#This Row],[Customer ID]],customers!$A$1:$A$1001,customers!$I$1:$I$1001,,0)</f>
        <v>No</v>
      </c>
    </row>
    <row r="15" spans="1:16" x14ac:dyDescent="0.3">
      <c r="A15" s="2" t="s">
        <v>565</v>
      </c>
      <c r="B15" s="9">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0">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_xlfn.XLOOKUP(Table1[[#This Row],[Customer ID]],customers!$A$1:$A$1001,customers!$I$1:$I$1001,,0)</f>
        <v>No</v>
      </c>
    </row>
    <row r="16" spans="1:16" x14ac:dyDescent="0.3">
      <c r="A16" s="2" t="s">
        <v>570</v>
      </c>
      <c r="B16" s="9">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0">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_xlfn.XLOOKUP(Table1[[#This Row],[Customer ID]],customers!$A$1:$A$1001,customers!$I$1:$I$1001,,0)</f>
        <v>Yes</v>
      </c>
    </row>
    <row r="17" spans="1:16" x14ac:dyDescent="0.3">
      <c r="A17" s="2" t="s">
        <v>576</v>
      </c>
      <c r="B17" s="9">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0">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_xlfn.XLOOKUP(Table1[[#This Row],[Customer ID]],customers!$A$1:$A$1001,customers!$I$1:$I$1001,,0)</f>
        <v>No</v>
      </c>
    </row>
    <row r="18" spans="1:16" x14ac:dyDescent="0.3">
      <c r="A18" s="2" t="s">
        <v>581</v>
      </c>
      <c r="B18" s="9">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0">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_xlfn.XLOOKUP(Table1[[#This Row],[Customer ID]],customers!$A$1:$A$1001,customers!$I$1:$I$1001,,0)</f>
        <v>No</v>
      </c>
    </row>
    <row r="19" spans="1:16" x14ac:dyDescent="0.3">
      <c r="A19" s="2" t="s">
        <v>587</v>
      </c>
      <c r="B19" s="9">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0">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_xlfn.XLOOKUP(Table1[[#This Row],[Customer ID]],customers!$A$1:$A$1001,customers!$I$1:$I$1001,,0)</f>
        <v>No</v>
      </c>
    </row>
    <row r="20" spans="1:16" x14ac:dyDescent="0.3">
      <c r="A20" s="2" t="s">
        <v>593</v>
      </c>
      <c r="B20" s="9">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0">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_xlfn.XLOOKUP(Table1[[#This Row],[Customer ID]],customers!$A$1:$A$1001,customers!$I$1:$I$1001,,0)</f>
        <v>Yes</v>
      </c>
    </row>
    <row r="21" spans="1:16" x14ac:dyDescent="0.3">
      <c r="A21" s="2" t="s">
        <v>598</v>
      </c>
      <c r="B21" s="9">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0">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_xlfn.XLOOKUP(Table1[[#This Row],[Customer ID]],customers!$A$1:$A$1001,customers!$I$1:$I$1001,,0)</f>
        <v>Yes</v>
      </c>
    </row>
    <row r="22" spans="1:16" x14ac:dyDescent="0.3">
      <c r="A22" s="2" t="s">
        <v>598</v>
      </c>
      <c r="B22" s="9">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0">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ID]],customers!$A$1:$A$1001,customers!$I$1:$I$1001,,0)</f>
        <v>Yes</v>
      </c>
    </row>
    <row r="23" spans="1:16" x14ac:dyDescent="0.3">
      <c r="A23" s="2" t="s">
        <v>608</v>
      </c>
      <c r="B23" s="9">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0">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_xlfn.XLOOKUP(Table1[[#This Row],[Customer ID]],customers!$A$1:$A$1001,customers!$I$1:$I$1001,,0)</f>
        <v>No</v>
      </c>
    </row>
    <row r="24" spans="1:16" x14ac:dyDescent="0.3">
      <c r="A24" s="2" t="s">
        <v>614</v>
      </c>
      <c r="B24" s="9">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0">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_xlfn.XLOOKUP(Table1[[#This Row],[Customer ID]],customers!$A$1:$A$1001,customers!$I$1:$I$1001,,0)</f>
        <v>Yes</v>
      </c>
    </row>
    <row r="25" spans="1:16" x14ac:dyDescent="0.3">
      <c r="A25" s="2" t="s">
        <v>620</v>
      </c>
      <c r="B25" s="9">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0">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_xlfn.XLOOKUP(Table1[[#This Row],[Customer ID]],customers!$A$1:$A$1001,customers!$I$1:$I$1001,,0)</f>
        <v>Yes</v>
      </c>
    </row>
    <row r="26" spans="1:16" x14ac:dyDescent="0.3">
      <c r="A26" s="2" t="s">
        <v>626</v>
      </c>
      <c r="B26" s="9">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0">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_xlfn.XLOOKUP(Table1[[#This Row],[Customer ID]],customers!$A$1:$A$1001,customers!$I$1:$I$1001,,0)</f>
        <v>No</v>
      </c>
    </row>
    <row r="27" spans="1:16" x14ac:dyDescent="0.3">
      <c r="A27" s="2" t="s">
        <v>632</v>
      </c>
      <c r="B27" s="9">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0">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ID]],customers!$A$1:$A$1001,customers!$I$1:$I$1001,,0)</f>
        <v>Yes</v>
      </c>
    </row>
    <row r="28" spans="1:16" x14ac:dyDescent="0.3">
      <c r="A28" s="2" t="s">
        <v>637</v>
      </c>
      <c r="B28" s="9">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0">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_xlfn.XLOOKUP(Table1[[#This Row],[Customer ID]],customers!$A$1:$A$1001,customers!$I$1:$I$1001,,0)</f>
        <v>Yes</v>
      </c>
    </row>
    <row r="29" spans="1:16" x14ac:dyDescent="0.3">
      <c r="A29" s="2" t="s">
        <v>643</v>
      </c>
      <c r="B29" s="9">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0">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_xlfn.XLOOKUP(Table1[[#This Row],[Customer ID]],customers!$A$1:$A$1001,customers!$I$1:$I$1001,,0)</f>
        <v>No</v>
      </c>
    </row>
    <row r="30" spans="1:16" x14ac:dyDescent="0.3">
      <c r="A30" s="2" t="s">
        <v>649</v>
      </c>
      <c r="B30" s="9">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0">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_xlfn.XLOOKUP(Table1[[#This Row],[Customer ID]],customers!$A$1:$A$1001,customers!$I$1:$I$1001,,0)</f>
        <v>No</v>
      </c>
    </row>
    <row r="31" spans="1:16" x14ac:dyDescent="0.3">
      <c r="A31" s="2" t="s">
        <v>655</v>
      </c>
      <c r="B31" s="9">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0">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_xlfn.XLOOKUP(Table1[[#This Row],[Customer ID]],customers!$A$1:$A$1001,customers!$I$1:$I$1001,,0)</f>
        <v>Yes</v>
      </c>
    </row>
    <row r="32" spans="1:16" x14ac:dyDescent="0.3">
      <c r="A32" s="2" t="s">
        <v>661</v>
      </c>
      <c r="B32" s="9">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0">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_xlfn.XLOOKUP(Table1[[#This Row],[Customer ID]],customers!$A$1:$A$1001,customers!$I$1:$I$1001,,0)</f>
        <v>No</v>
      </c>
    </row>
    <row r="33" spans="1:16" x14ac:dyDescent="0.3">
      <c r="A33" s="2" t="s">
        <v>661</v>
      </c>
      <c r="B33" s="9">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0">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_xlfn.XLOOKUP(Table1[[#This Row],[Customer ID]],customers!$A$1:$A$1001,customers!$I$1:$I$1001,,0)</f>
        <v>No</v>
      </c>
    </row>
    <row r="34" spans="1:16" x14ac:dyDescent="0.3">
      <c r="A34" s="2" t="s">
        <v>661</v>
      </c>
      <c r="B34" s="9">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0">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_xlfn.XLOOKUP(Table1[[#This Row],[Customer ID]],customers!$A$1:$A$1001,customers!$I$1:$I$1001,,0)</f>
        <v>No</v>
      </c>
    </row>
    <row r="35" spans="1:16" x14ac:dyDescent="0.3">
      <c r="A35" s="2" t="s">
        <v>676</v>
      </c>
      <c r="B35" s="9">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0">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_xlfn.XLOOKUP(Table1[[#This Row],[Customer ID]],customers!$A$1:$A$1001,customers!$I$1:$I$1001,,0)</f>
        <v>No</v>
      </c>
    </row>
    <row r="36" spans="1:16" x14ac:dyDescent="0.3">
      <c r="A36" s="2" t="s">
        <v>681</v>
      </c>
      <c r="B36" s="9">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0">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_xlfn.XLOOKUP(Table1[[#This Row],[Customer ID]],customers!$A$1:$A$1001,customers!$I$1:$I$1001,,0)</f>
        <v>Yes</v>
      </c>
    </row>
    <row r="37" spans="1:16" x14ac:dyDescent="0.3">
      <c r="A37" s="2" t="s">
        <v>687</v>
      </c>
      <c r="B37" s="9">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0">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_xlfn.XLOOKUP(Table1[[#This Row],[Customer ID]],customers!$A$1:$A$1001,customers!$I$1:$I$1001,,0)</f>
        <v>No</v>
      </c>
    </row>
    <row r="38" spans="1:16" x14ac:dyDescent="0.3">
      <c r="A38" s="2" t="s">
        <v>693</v>
      </c>
      <c r="B38" s="9">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0">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_xlfn.XLOOKUP(Table1[[#This Row],[Customer ID]],customers!$A$1:$A$1001,customers!$I$1:$I$1001,,0)</f>
        <v>No</v>
      </c>
    </row>
    <row r="39" spans="1:16" x14ac:dyDescent="0.3">
      <c r="A39" s="2" t="s">
        <v>699</v>
      </c>
      <c r="B39" s="9">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0">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_xlfn.XLOOKUP(Table1[[#This Row],[Customer ID]],customers!$A$1:$A$1001,customers!$I$1:$I$1001,,0)</f>
        <v>No</v>
      </c>
    </row>
    <row r="40" spans="1:16" x14ac:dyDescent="0.3">
      <c r="A40" s="2" t="s">
        <v>705</v>
      </c>
      <c r="B40" s="9">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0">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_xlfn.XLOOKUP(Table1[[#This Row],[Customer ID]],customers!$A$1:$A$1001,customers!$I$1:$I$1001,,0)</f>
        <v>No</v>
      </c>
    </row>
    <row r="41" spans="1:16" x14ac:dyDescent="0.3">
      <c r="A41" s="2" t="s">
        <v>711</v>
      </c>
      <c r="B41" s="9">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0">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_xlfn.XLOOKUP(Table1[[#This Row],[Customer ID]],customers!$A$1:$A$1001,customers!$I$1:$I$1001,,0)</f>
        <v>Yes</v>
      </c>
    </row>
    <row r="42" spans="1:16" x14ac:dyDescent="0.3">
      <c r="A42" s="2" t="s">
        <v>715</v>
      </c>
      <c r="B42" s="9">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0">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_xlfn.XLOOKUP(Table1[[#This Row],[Customer ID]],customers!$A$1:$A$1001,customers!$I$1:$I$1001,,0)</f>
        <v>No</v>
      </c>
    </row>
    <row r="43" spans="1:16" x14ac:dyDescent="0.3">
      <c r="A43" s="2" t="s">
        <v>720</v>
      </c>
      <c r="B43" s="9">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0">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ID]],customers!$A$1:$A$1001,customers!$I$1:$I$1001,,0)</f>
        <v>Yes</v>
      </c>
    </row>
    <row r="44" spans="1:16" x14ac:dyDescent="0.3">
      <c r="A44" s="2" t="s">
        <v>726</v>
      </c>
      <c r="B44" s="9">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0">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_xlfn.XLOOKUP(Table1[[#This Row],[Customer ID]],customers!$A$1:$A$1001,customers!$I$1:$I$1001,,0)</f>
        <v>Yes</v>
      </c>
    </row>
    <row r="45" spans="1:16" x14ac:dyDescent="0.3">
      <c r="A45" s="2" t="s">
        <v>733</v>
      </c>
      <c r="B45" s="9">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0">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_xlfn.XLOOKUP(Table1[[#This Row],[Customer ID]],customers!$A$1:$A$1001,customers!$I$1:$I$1001,,0)</f>
        <v>No</v>
      </c>
    </row>
    <row r="46" spans="1:16" x14ac:dyDescent="0.3">
      <c r="A46" s="2" t="s">
        <v>738</v>
      </c>
      <c r="B46" s="9">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0">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ID]],customers!$A$1:$A$1001,customers!$I$1:$I$1001,,0)</f>
        <v>Yes</v>
      </c>
    </row>
    <row r="47" spans="1:16" x14ac:dyDescent="0.3">
      <c r="A47" s="2" t="s">
        <v>744</v>
      </c>
      <c r="B47" s="9">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0">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_xlfn.XLOOKUP(Table1[[#This Row],[Customer ID]],customers!$A$1:$A$1001,customers!$I$1:$I$1001,,0)</f>
        <v>No</v>
      </c>
    </row>
    <row r="48" spans="1:16" x14ac:dyDescent="0.3">
      <c r="A48" s="2" t="s">
        <v>750</v>
      </c>
      <c r="B48" s="9">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0">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ID]],customers!$A$1:$A$1001,customers!$I$1:$I$1001,,0)</f>
        <v>Yes</v>
      </c>
    </row>
    <row r="49" spans="1:16" x14ac:dyDescent="0.3">
      <c r="A49" s="2" t="s">
        <v>755</v>
      </c>
      <c r="B49" s="9">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0">
        <f>INDEX(products!$A$1:$G$49,MATCH(orders!$D49,products!$A$1:$A$49,0),MATCH(orders!K$1,products!$A$1:$G$1,0))</f>
        <v>0.2</v>
      </c>
      <c r="L49" s="8">
        <f>INDEX(products!$A$1:$G$49,MATCH(orders!$D49,products!$A$1:$A$49,0),MATCH(orders!L$1,products!$A$1:$G$1,0))</f>
        <v>3.8849999999999998</v>
      </c>
      <c r="M49" s="8">
        <f>E49*L49</f>
        <v>7.77</v>
      </c>
      <c r="N49" t="str">
        <f t="shared" si="1"/>
        <v>Arabica</v>
      </c>
      <c r="O49" t="str">
        <f t="shared" si="2"/>
        <v>Light</v>
      </c>
      <c r="P49" t="str">
        <f>_xlfn.XLOOKUP(Table1[[#This Row],[Customer ID]],customers!$A$1:$A$1001,customers!$I$1:$I$1001,,0)</f>
        <v>Yes</v>
      </c>
    </row>
    <row r="50" spans="1:16" x14ac:dyDescent="0.3">
      <c r="A50" s="2" t="s">
        <v>761</v>
      </c>
      <c r="B50" s="9">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0">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_xlfn.XLOOKUP(Table1[[#This Row],[Customer ID]],customers!$A$1:$A$1001,customers!$I$1:$I$1001,,0)</f>
        <v>No</v>
      </c>
    </row>
    <row r="51" spans="1:16" x14ac:dyDescent="0.3">
      <c r="A51" s="2" t="s">
        <v>766</v>
      </c>
      <c r="B51" s="9">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0">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_xlfn.XLOOKUP(Table1[[#This Row],[Customer ID]],customers!$A$1:$A$1001,customers!$I$1:$I$1001,,0)</f>
        <v>No</v>
      </c>
    </row>
    <row r="52" spans="1:16" x14ac:dyDescent="0.3">
      <c r="A52" s="2" t="s">
        <v>772</v>
      </c>
      <c r="B52" s="9">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0">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_xlfn.XLOOKUP(Table1[[#This Row],[Customer ID]],customers!$A$1:$A$1001,customers!$I$1:$I$1001,,0)</f>
        <v>No</v>
      </c>
    </row>
    <row r="53" spans="1:16" x14ac:dyDescent="0.3">
      <c r="A53" s="2" t="s">
        <v>778</v>
      </c>
      <c r="B53" s="9">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0">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_xlfn.XLOOKUP(Table1[[#This Row],[Customer ID]],customers!$A$1:$A$1001,customers!$I$1:$I$1001,,0)</f>
        <v>Yes</v>
      </c>
    </row>
    <row r="54" spans="1:16" x14ac:dyDescent="0.3">
      <c r="A54" s="2" t="s">
        <v>784</v>
      </c>
      <c r="B54" s="9">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0">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_xlfn.XLOOKUP(Table1[[#This Row],[Customer ID]],customers!$A$1:$A$1001,customers!$I$1:$I$1001,,0)</f>
        <v>No</v>
      </c>
    </row>
    <row r="55" spans="1:16" x14ac:dyDescent="0.3">
      <c r="A55" s="2" t="s">
        <v>784</v>
      </c>
      <c r="B55" s="9">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0">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_xlfn.XLOOKUP(Table1[[#This Row],[Customer ID]],customers!$A$1:$A$1001,customers!$I$1:$I$1001,,0)</f>
        <v>No</v>
      </c>
    </row>
    <row r="56" spans="1:16" x14ac:dyDescent="0.3">
      <c r="A56" s="2" t="s">
        <v>794</v>
      </c>
      <c r="B56" s="9">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0">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_xlfn.XLOOKUP(Table1[[#This Row],[Customer ID]],customers!$A$1:$A$1001,customers!$I$1:$I$1001,,0)</f>
        <v>No</v>
      </c>
    </row>
    <row r="57" spans="1:16" x14ac:dyDescent="0.3">
      <c r="A57" s="2" t="s">
        <v>800</v>
      </c>
      <c r="B57" s="9">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0">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_xlfn.XLOOKUP(Table1[[#This Row],[Customer ID]],customers!$A$1:$A$1001,customers!$I$1:$I$1001,,0)</f>
        <v>No</v>
      </c>
    </row>
    <row r="58" spans="1:16" x14ac:dyDescent="0.3">
      <c r="A58" s="2" t="s">
        <v>805</v>
      </c>
      <c r="B58" s="9">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0">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ID]],customers!$A$1:$A$1001,customers!$I$1:$I$1001,,0)</f>
        <v>Yes</v>
      </c>
    </row>
    <row r="59" spans="1:16" x14ac:dyDescent="0.3">
      <c r="A59" s="2" t="s">
        <v>811</v>
      </c>
      <c r="B59" s="9">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0">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ID]],customers!$A$1:$A$1001,customers!$I$1:$I$1001,,0)</f>
        <v>No</v>
      </c>
    </row>
    <row r="60" spans="1:16" x14ac:dyDescent="0.3">
      <c r="A60" s="2" t="s">
        <v>817</v>
      </c>
      <c r="B60" s="9">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0">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_xlfn.XLOOKUP(Table1[[#This Row],[Customer ID]],customers!$A$1:$A$1001,customers!$I$1:$I$1001,,0)</f>
        <v>Yes</v>
      </c>
    </row>
    <row r="61" spans="1:16" x14ac:dyDescent="0.3">
      <c r="A61" s="2" t="s">
        <v>822</v>
      </c>
      <c r="B61" s="9">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0">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_xlfn.XLOOKUP(Table1[[#This Row],[Customer ID]],customers!$A$1:$A$1001,customers!$I$1:$I$1001,,0)</f>
        <v>Yes</v>
      </c>
    </row>
    <row r="62" spans="1:16" x14ac:dyDescent="0.3">
      <c r="A62" s="2" t="s">
        <v>827</v>
      </c>
      <c r="B62" s="9">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0">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_xlfn.XLOOKUP(Table1[[#This Row],[Customer ID]],customers!$A$1:$A$1001,customers!$I$1:$I$1001,,0)</f>
        <v>No</v>
      </c>
    </row>
    <row r="63" spans="1:16" x14ac:dyDescent="0.3">
      <c r="A63" s="2" t="s">
        <v>833</v>
      </c>
      <c r="B63" s="9">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0">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_xlfn.XLOOKUP(Table1[[#This Row],[Customer ID]],customers!$A$1:$A$1001,customers!$I$1:$I$1001,,0)</f>
        <v>Yes</v>
      </c>
    </row>
    <row r="64" spans="1:16" x14ac:dyDescent="0.3">
      <c r="A64" s="2" t="s">
        <v>838</v>
      </c>
      <c r="B64" s="9">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0">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_xlfn.XLOOKUP(Table1[[#This Row],[Customer ID]],customers!$A$1:$A$1001,customers!$I$1:$I$1001,,0)</f>
        <v>Yes</v>
      </c>
    </row>
    <row r="65" spans="1:16" x14ac:dyDescent="0.3">
      <c r="A65" s="2" t="s">
        <v>843</v>
      </c>
      <c r="B65" s="9">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0">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_xlfn.XLOOKUP(Table1[[#This Row],[Customer ID]],customers!$A$1:$A$1001,customers!$I$1:$I$1001,,0)</f>
        <v>No</v>
      </c>
    </row>
    <row r="66" spans="1:16" x14ac:dyDescent="0.3">
      <c r="A66" s="2" t="s">
        <v>849</v>
      </c>
      <c r="B66" s="9">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0">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_xlfn.XLOOKUP(Table1[[#This Row],[Customer ID]],customers!$A$1:$A$1001,customers!$I$1:$I$1001,,0)</f>
        <v>Yes</v>
      </c>
    </row>
    <row r="67" spans="1:16" x14ac:dyDescent="0.3">
      <c r="A67" s="2" t="s">
        <v>854</v>
      </c>
      <c r="B67" s="9">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0">
        <f>INDEX(products!$A$1:$G$49,MATCH(orders!$D67,products!$A$1:$A$49,0),MATCH(orders!K$1,products!$A$1:$G$1,0))</f>
        <v>2.5</v>
      </c>
      <c r="L67" s="8">
        <f>INDEX(products!$A$1:$G$49,MATCH(orders!$D67,products!$A$1:$A$49,0),MATCH(orders!L$1,products!$A$1:$G$1,0))</f>
        <v>20.584999999999997</v>
      </c>
      <c r="M67" s="8">
        <f t="shared" ref="M67:M130" si="3">E67*L67</f>
        <v>82.339999999999989</v>
      </c>
      <c r="N67" t="str">
        <f t="shared" ref="N67:N130" si="4">IF(I67="Rob","Robusta", IF(I67="Exc","Excelsa", IF(I67="Ara","Arabica", IF(I67="Lib","Liberica"," "))))</f>
        <v>Robusta</v>
      </c>
      <c r="O67" t="str">
        <f t="shared" ref="O67:O130" si="5">IF(J67="M","Medium", IF(J67="L","Light", IF(J67="D","Dark"," ")))</f>
        <v>Dark</v>
      </c>
      <c r="P67" t="str">
        <f>_xlfn.XLOOKUP(Table1[[#This Row],[Customer ID]],customers!$A$1:$A$1001,customers!$I$1:$I$1001,,0)</f>
        <v>Yes</v>
      </c>
    </row>
    <row r="68" spans="1:16" x14ac:dyDescent="0.3">
      <c r="A68" s="2" t="s">
        <v>860</v>
      </c>
      <c r="B68" s="9">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0">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_xlfn.XLOOKUP(Table1[[#This Row],[Customer ID]],customers!$A$1:$A$1001,customers!$I$1:$I$1001,,0)</f>
        <v>Yes</v>
      </c>
    </row>
    <row r="69" spans="1:16" x14ac:dyDescent="0.3">
      <c r="A69" s="2" t="s">
        <v>866</v>
      </c>
      <c r="B69" s="9">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0">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_xlfn.XLOOKUP(Table1[[#This Row],[Customer ID]],customers!$A$1:$A$1001,customers!$I$1:$I$1001,,0)</f>
        <v>No</v>
      </c>
    </row>
    <row r="70" spans="1:16" x14ac:dyDescent="0.3">
      <c r="A70" s="2" t="s">
        <v>872</v>
      </c>
      <c r="B70" s="9">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0">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_xlfn.XLOOKUP(Table1[[#This Row],[Customer ID]],customers!$A$1:$A$1001,customers!$I$1:$I$1001,,0)</f>
        <v>No</v>
      </c>
    </row>
    <row r="71" spans="1:16" x14ac:dyDescent="0.3">
      <c r="A71" s="2" t="s">
        <v>878</v>
      </c>
      <c r="B71" s="9">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0">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_xlfn.XLOOKUP(Table1[[#This Row],[Customer ID]],customers!$A$1:$A$1001,customers!$I$1:$I$1001,,0)</f>
        <v>Yes</v>
      </c>
    </row>
    <row r="72" spans="1:16" x14ac:dyDescent="0.3">
      <c r="A72" s="2" t="s">
        <v>885</v>
      </c>
      <c r="B72" s="9">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0">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ID]],customers!$A$1:$A$1001,customers!$I$1:$I$1001,,0)</f>
        <v>No</v>
      </c>
    </row>
    <row r="73" spans="1:16" x14ac:dyDescent="0.3">
      <c r="A73" s="2" t="s">
        <v>891</v>
      </c>
      <c r="B73" s="9">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0">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_xlfn.XLOOKUP(Table1[[#This Row],[Customer ID]],customers!$A$1:$A$1001,customers!$I$1:$I$1001,,0)</f>
        <v>No</v>
      </c>
    </row>
    <row r="74" spans="1:16" x14ac:dyDescent="0.3">
      <c r="A74" s="2" t="s">
        <v>897</v>
      </c>
      <c r="B74" s="9">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0">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_xlfn.XLOOKUP(Table1[[#This Row],[Customer ID]],customers!$A$1:$A$1001,customers!$I$1:$I$1001,,0)</f>
        <v>No</v>
      </c>
    </row>
    <row r="75" spans="1:16" x14ac:dyDescent="0.3">
      <c r="A75" s="2" t="s">
        <v>902</v>
      </c>
      <c r="B75" s="9">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0">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_xlfn.XLOOKUP(Table1[[#This Row],[Customer ID]],customers!$A$1:$A$1001,customers!$I$1:$I$1001,,0)</f>
        <v>Yes</v>
      </c>
    </row>
    <row r="76" spans="1:16" x14ac:dyDescent="0.3">
      <c r="A76" s="2" t="s">
        <v>907</v>
      </c>
      <c r="B76" s="9">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0">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ID]],customers!$A$1:$A$1001,customers!$I$1:$I$1001,,0)</f>
        <v>Yes</v>
      </c>
    </row>
    <row r="77" spans="1:16" x14ac:dyDescent="0.3">
      <c r="A77" s="2" t="s">
        <v>913</v>
      </c>
      <c r="B77" s="9">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0">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_xlfn.XLOOKUP(Table1[[#This Row],[Customer ID]],customers!$A$1:$A$1001,customers!$I$1:$I$1001,,0)</f>
        <v>Yes</v>
      </c>
    </row>
    <row r="78" spans="1:16" x14ac:dyDescent="0.3">
      <c r="A78" s="2" t="s">
        <v>919</v>
      </c>
      <c r="B78" s="9">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0">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_xlfn.XLOOKUP(Table1[[#This Row],[Customer ID]],customers!$A$1:$A$1001,customers!$I$1:$I$1001,,0)</f>
        <v>Yes</v>
      </c>
    </row>
    <row r="79" spans="1:16" x14ac:dyDescent="0.3">
      <c r="A79" s="2" t="s">
        <v>924</v>
      </c>
      <c r="B79" s="9">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0">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ID]],customers!$A$1:$A$1001,customers!$I$1:$I$1001,,0)</f>
        <v>No</v>
      </c>
    </row>
    <row r="80" spans="1:16" x14ac:dyDescent="0.3">
      <c r="A80" s="2" t="s">
        <v>930</v>
      </c>
      <c r="B80" s="9">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0">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_xlfn.XLOOKUP(Table1[[#This Row],[Customer ID]],customers!$A$1:$A$1001,customers!$I$1:$I$1001,,0)</f>
        <v>Yes</v>
      </c>
    </row>
    <row r="81" spans="1:16" x14ac:dyDescent="0.3">
      <c r="A81" s="2" t="s">
        <v>936</v>
      </c>
      <c r="B81" s="9">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0">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_xlfn.XLOOKUP(Table1[[#This Row],[Customer ID]],customers!$A$1:$A$1001,customers!$I$1:$I$1001,,0)</f>
        <v>No</v>
      </c>
    </row>
    <row r="82" spans="1:16" x14ac:dyDescent="0.3">
      <c r="A82" s="2" t="s">
        <v>942</v>
      </c>
      <c r="B82" s="9">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0">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_xlfn.XLOOKUP(Table1[[#This Row],[Customer ID]],customers!$A$1:$A$1001,customers!$I$1:$I$1001,,0)</f>
        <v>Yes</v>
      </c>
    </row>
    <row r="83" spans="1:16" x14ac:dyDescent="0.3">
      <c r="A83" s="2" t="s">
        <v>948</v>
      </c>
      <c r="B83" s="9">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0">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_xlfn.XLOOKUP(Table1[[#This Row],[Customer ID]],customers!$A$1:$A$1001,customers!$I$1:$I$1001,,0)</f>
        <v>Yes</v>
      </c>
    </row>
    <row r="84" spans="1:16" x14ac:dyDescent="0.3">
      <c r="A84" s="2" t="s">
        <v>954</v>
      </c>
      <c r="B84" s="9">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0">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_xlfn.XLOOKUP(Table1[[#This Row],[Customer ID]],customers!$A$1:$A$1001,customers!$I$1:$I$1001,,0)</f>
        <v>Yes</v>
      </c>
    </row>
    <row r="85" spans="1:16" x14ac:dyDescent="0.3">
      <c r="A85" s="2" t="s">
        <v>960</v>
      </c>
      <c r="B85" s="9">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0">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_xlfn.XLOOKUP(Table1[[#This Row],[Customer ID]],customers!$A$1:$A$1001,customers!$I$1:$I$1001,,0)</f>
        <v>Yes</v>
      </c>
    </row>
    <row r="86" spans="1:16" x14ac:dyDescent="0.3">
      <c r="A86" s="2" t="s">
        <v>965</v>
      </c>
      <c r="B86" s="9">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0">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_xlfn.XLOOKUP(Table1[[#This Row],[Customer ID]],customers!$A$1:$A$1001,customers!$I$1:$I$1001,,0)</f>
        <v>No</v>
      </c>
    </row>
    <row r="87" spans="1:16" x14ac:dyDescent="0.3">
      <c r="A87" s="2" t="s">
        <v>971</v>
      </c>
      <c r="B87" s="9">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0">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_xlfn.XLOOKUP(Table1[[#This Row],[Customer ID]],customers!$A$1:$A$1001,customers!$I$1:$I$1001,,0)</f>
        <v>No</v>
      </c>
    </row>
    <row r="88" spans="1:16" x14ac:dyDescent="0.3">
      <c r="A88" s="2" t="s">
        <v>971</v>
      </c>
      <c r="B88" s="9">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0">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_xlfn.XLOOKUP(Table1[[#This Row],[Customer ID]],customers!$A$1:$A$1001,customers!$I$1:$I$1001,,0)</f>
        <v>No</v>
      </c>
    </row>
    <row r="89" spans="1:16" x14ac:dyDescent="0.3">
      <c r="A89" s="2" t="s">
        <v>980</v>
      </c>
      <c r="B89" s="9">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0">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_xlfn.XLOOKUP(Table1[[#This Row],[Customer ID]],customers!$A$1:$A$1001,customers!$I$1:$I$1001,,0)</f>
        <v>No</v>
      </c>
    </row>
    <row r="90" spans="1:16" x14ac:dyDescent="0.3">
      <c r="A90" s="2" t="s">
        <v>985</v>
      </c>
      <c r="B90" s="9">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0">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_xlfn.XLOOKUP(Table1[[#This Row],[Customer ID]],customers!$A$1:$A$1001,customers!$I$1:$I$1001,,0)</f>
        <v>No</v>
      </c>
    </row>
    <row r="91" spans="1:16" x14ac:dyDescent="0.3">
      <c r="A91" s="2" t="s">
        <v>990</v>
      </c>
      <c r="B91" s="9">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0">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_xlfn.XLOOKUP(Table1[[#This Row],[Customer ID]],customers!$A$1:$A$1001,customers!$I$1:$I$1001,,0)</f>
        <v>No</v>
      </c>
    </row>
    <row r="92" spans="1:16" x14ac:dyDescent="0.3">
      <c r="A92" s="2" t="s">
        <v>996</v>
      </c>
      <c r="B92" s="9">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0">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_xlfn.XLOOKUP(Table1[[#This Row],[Customer ID]],customers!$A$1:$A$1001,customers!$I$1:$I$1001,,0)</f>
        <v>Yes</v>
      </c>
    </row>
    <row r="93" spans="1:16" x14ac:dyDescent="0.3">
      <c r="A93" s="2" t="s">
        <v>1001</v>
      </c>
      <c r="B93" s="9">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0">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_xlfn.XLOOKUP(Table1[[#This Row],[Customer ID]],customers!$A$1:$A$1001,customers!$I$1:$I$1001,,0)</f>
        <v>No</v>
      </c>
    </row>
    <row r="94" spans="1:16" x14ac:dyDescent="0.3">
      <c r="A94" s="2" t="s">
        <v>1007</v>
      </c>
      <c r="B94" s="9">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0">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ID]],customers!$A$1:$A$1001,customers!$I$1:$I$1001,,0)</f>
        <v>Yes</v>
      </c>
    </row>
    <row r="95" spans="1:16" x14ac:dyDescent="0.3">
      <c r="A95" s="2" t="s">
        <v>1012</v>
      </c>
      <c r="B95" s="9">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0">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ID]],customers!$A$1:$A$1001,customers!$I$1:$I$1001,,0)</f>
        <v>Yes</v>
      </c>
    </row>
    <row r="96" spans="1:16" x14ac:dyDescent="0.3">
      <c r="A96" s="2" t="s">
        <v>1018</v>
      </c>
      <c r="B96" s="9">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0">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_xlfn.XLOOKUP(Table1[[#This Row],[Customer ID]],customers!$A$1:$A$1001,customers!$I$1:$I$1001,,0)</f>
        <v>Yes</v>
      </c>
    </row>
    <row r="97" spans="1:16" x14ac:dyDescent="0.3">
      <c r="A97" s="2" t="s">
        <v>1022</v>
      </c>
      <c r="B97" s="9">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0">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_xlfn.XLOOKUP(Table1[[#This Row],[Customer ID]],customers!$A$1:$A$1001,customers!$I$1:$I$1001,,0)</f>
        <v>No</v>
      </c>
    </row>
    <row r="98" spans="1:16" x14ac:dyDescent="0.3">
      <c r="A98" s="2" t="s">
        <v>1027</v>
      </c>
      <c r="B98" s="9">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0">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_xlfn.XLOOKUP(Table1[[#This Row],[Customer ID]],customers!$A$1:$A$1001,customers!$I$1:$I$1001,,0)</f>
        <v>No</v>
      </c>
    </row>
    <row r="99" spans="1:16" x14ac:dyDescent="0.3">
      <c r="A99" s="2" t="s">
        <v>1032</v>
      </c>
      <c r="B99" s="9">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0">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_xlfn.XLOOKUP(Table1[[#This Row],[Customer ID]],customers!$A$1:$A$1001,customers!$I$1:$I$1001,,0)</f>
        <v>No</v>
      </c>
    </row>
    <row r="100" spans="1:16" x14ac:dyDescent="0.3">
      <c r="A100" s="2" t="s">
        <v>1038</v>
      </c>
      <c r="B100" s="9">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0">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_xlfn.XLOOKUP(Table1[[#This Row],[Customer ID]],customers!$A$1:$A$1001,customers!$I$1:$I$1001,,0)</f>
        <v>No</v>
      </c>
    </row>
    <row r="101" spans="1:16" x14ac:dyDescent="0.3">
      <c r="A101" s="2" t="s">
        <v>1043</v>
      </c>
      <c r="B101" s="9">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0">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9">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0">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_xlfn.XLOOKUP(Table1[[#This Row],[Customer ID]],customers!$A$1:$A$1001,customers!$I$1:$I$1001,,0)</f>
        <v>Yes</v>
      </c>
    </row>
    <row r="103" spans="1:16" x14ac:dyDescent="0.3">
      <c r="A103" s="2" t="s">
        <v>1053</v>
      </c>
      <c r="B103" s="9">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0">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_xlfn.XLOOKUP(Table1[[#This Row],[Customer ID]],customers!$A$1:$A$1001,customers!$I$1:$I$1001,,0)</f>
        <v>Yes</v>
      </c>
    </row>
    <row r="104" spans="1:16" x14ac:dyDescent="0.3">
      <c r="A104" s="2" t="s">
        <v>1059</v>
      </c>
      <c r="B104" s="9">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0">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_xlfn.XLOOKUP(Table1[[#This Row],[Customer ID]],customers!$A$1:$A$1001,customers!$I$1:$I$1001,,0)</f>
        <v>Yes</v>
      </c>
    </row>
    <row r="105" spans="1:16" x14ac:dyDescent="0.3">
      <c r="A105" s="2" t="s">
        <v>1065</v>
      </c>
      <c r="B105" s="9">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0">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_xlfn.XLOOKUP(Table1[[#This Row],[Customer ID]],customers!$A$1:$A$1001,customers!$I$1:$I$1001,,0)</f>
        <v>No</v>
      </c>
    </row>
    <row r="106" spans="1:16" x14ac:dyDescent="0.3">
      <c r="A106" s="2" t="s">
        <v>1071</v>
      </c>
      <c r="B106" s="9">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0">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_xlfn.XLOOKUP(Table1[[#This Row],[Customer ID]],customers!$A$1:$A$1001,customers!$I$1:$I$1001,,0)</f>
        <v>No</v>
      </c>
    </row>
    <row r="107" spans="1:16" x14ac:dyDescent="0.3">
      <c r="A107" s="2" t="s">
        <v>1077</v>
      </c>
      <c r="B107" s="9">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0">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_xlfn.XLOOKUP(Table1[[#This Row],[Customer ID]],customers!$A$1:$A$1001,customers!$I$1:$I$1001,,0)</f>
        <v>Yes</v>
      </c>
    </row>
    <row r="108" spans="1:16" x14ac:dyDescent="0.3">
      <c r="A108" s="2" t="s">
        <v>1083</v>
      </c>
      <c r="B108" s="9">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0">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ID]],customers!$A$1:$A$1001,customers!$I$1:$I$1001,,0)</f>
        <v>No</v>
      </c>
    </row>
    <row r="109" spans="1:16" x14ac:dyDescent="0.3">
      <c r="A109" s="2" t="s">
        <v>1089</v>
      </c>
      <c r="B109" s="9">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0">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_xlfn.XLOOKUP(Table1[[#This Row],[Customer ID]],customers!$A$1:$A$1001,customers!$I$1:$I$1001,,0)</f>
        <v>Yes</v>
      </c>
    </row>
    <row r="110" spans="1:16" x14ac:dyDescent="0.3">
      <c r="A110" s="2" t="s">
        <v>1095</v>
      </c>
      <c r="B110" s="9">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0">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_xlfn.XLOOKUP(Table1[[#This Row],[Customer ID]],customers!$A$1:$A$1001,customers!$I$1:$I$1001,,0)</f>
        <v>No</v>
      </c>
    </row>
    <row r="111" spans="1:16" x14ac:dyDescent="0.3">
      <c r="A111" s="2" t="s">
        <v>1100</v>
      </c>
      <c r="B111" s="9">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0">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_xlfn.XLOOKUP(Table1[[#This Row],[Customer ID]],customers!$A$1:$A$1001,customers!$I$1:$I$1001,,0)</f>
        <v>Yes</v>
      </c>
    </row>
    <row r="112" spans="1:16" x14ac:dyDescent="0.3">
      <c r="A112" s="2" t="s">
        <v>1106</v>
      </c>
      <c r="B112" s="9">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0">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ID]],customers!$A$1:$A$1001,customers!$I$1:$I$1001,,0)</f>
        <v>Yes</v>
      </c>
    </row>
    <row r="113" spans="1:16" x14ac:dyDescent="0.3">
      <c r="A113" s="2" t="s">
        <v>1112</v>
      </c>
      <c r="B113" s="9">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0">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_xlfn.XLOOKUP(Table1[[#This Row],[Customer ID]],customers!$A$1:$A$1001,customers!$I$1:$I$1001,,0)</f>
        <v>No</v>
      </c>
    </row>
    <row r="114" spans="1:16" x14ac:dyDescent="0.3">
      <c r="A114" s="2" t="s">
        <v>1117</v>
      </c>
      <c r="B114" s="9">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0">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_xlfn.XLOOKUP(Table1[[#This Row],[Customer ID]],customers!$A$1:$A$1001,customers!$I$1:$I$1001,,0)</f>
        <v>No</v>
      </c>
    </row>
    <row r="115" spans="1:16" x14ac:dyDescent="0.3">
      <c r="A115" s="2" t="s">
        <v>1123</v>
      </c>
      <c r="B115" s="9">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0">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_xlfn.XLOOKUP(Table1[[#This Row],[Customer ID]],customers!$A$1:$A$1001,customers!$I$1:$I$1001,,0)</f>
        <v>No</v>
      </c>
    </row>
    <row r="116" spans="1:16" x14ac:dyDescent="0.3">
      <c r="A116" s="2" t="s">
        <v>1129</v>
      </c>
      <c r="B116" s="9">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0">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_xlfn.XLOOKUP(Table1[[#This Row],[Customer ID]],customers!$A$1:$A$1001,customers!$I$1:$I$1001,,0)</f>
        <v>No</v>
      </c>
    </row>
    <row r="117" spans="1:16" x14ac:dyDescent="0.3">
      <c r="A117" s="2" t="s">
        <v>1134</v>
      </c>
      <c r="B117" s="9">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0">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_xlfn.XLOOKUP(Table1[[#This Row],[Customer ID]],customers!$A$1:$A$1001,customers!$I$1:$I$1001,,0)</f>
        <v>No</v>
      </c>
    </row>
    <row r="118" spans="1:16" x14ac:dyDescent="0.3">
      <c r="A118" s="2" t="s">
        <v>1140</v>
      </c>
      <c r="B118" s="9">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0">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_xlfn.XLOOKUP(Table1[[#This Row],[Customer ID]],customers!$A$1:$A$1001,customers!$I$1:$I$1001,,0)</f>
        <v>Yes</v>
      </c>
    </row>
    <row r="119" spans="1:16" x14ac:dyDescent="0.3">
      <c r="A119" s="2" t="s">
        <v>1146</v>
      </c>
      <c r="B119" s="9">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0">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_xlfn.XLOOKUP(Table1[[#This Row],[Customer ID]],customers!$A$1:$A$1001,customers!$I$1:$I$1001,,0)</f>
        <v>No</v>
      </c>
    </row>
    <row r="120" spans="1:16" x14ac:dyDescent="0.3">
      <c r="A120" s="2" t="s">
        <v>1152</v>
      </c>
      <c r="B120" s="9">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0">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ID]],customers!$A$1:$A$1001,customers!$I$1:$I$1001,,0)</f>
        <v>Yes</v>
      </c>
    </row>
    <row r="121" spans="1:16" x14ac:dyDescent="0.3">
      <c r="A121" s="2" t="s">
        <v>1158</v>
      </c>
      <c r="B121" s="9">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0">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ID]],customers!$A$1:$A$1001,customers!$I$1:$I$1001,,0)</f>
        <v>No</v>
      </c>
    </row>
    <row r="122" spans="1:16" x14ac:dyDescent="0.3">
      <c r="A122" s="2" t="s">
        <v>1158</v>
      </c>
      <c r="B122" s="9">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0">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_xlfn.XLOOKUP(Table1[[#This Row],[Customer ID]],customers!$A$1:$A$1001,customers!$I$1:$I$1001,,0)</f>
        <v>No</v>
      </c>
    </row>
    <row r="123" spans="1:16" x14ac:dyDescent="0.3">
      <c r="A123" s="2" t="s">
        <v>1158</v>
      </c>
      <c r="B123" s="9">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0">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ID]],customers!$A$1:$A$1001,customers!$I$1:$I$1001,,0)</f>
        <v>No</v>
      </c>
    </row>
    <row r="124" spans="1:16" x14ac:dyDescent="0.3">
      <c r="A124" s="2" t="s">
        <v>1174</v>
      </c>
      <c r="B124" s="9">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0">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_xlfn.XLOOKUP(Table1[[#This Row],[Customer ID]],customers!$A$1:$A$1001,customers!$I$1:$I$1001,,0)</f>
        <v>Yes</v>
      </c>
    </row>
    <row r="125" spans="1:16" x14ac:dyDescent="0.3">
      <c r="A125" s="2" t="s">
        <v>1180</v>
      </c>
      <c r="B125" s="9">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0">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_xlfn.XLOOKUP(Table1[[#This Row],[Customer ID]],customers!$A$1:$A$1001,customers!$I$1:$I$1001,,0)</f>
        <v>No</v>
      </c>
    </row>
    <row r="126" spans="1:16" x14ac:dyDescent="0.3">
      <c r="A126" s="2" t="s">
        <v>1186</v>
      </c>
      <c r="B126" s="9">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0">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9">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0">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_xlfn.XLOOKUP(Table1[[#This Row],[Customer ID]],customers!$A$1:$A$1001,customers!$I$1:$I$1001,,0)</f>
        <v>Yes</v>
      </c>
    </row>
    <row r="128" spans="1:16" x14ac:dyDescent="0.3">
      <c r="A128" s="2" t="s">
        <v>1198</v>
      </c>
      <c r="B128" s="9">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0">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_xlfn.XLOOKUP(Table1[[#This Row],[Customer ID]],customers!$A$1:$A$1001,customers!$I$1:$I$1001,,0)</f>
        <v>No</v>
      </c>
    </row>
    <row r="129" spans="1:16" x14ac:dyDescent="0.3">
      <c r="A129" s="2" t="s">
        <v>1204</v>
      </c>
      <c r="B129" s="9">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0">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_xlfn.XLOOKUP(Table1[[#This Row],[Customer ID]],customers!$A$1:$A$1001,customers!$I$1:$I$1001,,0)</f>
        <v>No</v>
      </c>
    </row>
    <row r="130" spans="1:16" x14ac:dyDescent="0.3">
      <c r="A130" s="2" t="s">
        <v>1210</v>
      </c>
      <c r="B130" s="9">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0">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_xlfn.XLOOKUP(Table1[[#This Row],[Customer ID]],customers!$A$1:$A$1001,customers!$I$1:$I$1001,,0)</f>
        <v>No</v>
      </c>
    </row>
    <row r="131" spans="1:16" x14ac:dyDescent="0.3">
      <c r="A131" s="2" t="s">
        <v>1216</v>
      </c>
      <c r="B131" s="9">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0">
        <f>INDEX(products!$A$1:$G$49,MATCH(orders!$D131,products!$A$1:$A$49,0),MATCH(orders!K$1,products!$A$1:$G$1,0))</f>
        <v>1</v>
      </c>
      <c r="L131" s="8">
        <f>INDEX(products!$A$1:$G$49,MATCH(orders!$D131,products!$A$1:$A$49,0),MATCH(orders!L$1,products!$A$1:$G$1,0))</f>
        <v>12.15</v>
      </c>
      <c r="M131" s="8">
        <f t="shared" ref="M131:M194" si="6">E131*L131</f>
        <v>12.15</v>
      </c>
      <c r="N131" t="str">
        <f t="shared" ref="N131:N194" si="7">IF(I131="Rob","Robusta", IF(I131="Exc","Excelsa", IF(I131="Ara","Arabica", IF(I131="Lib","Liberica"," "))))</f>
        <v>Excelsa</v>
      </c>
      <c r="O131" t="str">
        <f t="shared" ref="O131:O194" si="8">IF(J131="M","Medium", IF(J131="L","Light", IF(J131="D","Dark"," ")))</f>
        <v>Dark</v>
      </c>
      <c r="P131" t="str">
        <f>_xlfn.XLOOKUP(Table1[[#This Row],[Customer ID]],customers!$A$1:$A$1001,customers!$I$1:$I$1001,,0)</f>
        <v>Yes</v>
      </c>
    </row>
    <row r="132" spans="1:16" x14ac:dyDescent="0.3">
      <c r="A132" s="2" t="s">
        <v>1222</v>
      </c>
      <c r="B132" s="9">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0">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_xlfn.XLOOKUP(Table1[[#This Row],[Customer ID]],customers!$A$1:$A$1001,customers!$I$1:$I$1001,,0)</f>
        <v>Yes</v>
      </c>
    </row>
    <row r="133" spans="1:16" x14ac:dyDescent="0.3">
      <c r="A133" s="2" t="s">
        <v>1227</v>
      </c>
      <c r="B133" s="9">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0">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ID]],customers!$A$1:$A$1001,customers!$I$1:$I$1001,,0)</f>
        <v>Yes</v>
      </c>
    </row>
    <row r="134" spans="1:16" x14ac:dyDescent="0.3">
      <c r="A134" s="2" t="s">
        <v>1233</v>
      </c>
      <c r="B134" s="9">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0">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_xlfn.XLOOKUP(Table1[[#This Row],[Customer ID]],customers!$A$1:$A$1001,customers!$I$1:$I$1001,,0)</f>
        <v>Yes</v>
      </c>
    </row>
    <row r="135" spans="1:16" x14ac:dyDescent="0.3">
      <c r="A135" s="2" t="s">
        <v>1239</v>
      </c>
      <c r="B135" s="9">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0">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_xlfn.XLOOKUP(Table1[[#This Row],[Customer ID]],customers!$A$1:$A$1001,customers!$I$1:$I$1001,,0)</f>
        <v>No</v>
      </c>
    </row>
    <row r="136" spans="1:16" x14ac:dyDescent="0.3">
      <c r="A136" s="2" t="s">
        <v>1245</v>
      </c>
      <c r="B136" s="9">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0">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3">
      <c r="A137" s="2" t="s">
        <v>1249</v>
      </c>
      <c r="B137" s="9">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0">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_xlfn.XLOOKUP(Table1[[#This Row],[Customer ID]],customers!$A$1:$A$1001,customers!$I$1:$I$1001,,0)</f>
        <v>Yes</v>
      </c>
    </row>
    <row r="138" spans="1:16" x14ac:dyDescent="0.3">
      <c r="A138" s="2" t="s">
        <v>1255</v>
      </c>
      <c r="B138" s="9">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0">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_xlfn.XLOOKUP(Table1[[#This Row],[Customer ID]],customers!$A$1:$A$1001,customers!$I$1:$I$1001,,0)</f>
        <v>No</v>
      </c>
    </row>
    <row r="139" spans="1:16" x14ac:dyDescent="0.3">
      <c r="A139" s="2" t="s">
        <v>1261</v>
      </c>
      <c r="B139" s="9">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0">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ID]],customers!$A$1:$A$1001,customers!$I$1:$I$1001,,0)</f>
        <v>No</v>
      </c>
    </row>
    <row r="140" spans="1:16" x14ac:dyDescent="0.3">
      <c r="A140" s="2" t="s">
        <v>1266</v>
      </c>
      <c r="B140" s="9">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0">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ID]],customers!$A$1:$A$1001,customers!$I$1:$I$1001,,0)</f>
        <v>No</v>
      </c>
    </row>
    <row r="141" spans="1:16" x14ac:dyDescent="0.3">
      <c r="A141" s="2" t="s">
        <v>1271</v>
      </c>
      <c r="B141" s="9">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0">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_xlfn.XLOOKUP(Table1[[#This Row],[Customer ID]],customers!$A$1:$A$1001,customers!$I$1:$I$1001,,0)</f>
        <v>Yes</v>
      </c>
    </row>
    <row r="142" spans="1:16" x14ac:dyDescent="0.3">
      <c r="A142" s="2" t="s">
        <v>1276</v>
      </c>
      <c r="B142" s="9">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0">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_xlfn.XLOOKUP(Table1[[#This Row],[Customer ID]],customers!$A$1:$A$1001,customers!$I$1:$I$1001,,0)</f>
        <v>Yes</v>
      </c>
    </row>
    <row r="143" spans="1:16" x14ac:dyDescent="0.3">
      <c r="A143" s="2" t="s">
        <v>1283</v>
      </c>
      <c r="B143" s="9">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0">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_xlfn.XLOOKUP(Table1[[#This Row],[Customer ID]],customers!$A$1:$A$1001,customers!$I$1:$I$1001,,0)</f>
        <v>Yes</v>
      </c>
    </row>
    <row r="144" spans="1:16" x14ac:dyDescent="0.3">
      <c r="A144" s="2" t="s">
        <v>1289</v>
      </c>
      <c r="B144" s="9">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0">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ID]],customers!$A$1:$A$1001,customers!$I$1:$I$1001,,0)</f>
        <v>Yes</v>
      </c>
    </row>
    <row r="145" spans="1:16" x14ac:dyDescent="0.3">
      <c r="A145" s="2" t="s">
        <v>1293</v>
      </c>
      <c r="B145" s="9">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0">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_xlfn.XLOOKUP(Table1[[#This Row],[Customer ID]],customers!$A$1:$A$1001,customers!$I$1:$I$1001,,0)</f>
        <v>No</v>
      </c>
    </row>
    <row r="146" spans="1:16" x14ac:dyDescent="0.3">
      <c r="A146" s="2" t="s">
        <v>1299</v>
      </c>
      <c r="B146" s="9">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0">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ID]],customers!$A$1:$A$1001,customers!$I$1:$I$1001,,0)</f>
        <v>Yes</v>
      </c>
    </row>
    <row r="147" spans="1:16" x14ac:dyDescent="0.3">
      <c r="A147" s="2" t="s">
        <v>1305</v>
      </c>
      <c r="B147" s="9">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0">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_xlfn.XLOOKUP(Table1[[#This Row],[Customer ID]],customers!$A$1:$A$1001,customers!$I$1:$I$1001,,0)</f>
        <v>No</v>
      </c>
    </row>
    <row r="148" spans="1:16" x14ac:dyDescent="0.3">
      <c r="A148" s="2" t="s">
        <v>1311</v>
      </c>
      <c r="B148" s="9">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0">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_xlfn.XLOOKUP(Table1[[#This Row],[Customer ID]],customers!$A$1:$A$1001,customers!$I$1:$I$1001,,0)</f>
        <v>No</v>
      </c>
    </row>
    <row r="149" spans="1:16" x14ac:dyDescent="0.3">
      <c r="A149" s="2" t="s">
        <v>1311</v>
      </c>
      <c r="B149" s="9">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0">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ID]],customers!$A$1:$A$1001,customers!$I$1:$I$1001,,0)</f>
        <v>No</v>
      </c>
    </row>
    <row r="150" spans="1:16" x14ac:dyDescent="0.3">
      <c r="A150" s="2" t="s">
        <v>1322</v>
      </c>
      <c r="B150" s="9">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0">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ID]],customers!$A$1:$A$1001,customers!$I$1:$I$1001,,0)</f>
        <v>Yes</v>
      </c>
    </row>
    <row r="151" spans="1:16" x14ac:dyDescent="0.3">
      <c r="A151" s="2" t="s">
        <v>1328</v>
      </c>
      <c r="B151" s="9">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0">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_xlfn.XLOOKUP(Table1[[#This Row],[Customer ID]],customers!$A$1:$A$1001,customers!$I$1:$I$1001,,0)</f>
        <v>Yes</v>
      </c>
    </row>
    <row r="152" spans="1:16" x14ac:dyDescent="0.3">
      <c r="A152" s="2" t="s">
        <v>1333</v>
      </c>
      <c r="B152" s="9">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0">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_xlfn.XLOOKUP(Table1[[#This Row],[Customer ID]],customers!$A$1:$A$1001,customers!$I$1:$I$1001,,0)</f>
        <v>Yes</v>
      </c>
    </row>
    <row r="153" spans="1:16" x14ac:dyDescent="0.3">
      <c r="A153" s="2" t="s">
        <v>1339</v>
      </c>
      <c r="B153" s="9">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0">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_xlfn.XLOOKUP(Table1[[#This Row],[Customer ID]],customers!$A$1:$A$1001,customers!$I$1:$I$1001,,0)</f>
        <v>Yes</v>
      </c>
    </row>
    <row r="154" spans="1:16" x14ac:dyDescent="0.3">
      <c r="A154" s="2" t="s">
        <v>1344</v>
      </c>
      <c r="B154" s="9">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0">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_xlfn.XLOOKUP(Table1[[#This Row],[Customer ID]],customers!$A$1:$A$1001,customers!$I$1:$I$1001,,0)</f>
        <v>Yes</v>
      </c>
    </row>
    <row r="155" spans="1:16" x14ac:dyDescent="0.3">
      <c r="A155" s="2" t="s">
        <v>1350</v>
      </c>
      <c r="B155" s="9">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0">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_xlfn.XLOOKUP(Table1[[#This Row],[Customer ID]],customers!$A$1:$A$1001,customers!$I$1:$I$1001,,0)</f>
        <v>No</v>
      </c>
    </row>
    <row r="156" spans="1:16" x14ac:dyDescent="0.3">
      <c r="A156" s="2" t="s">
        <v>1355</v>
      </c>
      <c r="B156" s="9">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0">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_xlfn.XLOOKUP(Table1[[#This Row],[Customer ID]],customers!$A$1:$A$1001,customers!$I$1:$I$1001,,0)</f>
        <v>No</v>
      </c>
    </row>
    <row r="157" spans="1:16" x14ac:dyDescent="0.3">
      <c r="A157" s="2" t="s">
        <v>1361</v>
      </c>
      <c r="B157" s="9">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0">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_xlfn.XLOOKUP(Table1[[#This Row],[Customer ID]],customers!$A$1:$A$1001,customers!$I$1:$I$1001,,0)</f>
        <v>Yes</v>
      </c>
    </row>
    <row r="158" spans="1:16" x14ac:dyDescent="0.3">
      <c r="A158" s="2" t="s">
        <v>1367</v>
      </c>
      <c r="B158" s="9">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0">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_xlfn.XLOOKUP(Table1[[#This Row],[Customer ID]],customers!$A$1:$A$1001,customers!$I$1:$I$1001,,0)</f>
        <v>Yes</v>
      </c>
    </row>
    <row r="159" spans="1:16" x14ac:dyDescent="0.3">
      <c r="A159" s="2" t="s">
        <v>1373</v>
      </c>
      <c r="B159" s="9">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0">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_xlfn.XLOOKUP(Table1[[#This Row],[Customer ID]],customers!$A$1:$A$1001,customers!$I$1:$I$1001,,0)</f>
        <v>No</v>
      </c>
    </row>
    <row r="160" spans="1:16" x14ac:dyDescent="0.3">
      <c r="A160" s="2" t="s">
        <v>1379</v>
      </c>
      <c r="B160" s="9">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0">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_xlfn.XLOOKUP(Table1[[#This Row],[Customer ID]],customers!$A$1:$A$1001,customers!$I$1:$I$1001,,0)</f>
        <v>Yes</v>
      </c>
    </row>
    <row r="161" spans="1:16" x14ac:dyDescent="0.3">
      <c r="A161" s="2" t="s">
        <v>1384</v>
      </c>
      <c r="B161" s="9">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0">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_xlfn.XLOOKUP(Table1[[#This Row],[Customer ID]],customers!$A$1:$A$1001,customers!$I$1:$I$1001,,0)</f>
        <v>No</v>
      </c>
    </row>
    <row r="162" spans="1:16" x14ac:dyDescent="0.3">
      <c r="A162" s="2" t="s">
        <v>1389</v>
      </c>
      <c r="B162" s="9">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0">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ID]],customers!$A$1:$A$1001,customers!$I$1:$I$1001,,0)</f>
        <v>No</v>
      </c>
    </row>
    <row r="163" spans="1:16" x14ac:dyDescent="0.3">
      <c r="A163" s="2" t="s">
        <v>1395</v>
      </c>
      <c r="B163" s="9">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0">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_xlfn.XLOOKUP(Table1[[#This Row],[Customer ID]],customers!$A$1:$A$1001,customers!$I$1:$I$1001,,0)</f>
        <v>No</v>
      </c>
    </row>
    <row r="164" spans="1:16" x14ac:dyDescent="0.3">
      <c r="A164" s="2" t="s">
        <v>1401</v>
      </c>
      <c r="B164" s="9">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0">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ID]],customers!$A$1:$A$1001,customers!$I$1:$I$1001,,0)</f>
        <v>Yes</v>
      </c>
    </row>
    <row r="165" spans="1:16" x14ac:dyDescent="0.3">
      <c r="A165" s="2" t="s">
        <v>1407</v>
      </c>
      <c r="B165" s="9">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0">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_xlfn.XLOOKUP(Table1[[#This Row],[Customer ID]],customers!$A$1:$A$1001,customers!$I$1:$I$1001,,0)</f>
        <v>No</v>
      </c>
    </row>
    <row r="166" spans="1:16" x14ac:dyDescent="0.3">
      <c r="A166" s="2" t="s">
        <v>1413</v>
      </c>
      <c r="B166" s="9">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0">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ID]],customers!$A$1:$A$1001,customers!$I$1:$I$1001,,0)</f>
        <v>No</v>
      </c>
    </row>
    <row r="167" spans="1:16" x14ac:dyDescent="0.3">
      <c r="A167" s="2" t="s">
        <v>1420</v>
      </c>
      <c r="B167" s="9">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0">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_xlfn.XLOOKUP(Table1[[#This Row],[Customer ID]],customers!$A$1:$A$1001,customers!$I$1:$I$1001,,0)</f>
        <v>Yes</v>
      </c>
    </row>
    <row r="168" spans="1:16" x14ac:dyDescent="0.3">
      <c r="A168" s="2" t="s">
        <v>1425</v>
      </c>
      <c r="B168" s="9">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0">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_xlfn.XLOOKUP(Table1[[#This Row],[Customer ID]],customers!$A$1:$A$1001,customers!$I$1:$I$1001,,0)</f>
        <v>Yes</v>
      </c>
    </row>
    <row r="169" spans="1:16" x14ac:dyDescent="0.3">
      <c r="A169" s="2" t="s">
        <v>1430</v>
      </c>
      <c r="B169" s="9">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0">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ID]],customers!$A$1:$A$1001,customers!$I$1:$I$1001,,0)</f>
        <v>Yes</v>
      </c>
    </row>
    <row r="170" spans="1:16" x14ac:dyDescent="0.3">
      <c r="A170" s="2" t="s">
        <v>1436</v>
      </c>
      <c r="B170" s="9">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0">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_xlfn.XLOOKUP(Table1[[#This Row],[Customer ID]],customers!$A$1:$A$1001,customers!$I$1:$I$1001,,0)</f>
        <v>No</v>
      </c>
    </row>
    <row r="171" spans="1:16" x14ac:dyDescent="0.3">
      <c r="A171" s="2" t="s">
        <v>1441</v>
      </c>
      <c r="B171" s="9">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0">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_xlfn.XLOOKUP(Table1[[#This Row],[Customer ID]],customers!$A$1:$A$1001,customers!$I$1:$I$1001,,0)</f>
        <v>No</v>
      </c>
    </row>
    <row r="172" spans="1:16" x14ac:dyDescent="0.3">
      <c r="A172" s="2" t="s">
        <v>1448</v>
      </c>
      <c r="B172" s="9">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0">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ID]],customers!$A$1:$A$1001,customers!$I$1:$I$1001,,0)</f>
        <v>No</v>
      </c>
    </row>
    <row r="173" spans="1:16" x14ac:dyDescent="0.3">
      <c r="A173" s="2" t="s">
        <v>1453</v>
      </c>
      <c r="B173" s="9">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0">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3">
      <c r="A174" s="2" t="s">
        <v>1459</v>
      </c>
      <c r="B174" s="9">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0">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ID]],customers!$A$1:$A$1001,customers!$I$1:$I$1001,,0)</f>
        <v>No</v>
      </c>
    </row>
    <row r="175" spans="1:16" x14ac:dyDescent="0.3">
      <c r="A175" s="2" t="s">
        <v>1464</v>
      </c>
      <c r="B175" s="9">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0">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_xlfn.XLOOKUP(Table1[[#This Row],[Customer ID]],customers!$A$1:$A$1001,customers!$I$1:$I$1001,,0)</f>
        <v>No</v>
      </c>
    </row>
    <row r="176" spans="1:16" x14ac:dyDescent="0.3">
      <c r="A176" s="2" t="s">
        <v>1470</v>
      </c>
      <c r="B176" s="9">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0">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ID]],customers!$A$1:$A$1001,customers!$I$1:$I$1001,,0)</f>
        <v>Yes</v>
      </c>
    </row>
    <row r="177" spans="1:16" x14ac:dyDescent="0.3">
      <c r="A177" s="2" t="s">
        <v>1475</v>
      </c>
      <c r="B177" s="9">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0">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3">
      <c r="A178" s="2" t="s">
        <v>1481</v>
      </c>
      <c r="B178" s="9">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0">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ID]],customers!$A$1:$A$1001,customers!$I$1:$I$1001,,0)</f>
        <v>Yes</v>
      </c>
    </row>
    <row r="179" spans="1:16" x14ac:dyDescent="0.3">
      <c r="A179" s="2" t="s">
        <v>1487</v>
      </c>
      <c r="B179" s="9">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0">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_xlfn.XLOOKUP(Table1[[#This Row],[Customer ID]],customers!$A$1:$A$1001,customers!$I$1:$I$1001,,0)</f>
        <v>Yes</v>
      </c>
    </row>
    <row r="180" spans="1:16" x14ac:dyDescent="0.3">
      <c r="A180" s="2" t="s">
        <v>1492</v>
      </c>
      <c r="B180" s="9">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0">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_xlfn.XLOOKUP(Table1[[#This Row],[Customer ID]],customers!$A$1:$A$1001,customers!$I$1:$I$1001,,0)</f>
        <v>No</v>
      </c>
    </row>
    <row r="181" spans="1:16" x14ac:dyDescent="0.3">
      <c r="A181" s="2" t="s">
        <v>1498</v>
      </c>
      <c r="B181" s="9">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0">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_xlfn.XLOOKUP(Table1[[#This Row],[Customer ID]],customers!$A$1:$A$1001,customers!$I$1:$I$1001,,0)</f>
        <v>No</v>
      </c>
    </row>
    <row r="182" spans="1:16" x14ac:dyDescent="0.3">
      <c r="A182" s="2" t="s">
        <v>1503</v>
      </c>
      <c r="B182" s="9">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0">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ID]],customers!$A$1:$A$1001,customers!$I$1:$I$1001,,0)</f>
        <v>No</v>
      </c>
    </row>
    <row r="183" spans="1:16" x14ac:dyDescent="0.3">
      <c r="A183" s="2" t="s">
        <v>1503</v>
      </c>
      <c r="B183" s="9">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0">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_xlfn.XLOOKUP(Table1[[#This Row],[Customer ID]],customers!$A$1:$A$1001,customers!$I$1:$I$1001,,0)</f>
        <v>No</v>
      </c>
    </row>
    <row r="184" spans="1:16" x14ac:dyDescent="0.3">
      <c r="A184" s="2" t="s">
        <v>1514</v>
      </c>
      <c r="B184" s="9">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0">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_xlfn.XLOOKUP(Table1[[#This Row],[Customer ID]],customers!$A$1:$A$1001,customers!$I$1:$I$1001,,0)</f>
        <v>No</v>
      </c>
    </row>
    <row r="185" spans="1:16" x14ac:dyDescent="0.3">
      <c r="A185" s="2" t="s">
        <v>1520</v>
      </c>
      <c r="B185" s="9">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0">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ID]],customers!$A$1:$A$1001,customers!$I$1:$I$1001,,0)</f>
        <v>No</v>
      </c>
    </row>
    <row r="186" spans="1:16" x14ac:dyDescent="0.3">
      <c r="A186" s="2" t="s">
        <v>1526</v>
      </c>
      <c r="B186" s="9">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0">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_xlfn.XLOOKUP(Table1[[#This Row],[Customer ID]],customers!$A$1:$A$1001,customers!$I$1:$I$1001,,0)</f>
        <v>No</v>
      </c>
    </row>
    <row r="187" spans="1:16" x14ac:dyDescent="0.3">
      <c r="A187" s="2" t="s">
        <v>1532</v>
      </c>
      <c r="B187" s="9">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0">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ID]],customers!$A$1:$A$1001,customers!$I$1:$I$1001,,0)</f>
        <v>Yes</v>
      </c>
    </row>
    <row r="188" spans="1:16" x14ac:dyDescent="0.3">
      <c r="A188" s="2" t="s">
        <v>1538</v>
      </c>
      <c r="B188" s="9">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0">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_xlfn.XLOOKUP(Table1[[#This Row],[Customer ID]],customers!$A$1:$A$1001,customers!$I$1:$I$1001,,0)</f>
        <v>No</v>
      </c>
    </row>
    <row r="189" spans="1:16" x14ac:dyDescent="0.3">
      <c r="A189" s="2" t="s">
        <v>1544</v>
      </c>
      <c r="B189" s="9">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0">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9">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0">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ID]],customers!$A$1:$A$1001,customers!$I$1:$I$1001,,0)</f>
        <v>Yes</v>
      </c>
    </row>
    <row r="191" spans="1:16" x14ac:dyDescent="0.3">
      <c r="A191" s="2" t="s">
        <v>1555</v>
      </c>
      <c r="B191" s="9">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0">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9">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0">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9">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0">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_xlfn.XLOOKUP(Table1[[#This Row],[Customer ID]],customers!$A$1:$A$1001,customers!$I$1:$I$1001,,0)</f>
        <v>Yes</v>
      </c>
    </row>
    <row r="194" spans="1:16" x14ac:dyDescent="0.3">
      <c r="A194" s="2" t="s">
        <v>1573</v>
      </c>
      <c r="B194" s="9">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0">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ID]],customers!$A$1:$A$1001,customers!$I$1:$I$1001,,0)</f>
        <v>Yes</v>
      </c>
    </row>
    <row r="195" spans="1:16" x14ac:dyDescent="0.3">
      <c r="A195" s="2" t="s">
        <v>1579</v>
      </c>
      <c r="B195" s="9">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0">
        <f>INDEX(products!$A$1:$G$49,MATCH(orders!$D195,products!$A$1:$A$49,0),MATCH(orders!K$1,products!$A$1:$G$1,0))</f>
        <v>1</v>
      </c>
      <c r="L195" s="8">
        <f>INDEX(products!$A$1:$G$49,MATCH(orders!$D195,products!$A$1:$A$49,0),MATCH(orders!L$1,products!$A$1:$G$1,0))</f>
        <v>14.85</v>
      </c>
      <c r="M195" s="8">
        <f t="shared" ref="M195:M258" si="9">E195*L195</f>
        <v>44.55</v>
      </c>
      <c r="N195" t="str">
        <f t="shared" ref="N195:N258" si="10">IF(I195="Rob","Robusta", IF(I195="Exc","Excelsa", IF(I195="Ara","Arabica", IF(I195="Lib","Liberica"," "))))</f>
        <v>Excelsa</v>
      </c>
      <c r="O195" t="str">
        <f t="shared" ref="O195:O258" si="11">IF(J195="M","Medium", IF(J195="L","Light", IF(J195="D","Dark"," ")))</f>
        <v>Light</v>
      </c>
      <c r="P195" t="str">
        <f>_xlfn.XLOOKUP(Table1[[#This Row],[Customer ID]],customers!$A$1:$A$1001,customers!$I$1:$I$1001,,0)</f>
        <v>No</v>
      </c>
    </row>
    <row r="196" spans="1:16" x14ac:dyDescent="0.3">
      <c r="A196" s="2" t="s">
        <v>1584</v>
      </c>
      <c r="B196" s="9">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0">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ID]],customers!$A$1:$A$1001,customers!$I$1:$I$1001,,0)</f>
        <v>No</v>
      </c>
    </row>
    <row r="197" spans="1:16" x14ac:dyDescent="0.3">
      <c r="A197" s="2" t="s">
        <v>1590</v>
      </c>
      <c r="B197" s="9">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0">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_xlfn.XLOOKUP(Table1[[#This Row],[Customer ID]],customers!$A$1:$A$1001,customers!$I$1:$I$1001,,0)</f>
        <v>No</v>
      </c>
    </row>
    <row r="198" spans="1:16" x14ac:dyDescent="0.3">
      <c r="A198" s="2" t="s">
        <v>1596</v>
      </c>
      <c r="B198" s="9">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0">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ID]],customers!$A$1:$A$1001,customers!$I$1:$I$1001,,0)</f>
        <v>No</v>
      </c>
    </row>
    <row r="199" spans="1:16" x14ac:dyDescent="0.3">
      <c r="A199" s="2" t="s">
        <v>1596</v>
      </c>
      <c r="B199" s="9">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0">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_xlfn.XLOOKUP(Table1[[#This Row],[Customer ID]],customers!$A$1:$A$1001,customers!$I$1:$I$1001,,0)</f>
        <v>No</v>
      </c>
    </row>
    <row r="200" spans="1:16" x14ac:dyDescent="0.3">
      <c r="A200" s="2" t="s">
        <v>1596</v>
      </c>
      <c r="B200" s="9">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0">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_xlfn.XLOOKUP(Table1[[#This Row],[Customer ID]],customers!$A$1:$A$1001,customers!$I$1:$I$1001,,0)</f>
        <v>No</v>
      </c>
    </row>
    <row r="201" spans="1:16" x14ac:dyDescent="0.3">
      <c r="A201" s="2" t="s">
        <v>1596</v>
      </c>
      <c r="B201" s="9">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0">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_xlfn.XLOOKUP(Table1[[#This Row],[Customer ID]],customers!$A$1:$A$1001,customers!$I$1:$I$1001,,0)</f>
        <v>No</v>
      </c>
    </row>
    <row r="202" spans="1:16" x14ac:dyDescent="0.3">
      <c r="A202" s="2" t="s">
        <v>1596</v>
      </c>
      <c r="B202" s="9">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0">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ID]],customers!$A$1:$A$1001,customers!$I$1:$I$1001,,0)</f>
        <v>No</v>
      </c>
    </row>
    <row r="203" spans="1:16" x14ac:dyDescent="0.3">
      <c r="A203" s="2" t="s">
        <v>1621</v>
      </c>
      <c r="B203" s="9">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0">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_xlfn.XLOOKUP(Table1[[#This Row],[Customer ID]],customers!$A$1:$A$1001,customers!$I$1:$I$1001,,0)</f>
        <v>No</v>
      </c>
    </row>
    <row r="204" spans="1:16" x14ac:dyDescent="0.3">
      <c r="A204" s="2" t="s">
        <v>1626</v>
      </c>
      <c r="B204" s="9">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0">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9">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0">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9">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0">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ID]],customers!$A$1:$A$1001,customers!$I$1:$I$1001,,0)</f>
        <v>No</v>
      </c>
    </row>
    <row r="207" spans="1:16" x14ac:dyDescent="0.3">
      <c r="A207" s="2" t="s">
        <v>1643</v>
      </c>
      <c r="B207" s="9">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0">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_xlfn.XLOOKUP(Table1[[#This Row],[Customer ID]],customers!$A$1:$A$1001,customers!$I$1:$I$1001,,0)</f>
        <v>Yes</v>
      </c>
    </row>
    <row r="208" spans="1:16" x14ac:dyDescent="0.3">
      <c r="A208" s="2" t="s">
        <v>1648</v>
      </c>
      <c r="B208" s="9">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0">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_xlfn.XLOOKUP(Table1[[#This Row],[Customer ID]],customers!$A$1:$A$1001,customers!$I$1:$I$1001,,0)</f>
        <v>No</v>
      </c>
    </row>
    <row r="209" spans="1:16" x14ac:dyDescent="0.3">
      <c r="A209" s="2" t="s">
        <v>1653</v>
      </c>
      <c r="B209" s="9">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0">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_xlfn.XLOOKUP(Table1[[#This Row],[Customer ID]],customers!$A$1:$A$1001,customers!$I$1:$I$1001,,0)</f>
        <v>Yes</v>
      </c>
    </row>
    <row r="210" spans="1:16" x14ac:dyDescent="0.3">
      <c r="A210" s="2" t="s">
        <v>1659</v>
      </c>
      <c r="B210" s="9">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0">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ID]],customers!$A$1:$A$1001,customers!$I$1:$I$1001,,0)</f>
        <v>Yes</v>
      </c>
    </row>
    <row r="211" spans="1:16" x14ac:dyDescent="0.3">
      <c r="A211" s="2" t="s">
        <v>1665</v>
      </c>
      <c r="B211" s="9">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0">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_xlfn.XLOOKUP(Table1[[#This Row],[Customer ID]],customers!$A$1:$A$1001,customers!$I$1:$I$1001,,0)</f>
        <v>No</v>
      </c>
    </row>
    <row r="212" spans="1:16" x14ac:dyDescent="0.3">
      <c r="A212" s="2" t="s">
        <v>1671</v>
      </c>
      <c r="B212" s="9">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0">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_xlfn.XLOOKUP(Table1[[#This Row],[Customer ID]],customers!$A$1:$A$1001,customers!$I$1:$I$1001,,0)</f>
        <v>Yes</v>
      </c>
    </row>
    <row r="213" spans="1:16" x14ac:dyDescent="0.3">
      <c r="A213" s="2" t="s">
        <v>1677</v>
      </c>
      <c r="B213" s="9">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0">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ID]],customers!$A$1:$A$1001,customers!$I$1:$I$1001,,0)</f>
        <v>No</v>
      </c>
    </row>
    <row r="214" spans="1:16" x14ac:dyDescent="0.3">
      <c r="A214" s="2" t="s">
        <v>1682</v>
      </c>
      <c r="B214" s="9">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0">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ID]],customers!$A$1:$A$1001,customers!$I$1:$I$1001,,0)</f>
        <v>Yes</v>
      </c>
    </row>
    <row r="215" spans="1:16" x14ac:dyDescent="0.3">
      <c r="A215" s="2" t="s">
        <v>1688</v>
      </c>
      <c r="B215" s="9">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0">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_xlfn.XLOOKUP(Table1[[#This Row],[Customer ID]],customers!$A$1:$A$1001,customers!$I$1:$I$1001,,0)</f>
        <v>No</v>
      </c>
    </row>
    <row r="216" spans="1:16" x14ac:dyDescent="0.3">
      <c r="A216" s="2" t="s">
        <v>1694</v>
      </c>
      <c r="B216" s="9">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0">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_xlfn.XLOOKUP(Table1[[#This Row],[Customer ID]],customers!$A$1:$A$1001,customers!$I$1:$I$1001,,0)</f>
        <v>No</v>
      </c>
    </row>
    <row r="217" spans="1:16" x14ac:dyDescent="0.3">
      <c r="A217" s="2" t="s">
        <v>1701</v>
      </c>
      <c r="B217" s="9">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0">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_xlfn.XLOOKUP(Table1[[#This Row],[Customer ID]],customers!$A$1:$A$1001,customers!$I$1:$I$1001,,0)</f>
        <v>No</v>
      </c>
    </row>
    <row r="218" spans="1:16" x14ac:dyDescent="0.3">
      <c r="A218" s="2" t="s">
        <v>1707</v>
      </c>
      <c r="B218" s="9">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0">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_xlfn.XLOOKUP(Table1[[#This Row],[Customer ID]],customers!$A$1:$A$1001,customers!$I$1:$I$1001,,0)</f>
        <v>Yes</v>
      </c>
    </row>
    <row r="219" spans="1:16" x14ac:dyDescent="0.3">
      <c r="A219" s="2" t="s">
        <v>1713</v>
      </c>
      <c r="B219" s="9">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0">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ID]],customers!$A$1:$A$1001,customers!$I$1:$I$1001,,0)</f>
        <v>No</v>
      </c>
    </row>
    <row r="220" spans="1:16" x14ac:dyDescent="0.3">
      <c r="A220" s="2" t="s">
        <v>1719</v>
      </c>
      <c r="B220" s="9">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0">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_xlfn.XLOOKUP(Table1[[#This Row],[Customer ID]],customers!$A$1:$A$1001,customers!$I$1:$I$1001,,0)</f>
        <v>Yes</v>
      </c>
    </row>
    <row r="221" spans="1:16" x14ac:dyDescent="0.3">
      <c r="A221" s="2" t="s">
        <v>1725</v>
      </c>
      <c r="B221" s="9">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0">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_xlfn.XLOOKUP(Table1[[#This Row],[Customer ID]],customers!$A$1:$A$1001,customers!$I$1:$I$1001,,0)</f>
        <v>No</v>
      </c>
    </row>
    <row r="222" spans="1:16" x14ac:dyDescent="0.3">
      <c r="A222" s="2" t="s">
        <v>1725</v>
      </c>
      <c r="B222" s="9">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0">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9">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0">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9">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0">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_xlfn.XLOOKUP(Table1[[#This Row],[Customer ID]],customers!$A$1:$A$1001,customers!$I$1:$I$1001,,0)</f>
        <v>No</v>
      </c>
    </row>
    <row r="225" spans="1:16" x14ac:dyDescent="0.3">
      <c r="A225" s="2" t="s">
        <v>1748</v>
      </c>
      <c r="B225" s="9">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0">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ID]],customers!$A$1:$A$1001,customers!$I$1:$I$1001,,0)</f>
        <v>Yes</v>
      </c>
    </row>
    <row r="226" spans="1:16" x14ac:dyDescent="0.3">
      <c r="A226" s="2" t="s">
        <v>1753</v>
      </c>
      <c r="B226" s="9">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0">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9">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0">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_xlfn.XLOOKUP(Table1[[#This Row],[Customer ID]],customers!$A$1:$A$1001,customers!$I$1:$I$1001,,0)</f>
        <v>No</v>
      </c>
    </row>
    <row r="228" spans="1:16" x14ac:dyDescent="0.3">
      <c r="A228" s="2" t="s">
        <v>1765</v>
      </c>
      <c r="B228" s="9">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0">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9">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0">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_xlfn.XLOOKUP(Table1[[#This Row],[Customer ID]],customers!$A$1:$A$1001,customers!$I$1:$I$1001,,0)</f>
        <v>Yes</v>
      </c>
    </row>
    <row r="230" spans="1:16" x14ac:dyDescent="0.3">
      <c r="A230" s="2" t="s">
        <v>1777</v>
      </c>
      <c r="B230" s="9">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0">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_xlfn.XLOOKUP(Table1[[#This Row],[Customer ID]],customers!$A$1:$A$1001,customers!$I$1:$I$1001,,0)</f>
        <v>No</v>
      </c>
    </row>
    <row r="231" spans="1:16" x14ac:dyDescent="0.3">
      <c r="A231" s="2" t="s">
        <v>1783</v>
      </c>
      <c r="B231" s="9">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0">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_xlfn.XLOOKUP(Table1[[#This Row],[Customer ID]],customers!$A$1:$A$1001,customers!$I$1:$I$1001,,0)</f>
        <v>No</v>
      </c>
    </row>
    <row r="232" spans="1:16" x14ac:dyDescent="0.3">
      <c r="A232" s="2" t="s">
        <v>1789</v>
      </c>
      <c r="B232" s="9">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0">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9">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0">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_xlfn.XLOOKUP(Table1[[#This Row],[Customer ID]],customers!$A$1:$A$1001,customers!$I$1:$I$1001,,0)</f>
        <v>Yes</v>
      </c>
    </row>
    <row r="234" spans="1:16" x14ac:dyDescent="0.3">
      <c r="A234" s="2" t="s">
        <v>1800</v>
      </c>
      <c r="B234" s="9">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0">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9">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0">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ID]],customers!$A$1:$A$1001,customers!$I$1:$I$1001,,0)</f>
        <v>No</v>
      </c>
    </row>
    <row r="236" spans="1:16" x14ac:dyDescent="0.3">
      <c r="A236" s="2" t="s">
        <v>1812</v>
      </c>
      <c r="B236" s="9">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0">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9">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0">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9">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0">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_xlfn.XLOOKUP(Table1[[#This Row],[Customer ID]],customers!$A$1:$A$1001,customers!$I$1:$I$1001,,0)</f>
        <v>No</v>
      </c>
    </row>
    <row r="239" spans="1:16" x14ac:dyDescent="0.3">
      <c r="A239" s="2" t="s">
        <v>1828</v>
      </c>
      <c r="B239" s="9">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0">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9">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0">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9">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0">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ID]],customers!$A$1:$A$1001,customers!$I$1:$I$1001,,0)</f>
        <v>No</v>
      </c>
    </row>
    <row r="242" spans="1:16" x14ac:dyDescent="0.3">
      <c r="A242" s="2" t="s">
        <v>1845</v>
      </c>
      <c r="B242" s="9">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0">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9">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0">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9">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0">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ID]],customers!$A$1:$A$1001,customers!$I$1:$I$1001,,0)</f>
        <v>Yes</v>
      </c>
    </row>
    <row r="245" spans="1:16" x14ac:dyDescent="0.3">
      <c r="A245" s="2" t="s">
        <v>1860</v>
      </c>
      <c r="B245" s="9">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0">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ID]],customers!$A$1:$A$1001,customers!$I$1:$I$1001,,0)</f>
        <v>Yes</v>
      </c>
    </row>
    <row r="246" spans="1:16" x14ac:dyDescent="0.3">
      <c r="A246" s="2" t="s">
        <v>1866</v>
      </c>
      <c r="B246" s="9">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0">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9">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0">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9">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0">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_xlfn.XLOOKUP(Table1[[#This Row],[Customer ID]],customers!$A$1:$A$1001,customers!$I$1:$I$1001,,0)</f>
        <v>No</v>
      </c>
    </row>
    <row r="249" spans="1:16" x14ac:dyDescent="0.3">
      <c r="A249" s="2" t="s">
        <v>1884</v>
      </c>
      <c r="B249" s="9">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0">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9">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0">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_xlfn.XLOOKUP(Table1[[#This Row],[Customer ID]],customers!$A$1:$A$1001,customers!$I$1:$I$1001,,0)</f>
        <v>Yes</v>
      </c>
    </row>
    <row r="251" spans="1:16" x14ac:dyDescent="0.3">
      <c r="A251" s="2" t="s">
        <v>1895</v>
      </c>
      <c r="B251" s="9">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0">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_xlfn.XLOOKUP(Table1[[#This Row],[Customer ID]],customers!$A$1:$A$1001,customers!$I$1:$I$1001,,0)</f>
        <v>Yes</v>
      </c>
    </row>
    <row r="252" spans="1:16" x14ac:dyDescent="0.3">
      <c r="A252" s="2" t="s">
        <v>1900</v>
      </c>
      <c r="B252" s="9">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0">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9">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0">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ID]],customers!$A$1:$A$1001,customers!$I$1:$I$1001,,0)</f>
        <v>Yes</v>
      </c>
    </row>
    <row r="254" spans="1:16" x14ac:dyDescent="0.3">
      <c r="A254" s="2" t="s">
        <v>1912</v>
      </c>
      <c r="B254" s="9">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0">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_xlfn.XLOOKUP(Table1[[#This Row],[Customer ID]],customers!$A$1:$A$1001,customers!$I$1:$I$1001,,0)</f>
        <v>No</v>
      </c>
    </row>
    <row r="255" spans="1:16" x14ac:dyDescent="0.3">
      <c r="A255" s="2" t="s">
        <v>1917</v>
      </c>
      <c r="B255" s="9">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0">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_xlfn.XLOOKUP(Table1[[#This Row],[Customer ID]],customers!$A$1:$A$1001,customers!$I$1:$I$1001,,0)</f>
        <v>No</v>
      </c>
    </row>
    <row r="256" spans="1:16" x14ac:dyDescent="0.3">
      <c r="A256" s="2" t="s">
        <v>1923</v>
      </c>
      <c r="B256" s="9">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0">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_xlfn.XLOOKUP(Table1[[#This Row],[Customer ID]],customers!$A$1:$A$1001,customers!$I$1:$I$1001,,0)</f>
        <v>No</v>
      </c>
    </row>
    <row r="257" spans="1:16" x14ac:dyDescent="0.3">
      <c r="A257" s="2" t="s">
        <v>1928</v>
      </c>
      <c r="B257" s="9">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0">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_xlfn.XLOOKUP(Table1[[#This Row],[Customer ID]],customers!$A$1:$A$1001,customers!$I$1:$I$1001,,0)</f>
        <v>No</v>
      </c>
    </row>
    <row r="258" spans="1:16" x14ac:dyDescent="0.3">
      <c r="A258" s="2" t="s">
        <v>1934</v>
      </c>
      <c r="B258" s="9">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0">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_xlfn.XLOOKUP(Table1[[#This Row],[Customer ID]],customers!$A$1:$A$1001,customers!$I$1:$I$1001,,0)</f>
        <v>Yes</v>
      </c>
    </row>
    <row r="259" spans="1:16" x14ac:dyDescent="0.3">
      <c r="A259" s="2" t="s">
        <v>1940</v>
      </c>
      <c r="B259" s="9">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0">
        <f>INDEX(products!$A$1:$G$49,MATCH(orders!$D259,products!$A$1:$A$49,0),MATCH(orders!K$1,products!$A$1:$G$1,0))</f>
        <v>2.5</v>
      </c>
      <c r="L259" s="8">
        <f>INDEX(products!$A$1:$G$49,MATCH(orders!$D259,products!$A$1:$A$49,0),MATCH(orders!L$1,products!$A$1:$G$1,0))</f>
        <v>27.945</v>
      </c>
      <c r="M259" s="8">
        <f t="shared" ref="M259:M322" si="12">E259*L259</f>
        <v>27.945</v>
      </c>
      <c r="N259" t="str">
        <f t="shared" ref="N259:N322" si="13">IF(I259="Rob","Robusta", IF(I259="Exc","Excelsa", IF(I259="Ara","Arabica", IF(I259="Lib","Liberica"," "))))</f>
        <v>Excelsa</v>
      </c>
      <c r="O259" t="str">
        <f t="shared" ref="O259:O322" si="14">IF(J259="M","Medium", IF(J259="L","Light", IF(J259="D","Dark"," ")))</f>
        <v>Dark</v>
      </c>
      <c r="P259" t="str">
        <f>_xlfn.XLOOKUP(Table1[[#This Row],[Customer ID]],customers!$A$1:$A$1001,customers!$I$1:$I$1001,,0)</f>
        <v>Yes</v>
      </c>
    </row>
    <row r="260" spans="1:16" x14ac:dyDescent="0.3">
      <c r="A260" s="2" t="s">
        <v>1946</v>
      </c>
      <c r="B260" s="9">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0">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ID]],customers!$A$1:$A$1001,customers!$I$1:$I$1001,,0)</f>
        <v>No</v>
      </c>
    </row>
    <row r="261" spans="1:16" x14ac:dyDescent="0.3">
      <c r="A261" s="2" t="s">
        <v>1952</v>
      </c>
      <c r="B261" s="9">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0">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_xlfn.XLOOKUP(Table1[[#This Row],[Customer ID]],customers!$A$1:$A$1001,customers!$I$1:$I$1001,,0)</f>
        <v>No</v>
      </c>
    </row>
    <row r="262" spans="1:16" x14ac:dyDescent="0.3">
      <c r="A262" s="2" t="s">
        <v>1958</v>
      </c>
      <c r="B262" s="9">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0">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9">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0">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_xlfn.XLOOKUP(Table1[[#This Row],[Customer ID]],customers!$A$1:$A$1001,customers!$I$1:$I$1001,,0)</f>
        <v>Yes</v>
      </c>
    </row>
    <row r="264" spans="1:16" x14ac:dyDescent="0.3">
      <c r="A264" s="2" t="s">
        <v>1969</v>
      </c>
      <c r="B264" s="9">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0">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ID]],customers!$A$1:$A$1001,customers!$I$1:$I$1001,,0)</f>
        <v>No</v>
      </c>
    </row>
    <row r="265" spans="1:16" x14ac:dyDescent="0.3">
      <c r="A265" s="2" t="s">
        <v>1975</v>
      </c>
      <c r="B265" s="9">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0">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9">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0">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_xlfn.XLOOKUP(Table1[[#This Row],[Customer ID]],customers!$A$1:$A$1001,customers!$I$1:$I$1001,,0)</f>
        <v>Yes</v>
      </c>
    </row>
    <row r="267" spans="1:16" x14ac:dyDescent="0.3">
      <c r="A267" s="2" t="s">
        <v>1986</v>
      </c>
      <c r="B267" s="9">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0">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_xlfn.XLOOKUP(Table1[[#This Row],[Customer ID]],customers!$A$1:$A$1001,customers!$I$1:$I$1001,,0)</f>
        <v>Yes</v>
      </c>
    </row>
    <row r="268" spans="1:16" x14ac:dyDescent="0.3">
      <c r="A268" s="2" t="s">
        <v>1992</v>
      </c>
      <c r="B268" s="9">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0">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ID]],customers!$A$1:$A$1001,customers!$I$1:$I$1001,,0)</f>
        <v>No</v>
      </c>
    </row>
    <row r="269" spans="1:16" x14ac:dyDescent="0.3">
      <c r="A269" s="2" t="s">
        <v>1998</v>
      </c>
      <c r="B269" s="9">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0">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ID]],customers!$A$1:$A$1001,customers!$I$1:$I$1001,,0)</f>
        <v>Yes</v>
      </c>
    </row>
    <row r="270" spans="1:16" x14ac:dyDescent="0.3">
      <c r="A270" s="2" t="s">
        <v>2004</v>
      </c>
      <c r="B270" s="9">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0">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9">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0">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_xlfn.XLOOKUP(Table1[[#This Row],[Customer ID]],customers!$A$1:$A$1001,customers!$I$1:$I$1001,,0)</f>
        <v>No</v>
      </c>
    </row>
    <row r="272" spans="1:16" x14ac:dyDescent="0.3">
      <c r="A272" s="2" t="s">
        <v>2015</v>
      </c>
      <c r="B272" s="9">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0">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ID]],customers!$A$1:$A$1001,customers!$I$1:$I$1001,,0)</f>
        <v>Yes</v>
      </c>
    </row>
    <row r="273" spans="1:16" x14ac:dyDescent="0.3">
      <c r="A273" s="2" t="s">
        <v>2019</v>
      </c>
      <c r="B273" s="9">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0">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_xlfn.XLOOKUP(Table1[[#This Row],[Customer ID]],customers!$A$1:$A$1001,customers!$I$1:$I$1001,,0)</f>
        <v>Yes</v>
      </c>
    </row>
    <row r="274" spans="1:16" x14ac:dyDescent="0.3">
      <c r="A274" s="2" t="s">
        <v>2025</v>
      </c>
      <c r="B274" s="9">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0">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9">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0">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_xlfn.XLOOKUP(Table1[[#This Row],[Customer ID]],customers!$A$1:$A$1001,customers!$I$1:$I$1001,,0)</f>
        <v>No</v>
      </c>
    </row>
    <row r="276" spans="1:16" x14ac:dyDescent="0.3">
      <c r="A276" s="2" t="s">
        <v>2038</v>
      </c>
      <c r="B276" s="9">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0">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9">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0">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9">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0">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9">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0">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ID]],customers!$A$1:$A$1001,customers!$I$1:$I$1001,,0)</f>
        <v>No</v>
      </c>
    </row>
    <row r="280" spans="1:16" x14ac:dyDescent="0.3">
      <c r="A280" s="2" t="s">
        <v>2062</v>
      </c>
      <c r="B280" s="9">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0">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_xlfn.XLOOKUP(Table1[[#This Row],[Customer ID]],customers!$A$1:$A$1001,customers!$I$1:$I$1001,,0)</f>
        <v>Yes</v>
      </c>
    </row>
    <row r="281" spans="1:16" x14ac:dyDescent="0.3">
      <c r="A281" s="2" t="s">
        <v>2068</v>
      </c>
      <c r="B281" s="9">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0">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9">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0">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ID]],customers!$A$1:$A$1001,customers!$I$1:$I$1001,,0)</f>
        <v>Yes</v>
      </c>
    </row>
    <row r="283" spans="1:16" x14ac:dyDescent="0.3">
      <c r="A283" s="2" t="s">
        <v>2079</v>
      </c>
      <c r="B283" s="9">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0">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ID]],customers!$A$1:$A$1001,customers!$I$1:$I$1001,,0)</f>
        <v>Yes</v>
      </c>
    </row>
    <row r="284" spans="1:16" x14ac:dyDescent="0.3">
      <c r="A284" s="2" t="s">
        <v>2085</v>
      </c>
      <c r="B284" s="9">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0">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_xlfn.XLOOKUP(Table1[[#This Row],[Customer ID]],customers!$A$1:$A$1001,customers!$I$1:$I$1001,,0)</f>
        <v>No</v>
      </c>
    </row>
    <row r="285" spans="1:16" x14ac:dyDescent="0.3">
      <c r="A285" s="2" t="s">
        <v>2091</v>
      </c>
      <c r="B285" s="9">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0">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9">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0">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9">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0">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9">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0">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_xlfn.XLOOKUP(Table1[[#This Row],[Customer ID]],customers!$A$1:$A$1001,customers!$I$1:$I$1001,,0)</f>
        <v>Yes</v>
      </c>
    </row>
    <row r="289" spans="1:16" x14ac:dyDescent="0.3">
      <c r="A289" s="2" t="s">
        <v>2112</v>
      </c>
      <c r="B289" s="9">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0">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9">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0">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ID]],customers!$A$1:$A$1001,customers!$I$1:$I$1001,,0)</f>
        <v>Yes</v>
      </c>
    </row>
    <row r="291" spans="1:16" x14ac:dyDescent="0.3">
      <c r="A291" s="2" t="s">
        <v>2123</v>
      </c>
      <c r="B291" s="9">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0">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9">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0">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_xlfn.XLOOKUP(Table1[[#This Row],[Customer ID]],customers!$A$1:$A$1001,customers!$I$1:$I$1001,,0)</f>
        <v>No</v>
      </c>
    </row>
    <row r="293" spans="1:16" x14ac:dyDescent="0.3">
      <c r="A293" s="2" t="s">
        <v>2133</v>
      </c>
      <c r="B293" s="9">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0">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ID]],customers!$A$1:$A$1001,customers!$I$1:$I$1001,,0)</f>
        <v>No</v>
      </c>
    </row>
    <row r="294" spans="1:16" x14ac:dyDescent="0.3">
      <c r="A294" s="2" t="s">
        <v>2137</v>
      </c>
      <c r="B294" s="9">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0">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_xlfn.XLOOKUP(Table1[[#This Row],[Customer ID]],customers!$A$1:$A$1001,customers!$I$1:$I$1001,,0)</f>
        <v>No</v>
      </c>
    </row>
    <row r="295" spans="1:16" x14ac:dyDescent="0.3">
      <c r="A295" s="2" t="s">
        <v>2142</v>
      </c>
      <c r="B295" s="9">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0">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_xlfn.XLOOKUP(Table1[[#This Row],[Customer ID]],customers!$A$1:$A$1001,customers!$I$1:$I$1001,,0)</f>
        <v>No</v>
      </c>
    </row>
    <row r="296" spans="1:16" x14ac:dyDescent="0.3">
      <c r="A296" s="2" t="s">
        <v>2148</v>
      </c>
      <c r="B296" s="9">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0">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ID]],customers!$A$1:$A$1001,customers!$I$1:$I$1001,,0)</f>
        <v>No</v>
      </c>
    </row>
    <row r="297" spans="1:16" x14ac:dyDescent="0.3">
      <c r="A297" s="2" t="s">
        <v>2153</v>
      </c>
      <c r="B297" s="9">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0">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ID]],customers!$A$1:$A$1001,customers!$I$1:$I$1001,,0)</f>
        <v>No</v>
      </c>
    </row>
    <row r="298" spans="1:16" x14ac:dyDescent="0.3">
      <c r="A298" s="2" t="s">
        <v>2157</v>
      </c>
      <c r="B298" s="9">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0">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_xlfn.XLOOKUP(Table1[[#This Row],[Customer ID]],customers!$A$1:$A$1001,customers!$I$1:$I$1001,,0)</f>
        <v>Yes</v>
      </c>
    </row>
    <row r="299" spans="1:16" x14ac:dyDescent="0.3">
      <c r="A299" s="2" t="s">
        <v>2163</v>
      </c>
      <c r="B299" s="9">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0">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_xlfn.XLOOKUP(Table1[[#This Row],[Customer ID]],customers!$A$1:$A$1001,customers!$I$1:$I$1001,,0)</f>
        <v>Yes</v>
      </c>
    </row>
    <row r="300" spans="1:16" x14ac:dyDescent="0.3">
      <c r="A300" s="2" t="s">
        <v>2169</v>
      </c>
      <c r="B300" s="9">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0">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ID]],customers!$A$1:$A$1001,customers!$I$1:$I$1001,,0)</f>
        <v>Yes</v>
      </c>
    </row>
    <row r="301" spans="1:16" x14ac:dyDescent="0.3">
      <c r="A301" s="2" t="s">
        <v>2175</v>
      </c>
      <c r="B301" s="9">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0">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9">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0">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9">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0">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_xlfn.XLOOKUP(Table1[[#This Row],[Customer ID]],customers!$A$1:$A$1001,customers!$I$1:$I$1001,,0)</f>
        <v>Yes</v>
      </c>
    </row>
    <row r="304" spans="1:16" x14ac:dyDescent="0.3">
      <c r="A304" s="2" t="s">
        <v>2193</v>
      </c>
      <c r="B304" s="9">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0">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_xlfn.XLOOKUP(Table1[[#This Row],[Customer ID]],customers!$A$1:$A$1001,customers!$I$1:$I$1001,,0)</f>
        <v>No</v>
      </c>
    </row>
    <row r="305" spans="1:16" x14ac:dyDescent="0.3">
      <c r="A305" s="2" t="s">
        <v>2199</v>
      </c>
      <c r="B305" s="9">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0">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ID]],customers!$A$1:$A$1001,customers!$I$1:$I$1001,,0)</f>
        <v>Yes</v>
      </c>
    </row>
    <row r="306" spans="1:16" x14ac:dyDescent="0.3">
      <c r="A306" s="2" t="s">
        <v>2204</v>
      </c>
      <c r="B306" s="9">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0">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9">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0">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9">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0">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9">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0">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_xlfn.XLOOKUP(Table1[[#This Row],[Customer ID]],customers!$A$1:$A$1001,customers!$I$1:$I$1001,,0)</f>
        <v>Yes</v>
      </c>
    </row>
    <row r="310" spans="1:16" x14ac:dyDescent="0.3">
      <c r="A310" s="2" t="s">
        <v>2227</v>
      </c>
      <c r="B310" s="9">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0">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_xlfn.XLOOKUP(Table1[[#This Row],[Customer ID]],customers!$A$1:$A$1001,customers!$I$1:$I$1001,,0)</f>
        <v>No</v>
      </c>
    </row>
    <row r="311" spans="1:16" x14ac:dyDescent="0.3">
      <c r="A311" s="2" t="s">
        <v>2232</v>
      </c>
      <c r="B311" s="9">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0">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_xlfn.XLOOKUP(Table1[[#This Row],[Customer ID]],customers!$A$1:$A$1001,customers!$I$1:$I$1001,,0)</f>
        <v>Yes</v>
      </c>
    </row>
    <row r="312" spans="1:16" x14ac:dyDescent="0.3">
      <c r="A312" s="2" t="s">
        <v>2238</v>
      </c>
      <c r="B312" s="9">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0">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ID]],customers!$A$1:$A$1001,customers!$I$1:$I$1001,,0)</f>
        <v>No</v>
      </c>
    </row>
    <row r="313" spans="1:16" x14ac:dyDescent="0.3">
      <c r="A313" s="2" t="s">
        <v>2244</v>
      </c>
      <c r="B313" s="9">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0">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9">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0">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_xlfn.XLOOKUP(Table1[[#This Row],[Customer ID]],customers!$A$1:$A$1001,customers!$I$1:$I$1001,,0)</f>
        <v>Yes</v>
      </c>
    </row>
    <row r="315" spans="1:16" x14ac:dyDescent="0.3">
      <c r="A315" s="2" t="s">
        <v>2256</v>
      </c>
      <c r="B315" s="9">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0">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9">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0">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_xlfn.XLOOKUP(Table1[[#This Row],[Customer ID]],customers!$A$1:$A$1001,customers!$I$1:$I$1001,,0)</f>
        <v>No</v>
      </c>
    </row>
    <row r="317" spans="1:16" x14ac:dyDescent="0.3">
      <c r="A317" s="2" t="s">
        <v>2267</v>
      </c>
      <c r="B317" s="9">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0">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9">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0">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9">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0">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ID]],customers!$A$1:$A$1001,customers!$I$1:$I$1001,,0)</f>
        <v>No</v>
      </c>
    </row>
    <row r="320" spans="1:16" x14ac:dyDescent="0.3">
      <c r="A320" s="2" t="s">
        <v>2285</v>
      </c>
      <c r="B320" s="9">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0">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9">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0">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ID]],customers!$A$1:$A$1001,customers!$I$1:$I$1001,,0)</f>
        <v>Yes</v>
      </c>
    </row>
    <row r="322" spans="1:16" x14ac:dyDescent="0.3">
      <c r="A322" s="2" t="s">
        <v>2291</v>
      </c>
      <c r="B322" s="9">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0">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9">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0">
        <f>INDEX(products!$A$1:$G$49,MATCH(orders!$D323,products!$A$1:$A$49,0),MATCH(orders!K$1,products!$A$1:$G$1,0))</f>
        <v>0.2</v>
      </c>
      <c r="L323" s="8">
        <f>INDEX(products!$A$1:$G$49,MATCH(orders!$D323,products!$A$1:$A$49,0),MATCH(orders!L$1,products!$A$1:$G$1,0))</f>
        <v>3.375</v>
      </c>
      <c r="M323" s="8">
        <f t="shared" ref="M323:M386" si="15">E323*L323</f>
        <v>20.25</v>
      </c>
      <c r="N323" t="str">
        <f t="shared" ref="N323:N386" si="16">IF(I323="Rob","Robusta", IF(I323="Exc","Excelsa", IF(I323="Ara","Arabica", IF(I323="Lib","Liberica"," "))))</f>
        <v>Arabica</v>
      </c>
      <c r="O323" t="str">
        <f t="shared" ref="O323:O386" si="17">IF(J323="M","Medium", IF(J323="L","Light", IF(J323="D","Dark"," ")))</f>
        <v>Medium</v>
      </c>
      <c r="P323" t="str">
        <f>_xlfn.XLOOKUP(Table1[[#This Row],[Customer ID]],customers!$A$1:$A$1001,customers!$I$1:$I$1001,,0)</f>
        <v>Yes</v>
      </c>
    </row>
    <row r="324" spans="1:16" x14ac:dyDescent="0.3">
      <c r="A324" s="2" t="s">
        <v>2307</v>
      </c>
      <c r="B324" s="9">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0">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_xlfn.XLOOKUP(Table1[[#This Row],[Customer ID]],customers!$A$1:$A$1001,customers!$I$1:$I$1001,,0)</f>
        <v>No</v>
      </c>
    </row>
    <row r="325" spans="1:16" x14ac:dyDescent="0.3">
      <c r="A325" s="2" t="s">
        <v>2313</v>
      </c>
      <c r="B325" s="9">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0">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9">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0">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ID]],customers!$A$1:$A$1001,customers!$I$1:$I$1001,,0)</f>
        <v>No</v>
      </c>
    </row>
    <row r="327" spans="1:16" x14ac:dyDescent="0.3">
      <c r="A327" s="2" t="s">
        <v>2324</v>
      </c>
      <c r="B327" s="9">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0">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9">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0">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_xlfn.XLOOKUP(Table1[[#This Row],[Customer ID]],customers!$A$1:$A$1001,customers!$I$1:$I$1001,,0)</f>
        <v>No</v>
      </c>
    </row>
    <row r="329" spans="1:16" x14ac:dyDescent="0.3">
      <c r="A329" s="2" t="s">
        <v>2335</v>
      </c>
      <c r="B329" s="9">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0">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_xlfn.XLOOKUP(Table1[[#This Row],[Customer ID]],customers!$A$1:$A$1001,customers!$I$1:$I$1001,,0)</f>
        <v>Yes</v>
      </c>
    </row>
    <row r="330" spans="1:16" x14ac:dyDescent="0.3">
      <c r="A330" s="2" t="s">
        <v>2341</v>
      </c>
      <c r="B330" s="9">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0">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_xlfn.XLOOKUP(Table1[[#This Row],[Customer ID]],customers!$A$1:$A$1001,customers!$I$1:$I$1001,,0)</f>
        <v>Yes</v>
      </c>
    </row>
    <row r="331" spans="1:16" x14ac:dyDescent="0.3">
      <c r="A331" s="2" t="s">
        <v>2346</v>
      </c>
      <c r="B331" s="9">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0">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9">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0">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_xlfn.XLOOKUP(Table1[[#This Row],[Customer ID]],customers!$A$1:$A$1001,customers!$I$1:$I$1001,,0)</f>
        <v>No</v>
      </c>
    </row>
    <row r="333" spans="1:16" x14ac:dyDescent="0.3">
      <c r="A333" s="2" t="s">
        <v>2357</v>
      </c>
      <c r="B333" s="9">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0">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9">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0">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_xlfn.XLOOKUP(Table1[[#This Row],[Customer ID]],customers!$A$1:$A$1001,customers!$I$1:$I$1001,,0)</f>
        <v>Yes</v>
      </c>
    </row>
    <row r="335" spans="1:16" x14ac:dyDescent="0.3">
      <c r="A335" s="2" t="s">
        <v>2369</v>
      </c>
      <c r="B335" s="9">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0">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_xlfn.XLOOKUP(Table1[[#This Row],[Customer ID]],customers!$A$1:$A$1001,customers!$I$1:$I$1001,,0)</f>
        <v>Yes</v>
      </c>
    </row>
    <row r="336" spans="1:16" x14ac:dyDescent="0.3">
      <c r="A336" s="2" t="s">
        <v>2375</v>
      </c>
      <c r="B336" s="9">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0">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_xlfn.XLOOKUP(Table1[[#This Row],[Customer ID]],customers!$A$1:$A$1001,customers!$I$1:$I$1001,,0)</f>
        <v>No</v>
      </c>
    </row>
    <row r="337" spans="1:16" x14ac:dyDescent="0.3">
      <c r="A337" s="2" t="s">
        <v>2379</v>
      </c>
      <c r="B337" s="9">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0">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_xlfn.XLOOKUP(Table1[[#This Row],[Customer ID]],customers!$A$1:$A$1001,customers!$I$1:$I$1001,,0)</f>
        <v>Yes</v>
      </c>
    </row>
    <row r="338" spans="1:16" x14ac:dyDescent="0.3">
      <c r="A338" s="2" t="s">
        <v>2385</v>
      </c>
      <c r="B338" s="9">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0">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_xlfn.XLOOKUP(Table1[[#This Row],[Customer ID]],customers!$A$1:$A$1001,customers!$I$1:$I$1001,,0)</f>
        <v>No</v>
      </c>
    </row>
    <row r="339" spans="1:16" x14ac:dyDescent="0.3">
      <c r="A339" s="2" t="s">
        <v>2391</v>
      </c>
      <c r="B339" s="9">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0">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ID]],customers!$A$1:$A$1001,customers!$I$1:$I$1001,,0)</f>
        <v>No</v>
      </c>
    </row>
    <row r="340" spans="1:16" x14ac:dyDescent="0.3">
      <c r="A340" s="2" t="s">
        <v>2396</v>
      </c>
      <c r="B340" s="9">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0">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ID]],customers!$A$1:$A$1001,customers!$I$1:$I$1001,,0)</f>
        <v>No</v>
      </c>
    </row>
    <row r="341" spans="1:16" x14ac:dyDescent="0.3">
      <c r="A341" s="2" t="s">
        <v>2402</v>
      </c>
      <c r="B341" s="9">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0">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ID]],customers!$A$1:$A$1001,customers!$I$1:$I$1001,,0)</f>
        <v>Yes</v>
      </c>
    </row>
    <row r="342" spans="1:16" x14ac:dyDescent="0.3">
      <c r="A342" s="2" t="s">
        <v>2408</v>
      </c>
      <c r="B342" s="9">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0">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ID]],customers!$A$1:$A$1001,customers!$I$1:$I$1001,,0)</f>
        <v>Yes</v>
      </c>
    </row>
    <row r="343" spans="1:16" x14ac:dyDescent="0.3">
      <c r="A343" s="2" t="s">
        <v>2414</v>
      </c>
      <c r="B343" s="9">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0">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ID]],customers!$A$1:$A$1001,customers!$I$1:$I$1001,,0)</f>
        <v>No</v>
      </c>
    </row>
    <row r="344" spans="1:16" x14ac:dyDescent="0.3">
      <c r="A344" s="2" t="s">
        <v>2414</v>
      </c>
      <c r="B344" s="9">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0">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9">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0">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_xlfn.XLOOKUP(Table1[[#This Row],[Customer ID]],customers!$A$1:$A$1001,customers!$I$1:$I$1001,,0)</f>
        <v>No</v>
      </c>
    </row>
    <row r="346" spans="1:16" x14ac:dyDescent="0.3">
      <c r="A346" s="2" t="s">
        <v>2429</v>
      </c>
      <c r="B346" s="9">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0">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9">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0">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_xlfn.XLOOKUP(Table1[[#This Row],[Customer ID]],customers!$A$1:$A$1001,customers!$I$1:$I$1001,,0)</f>
        <v>No</v>
      </c>
    </row>
    <row r="348" spans="1:16" x14ac:dyDescent="0.3">
      <c r="A348" s="2" t="s">
        <v>2440</v>
      </c>
      <c r="B348" s="9">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0">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_xlfn.XLOOKUP(Table1[[#This Row],[Customer ID]],customers!$A$1:$A$1001,customers!$I$1:$I$1001,,0)</f>
        <v>Yes</v>
      </c>
    </row>
    <row r="349" spans="1:16" x14ac:dyDescent="0.3">
      <c r="A349" s="2" t="s">
        <v>2446</v>
      </c>
      <c r="B349" s="9">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0">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9">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0">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9">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0">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9">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0">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_xlfn.XLOOKUP(Table1[[#This Row],[Customer ID]],customers!$A$1:$A$1001,customers!$I$1:$I$1001,,0)</f>
        <v>No</v>
      </c>
    </row>
    <row r="353" spans="1:16" x14ac:dyDescent="0.3">
      <c r="A353" s="2" t="s">
        <v>2470</v>
      </c>
      <c r="B353" s="9">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0">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_xlfn.XLOOKUP(Table1[[#This Row],[Customer ID]],customers!$A$1:$A$1001,customers!$I$1:$I$1001,,0)</f>
        <v>No</v>
      </c>
    </row>
    <row r="354" spans="1:16" x14ac:dyDescent="0.3">
      <c r="A354" s="2" t="s">
        <v>2476</v>
      </c>
      <c r="B354" s="9">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0">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ID]],customers!$A$1:$A$1001,customers!$I$1:$I$1001,,0)</f>
        <v>No</v>
      </c>
    </row>
    <row r="355" spans="1:16" x14ac:dyDescent="0.3">
      <c r="A355" s="2" t="s">
        <v>2482</v>
      </c>
      <c r="B355" s="9">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0">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_xlfn.XLOOKUP(Table1[[#This Row],[Customer ID]],customers!$A$1:$A$1001,customers!$I$1:$I$1001,,0)</f>
        <v>Yes</v>
      </c>
    </row>
    <row r="356" spans="1:16" x14ac:dyDescent="0.3">
      <c r="A356" s="2" t="s">
        <v>2487</v>
      </c>
      <c r="B356" s="9">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0">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9">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0">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9">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0">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_xlfn.XLOOKUP(Table1[[#This Row],[Customer ID]],customers!$A$1:$A$1001,customers!$I$1:$I$1001,,0)</f>
        <v>Yes</v>
      </c>
    </row>
    <row r="359" spans="1:16" x14ac:dyDescent="0.3">
      <c r="A359" s="2" t="s">
        <v>2504</v>
      </c>
      <c r="B359" s="9">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0">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9">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0">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9">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0">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9">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0">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_xlfn.XLOOKUP(Table1[[#This Row],[Customer ID]],customers!$A$1:$A$1001,customers!$I$1:$I$1001,,0)</f>
        <v>No</v>
      </c>
    </row>
    <row r="363" spans="1:16" x14ac:dyDescent="0.3">
      <c r="A363" s="2" t="s">
        <v>2521</v>
      </c>
      <c r="B363" s="9">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0">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_xlfn.XLOOKUP(Table1[[#This Row],[Customer ID]],customers!$A$1:$A$1001,customers!$I$1:$I$1001,,0)</f>
        <v>No</v>
      </c>
    </row>
    <row r="364" spans="1:16" x14ac:dyDescent="0.3">
      <c r="A364" s="2" t="s">
        <v>2532</v>
      </c>
      <c r="B364" s="9">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0">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ID]],customers!$A$1:$A$1001,customers!$I$1:$I$1001,,0)</f>
        <v>Yes</v>
      </c>
    </row>
    <row r="365" spans="1:16" x14ac:dyDescent="0.3">
      <c r="A365" s="2" t="s">
        <v>2538</v>
      </c>
      <c r="B365" s="9">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0">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9">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0">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9">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0">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_xlfn.XLOOKUP(Table1[[#This Row],[Customer ID]],customers!$A$1:$A$1001,customers!$I$1:$I$1001,,0)</f>
        <v>No</v>
      </c>
    </row>
    <row r="368" spans="1:16" x14ac:dyDescent="0.3">
      <c r="A368" s="2" t="s">
        <v>2554</v>
      </c>
      <c r="B368" s="9">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0">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ID]],customers!$A$1:$A$1001,customers!$I$1:$I$1001,,0)</f>
        <v>No</v>
      </c>
    </row>
    <row r="369" spans="1:16" x14ac:dyDescent="0.3">
      <c r="A369" s="2" t="s">
        <v>2559</v>
      </c>
      <c r="B369" s="9">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0">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_xlfn.XLOOKUP(Table1[[#This Row],[Customer ID]],customers!$A$1:$A$1001,customers!$I$1:$I$1001,,0)</f>
        <v>Yes</v>
      </c>
    </row>
    <row r="370" spans="1:16" x14ac:dyDescent="0.3">
      <c r="A370" s="2" t="s">
        <v>2563</v>
      </c>
      <c r="B370" s="9">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0">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9">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0">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ID]],customers!$A$1:$A$1001,customers!$I$1:$I$1001,,0)</f>
        <v>Yes</v>
      </c>
    </row>
    <row r="372" spans="1:16" x14ac:dyDescent="0.3">
      <c r="A372" s="2" t="s">
        <v>2573</v>
      </c>
      <c r="B372" s="9">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0">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ID]],customers!$A$1:$A$1001,customers!$I$1:$I$1001,,0)</f>
        <v>Yes</v>
      </c>
    </row>
    <row r="373" spans="1:16" x14ac:dyDescent="0.3">
      <c r="A373" s="2" t="s">
        <v>2579</v>
      </c>
      <c r="B373" s="9">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0">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_xlfn.XLOOKUP(Table1[[#This Row],[Customer ID]],customers!$A$1:$A$1001,customers!$I$1:$I$1001,,0)</f>
        <v>Yes</v>
      </c>
    </row>
    <row r="374" spans="1:16" x14ac:dyDescent="0.3">
      <c r="A374" s="2" t="s">
        <v>2585</v>
      </c>
      <c r="B374" s="9">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0">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9">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0">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_xlfn.XLOOKUP(Table1[[#This Row],[Customer ID]],customers!$A$1:$A$1001,customers!$I$1:$I$1001,,0)</f>
        <v>Yes</v>
      </c>
    </row>
    <row r="376" spans="1:16" x14ac:dyDescent="0.3">
      <c r="A376" s="2" t="s">
        <v>2597</v>
      </c>
      <c r="B376" s="9">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0">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_xlfn.XLOOKUP(Table1[[#This Row],[Customer ID]],customers!$A$1:$A$1001,customers!$I$1:$I$1001,,0)</f>
        <v>Yes</v>
      </c>
    </row>
    <row r="377" spans="1:16" x14ac:dyDescent="0.3">
      <c r="A377" s="2" t="s">
        <v>2603</v>
      </c>
      <c r="B377" s="9">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0">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_xlfn.XLOOKUP(Table1[[#This Row],[Customer ID]],customers!$A$1:$A$1001,customers!$I$1:$I$1001,,0)</f>
        <v>Yes</v>
      </c>
    </row>
    <row r="378" spans="1:16" x14ac:dyDescent="0.3">
      <c r="A378" s="2" t="s">
        <v>2609</v>
      </c>
      <c r="B378" s="9">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0">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_xlfn.XLOOKUP(Table1[[#This Row],[Customer ID]],customers!$A$1:$A$1001,customers!$I$1:$I$1001,,0)</f>
        <v>Yes</v>
      </c>
    </row>
    <row r="379" spans="1:16" x14ac:dyDescent="0.3">
      <c r="A379" s="2" t="s">
        <v>2615</v>
      </c>
      <c r="B379" s="9">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0">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_xlfn.XLOOKUP(Table1[[#This Row],[Customer ID]],customers!$A$1:$A$1001,customers!$I$1:$I$1001,,0)</f>
        <v>No</v>
      </c>
    </row>
    <row r="380" spans="1:16" x14ac:dyDescent="0.3">
      <c r="A380" s="2" t="s">
        <v>2621</v>
      </c>
      <c r="B380" s="9">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0">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_xlfn.XLOOKUP(Table1[[#This Row],[Customer ID]],customers!$A$1:$A$1001,customers!$I$1:$I$1001,,0)</f>
        <v>Yes</v>
      </c>
    </row>
    <row r="381" spans="1:16" x14ac:dyDescent="0.3">
      <c r="A381" s="2" t="s">
        <v>2627</v>
      </c>
      <c r="B381" s="9">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0">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9">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0">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_xlfn.XLOOKUP(Table1[[#This Row],[Customer ID]],customers!$A$1:$A$1001,customers!$I$1:$I$1001,,0)</f>
        <v>No</v>
      </c>
    </row>
    <row r="383" spans="1:16" x14ac:dyDescent="0.3">
      <c r="A383" s="2" t="s">
        <v>2638</v>
      </c>
      <c r="B383" s="9">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0">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9">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0">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ID]],customers!$A$1:$A$1001,customers!$I$1:$I$1001,,0)</f>
        <v>No</v>
      </c>
    </row>
    <row r="385" spans="1:16" x14ac:dyDescent="0.3">
      <c r="A385" s="2" t="s">
        <v>2650</v>
      </c>
      <c r="B385" s="9">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0">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ID]],customers!$A$1:$A$1001,customers!$I$1:$I$1001,,0)</f>
        <v>Yes</v>
      </c>
    </row>
    <row r="386" spans="1:16" x14ac:dyDescent="0.3">
      <c r="A386" s="2" t="s">
        <v>2655</v>
      </c>
      <c r="B386" s="9">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0">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9">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0">
        <f>INDEX(products!$A$1:$G$49,MATCH(orders!$D387,products!$A$1:$A$49,0),MATCH(orders!K$1,products!$A$1:$G$1,0))</f>
        <v>0.5</v>
      </c>
      <c r="L387" s="8">
        <f>INDEX(products!$A$1:$G$49,MATCH(orders!$D387,products!$A$1:$A$49,0),MATCH(orders!L$1,products!$A$1:$G$1,0))</f>
        <v>8.73</v>
      </c>
      <c r="M387" s="8">
        <f t="shared" ref="M387:M450" si="18">E387*L387</f>
        <v>43.650000000000006</v>
      </c>
      <c r="N387" t="str">
        <f t="shared" ref="N387:N450" si="19">IF(I387="Rob","Robusta", IF(I387="Exc","Excelsa", IF(I387="Ara","Arabica", IF(I387="Lib","Liberica"," "))))</f>
        <v>Liberica</v>
      </c>
      <c r="O387" t="str">
        <f t="shared" ref="O387:O450" si="20">IF(J387="M","Medium", IF(J387="L","Light", IF(J387="D","Dark"," ")))</f>
        <v>Medium</v>
      </c>
      <c r="P387" t="str">
        <f>_xlfn.XLOOKUP(Table1[[#This Row],[Customer ID]],customers!$A$1:$A$1001,customers!$I$1:$I$1001,,0)</f>
        <v>Yes</v>
      </c>
    </row>
    <row r="388" spans="1:16" x14ac:dyDescent="0.3">
      <c r="A388" s="2" t="s">
        <v>2666</v>
      </c>
      <c r="B388" s="9">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0">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_xlfn.XLOOKUP(Table1[[#This Row],[Customer ID]],customers!$A$1:$A$1001,customers!$I$1:$I$1001,,0)</f>
        <v>Yes</v>
      </c>
    </row>
    <row r="389" spans="1:16" x14ac:dyDescent="0.3">
      <c r="A389" s="2" t="s">
        <v>2671</v>
      </c>
      <c r="B389" s="9">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0">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ID]],customers!$A$1:$A$1001,customers!$I$1:$I$1001,,0)</f>
        <v>Yes</v>
      </c>
    </row>
    <row r="390" spans="1:16" x14ac:dyDescent="0.3">
      <c r="A390" s="2" t="s">
        <v>2677</v>
      </c>
      <c r="B390" s="9">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0">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9">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0">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_xlfn.XLOOKUP(Table1[[#This Row],[Customer ID]],customers!$A$1:$A$1001,customers!$I$1:$I$1001,,0)</f>
        <v>Yes</v>
      </c>
    </row>
    <row r="392" spans="1:16" x14ac:dyDescent="0.3">
      <c r="A392" s="2" t="s">
        <v>2689</v>
      </c>
      <c r="B392" s="9">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0">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ID]],customers!$A$1:$A$1001,customers!$I$1:$I$1001,,0)</f>
        <v>Yes</v>
      </c>
    </row>
    <row r="393" spans="1:16" x14ac:dyDescent="0.3">
      <c r="A393" s="2" t="s">
        <v>2694</v>
      </c>
      <c r="B393" s="9">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0">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_xlfn.XLOOKUP(Table1[[#This Row],[Customer ID]],customers!$A$1:$A$1001,customers!$I$1:$I$1001,,0)</f>
        <v>No</v>
      </c>
    </row>
    <row r="394" spans="1:16" x14ac:dyDescent="0.3">
      <c r="A394" s="2" t="s">
        <v>2699</v>
      </c>
      <c r="B394" s="9">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0">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ID]],customers!$A$1:$A$1001,customers!$I$1:$I$1001,,0)</f>
        <v>No</v>
      </c>
    </row>
    <row r="395" spans="1:16" x14ac:dyDescent="0.3">
      <c r="A395" s="2" t="s">
        <v>2699</v>
      </c>
      <c r="B395" s="9">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0">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9">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0">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9">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0">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_xlfn.XLOOKUP(Table1[[#This Row],[Customer ID]],customers!$A$1:$A$1001,customers!$I$1:$I$1001,,0)</f>
        <v>Yes</v>
      </c>
    </row>
    <row r="398" spans="1:16" x14ac:dyDescent="0.3">
      <c r="A398" s="2" t="s">
        <v>2721</v>
      </c>
      <c r="B398" s="9">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0">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9">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0">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_xlfn.XLOOKUP(Table1[[#This Row],[Customer ID]],customers!$A$1:$A$1001,customers!$I$1:$I$1001,,0)</f>
        <v>Yes</v>
      </c>
    </row>
    <row r="400" spans="1:16" x14ac:dyDescent="0.3">
      <c r="A400" s="2" t="s">
        <v>2733</v>
      </c>
      <c r="B400" s="9">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0">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_xlfn.XLOOKUP(Table1[[#This Row],[Customer ID]],customers!$A$1:$A$1001,customers!$I$1:$I$1001,,0)</f>
        <v>Yes</v>
      </c>
    </row>
    <row r="401" spans="1:16" x14ac:dyDescent="0.3">
      <c r="A401" s="2" t="s">
        <v>2739</v>
      </c>
      <c r="B401" s="9">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0">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ID]],customers!$A$1:$A$1001,customers!$I$1:$I$1001,,0)</f>
        <v>No</v>
      </c>
    </row>
    <row r="402" spans="1:16" x14ac:dyDescent="0.3">
      <c r="A402" s="2" t="s">
        <v>2745</v>
      </c>
      <c r="B402" s="9">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0">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_xlfn.XLOOKUP(Table1[[#This Row],[Customer ID]],customers!$A$1:$A$1001,customers!$I$1:$I$1001,,0)</f>
        <v>No</v>
      </c>
    </row>
    <row r="403" spans="1:16" x14ac:dyDescent="0.3">
      <c r="A403" s="2" t="s">
        <v>2751</v>
      </c>
      <c r="B403" s="9">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0">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_xlfn.XLOOKUP(Table1[[#This Row],[Customer ID]],customers!$A$1:$A$1001,customers!$I$1:$I$1001,,0)</f>
        <v>Yes</v>
      </c>
    </row>
    <row r="404" spans="1:16" x14ac:dyDescent="0.3">
      <c r="A404" s="2" t="s">
        <v>2757</v>
      </c>
      <c r="B404" s="9">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0">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9">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0">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_xlfn.XLOOKUP(Table1[[#This Row],[Customer ID]],customers!$A$1:$A$1001,customers!$I$1:$I$1001,,0)</f>
        <v>No</v>
      </c>
    </row>
    <row r="406" spans="1:16" x14ac:dyDescent="0.3">
      <c r="A406" s="2" t="s">
        <v>2769</v>
      </c>
      <c r="B406" s="9">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0">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_xlfn.XLOOKUP(Table1[[#This Row],[Customer ID]],customers!$A$1:$A$1001,customers!$I$1:$I$1001,,0)</f>
        <v>No</v>
      </c>
    </row>
    <row r="407" spans="1:16" x14ac:dyDescent="0.3">
      <c r="A407" s="2" t="s">
        <v>2775</v>
      </c>
      <c r="B407" s="9">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0">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ID]],customers!$A$1:$A$1001,customers!$I$1:$I$1001,,0)</f>
        <v>Yes</v>
      </c>
    </row>
    <row r="408" spans="1:16" x14ac:dyDescent="0.3">
      <c r="A408" s="2" t="s">
        <v>2781</v>
      </c>
      <c r="B408" s="9">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0">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ID]],customers!$A$1:$A$1001,customers!$I$1:$I$1001,,0)</f>
        <v>Yes</v>
      </c>
    </row>
    <row r="409" spans="1:16" x14ac:dyDescent="0.3">
      <c r="A409" s="2" t="s">
        <v>2787</v>
      </c>
      <c r="B409" s="9">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0">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ID]],customers!$A$1:$A$1001,customers!$I$1:$I$1001,,0)</f>
        <v>No</v>
      </c>
    </row>
    <row r="410" spans="1:16" x14ac:dyDescent="0.3">
      <c r="A410" s="2" t="s">
        <v>2792</v>
      </c>
      <c r="B410" s="9">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0">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9">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0">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_xlfn.XLOOKUP(Table1[[#This Row],[Customer ID]],customers!$A$1:$A$1001,customers!$I$1:$I$1001,,0)</f>
        <v>Yes</v>
      </c>
    </row>
    <row r="412" spans="1:16" x14ac:dyDescent="0.3">
      <c r="A412" s="2" t="s">
        <v>2803</v>
      </c>
      <c r="B412" s="9">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0">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_xlfn.XLOOKUP(Table1[[#This Row],[Customer ID]],customers!$A$1:$A$1001,customers!$I$1:$I$1001,,0)</f>
        <v>No</v>
      </c>
    </row>
    <row r="413" spans="1:16" x14ac:dyDescent="0.3">
      <c r="A413" s="2" t="s">
        <v>2808</v>
      </c>
      <c r="B413" s="9">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0">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9">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0">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_xlfn.XLOOKUP(Table1[[#This Row],[Customer ID]],customers!$A$1:$A$1001,customers!$I$1:$I$1001,,0)</f>
        <v>Yes</v>
      </c>
    </row>
    <row r="415" spans="1:16" x14ac:dyDescent="0.3">
      <c r="A415" s="2" t="s">
        <v>2818</v>
      </c>
      <c r="B415" s="9">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0">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9">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0">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9">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0">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9">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0">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_xlfn.XLOOKUP(Table1[[#This Row],[Customer ID]],customers!$A$1:$A$1001,customers!$I$1:$I$1001,,0)</f>
        <v>Yes</v>
      </c>
    </row>
    <row r="419" spans="1:16" x14ac:dyDescent="0.3">
      <c r="A419" s="2" t="s">
        <v>2839</v>
      </c>
      <c r="B419" s="9">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0">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9">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0">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9">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0">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_xlfn.XLOOKUP(Table1[[#This Row],[Customer ID]],customers!$A$1:$A$1001,customers!$I$1:$I$1001,,0)</f>
        <v>Yes</v>
      </c>
    </row>
    <row r="422" spans="1:16" x14ac:dyDescent="0.3">
      <c r="A422" s="2" t="s">
        <v>2855</v>
      </c>
      <c r="B422" s="9">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0">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_xlfn.XLOOKUP(Table1[[#This Row],[Customer ID]],customers!$A$1:$A$1001,customers!$I$1:$I$1001,,0)</f>
        <v>No</v>
      </c>
    </row>
    <row r="423" spans="1:16" x14ac:dyDescent="0.3">
      <c r="A423" s="2" t="s">
        <v>2855</v>
      </c>
      <c r="B423" s="9">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0">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_xlfn.XLOOKUP(Table1[[#This Row],[Customer ID]],customers!$A$1:$A$1001,customers!$I$1:$I$1001,,0)</f>
        <v>No</v>
      </c>
    </row>
    <row r="424" spans="1:16" x14ac:dyDescent="0.3">
      <c r="A424" s="2" t="s">
        <v>2866</v>
      </c>
      <c r="B424" s="9">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0">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_xlfn.XLOOKUP(Table1[[#This Row],[Customer ID]],customers!$A$1:$A$1001,customers!$I$1:$I$1001,,0)</f>
        <v>No</v>
      </c>
    </row>
    <row r="425" spans="1:16" x14ac:dyDescent="0.3">
      <c r="A425" s="2" t="s">
        <v>2871</v>
      </c>
      <c r="B425" s="9">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0">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_xlfn.XLOOKUP(Table1[[#This Row],[Customer ID]],customers!$A$1:$A$1001,customers!$I$1:$I$1001,,0)</f>
        <v>No</v>
      </c>
    </row>
    <row r="426" spans="1:16" x14ac:dyDescent="0.3">
      <c r="A426" s="2" t="s">
        <v>2876</v>
      </c>
      <c r="B426" s="9">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0">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ID]],customers!$A$1:$A$1001,customers!$I$1:$I$1001,,0)</f>
        <v>Yes</v>
      </c>
    </row>
    <row r="427" spans="1:16" x14ac:dyDescent="0.3">
      <c r="A427" s="2" t="s">
        <v>2882</v>
      </c>
      <c r="B427" s="9">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0">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_xlfn.XLOOKUP(Table1[[#This Row],[Customer ID]],customers!$A$1:$A$1001,customers!$I$1:$I$1001,,0)</f>
        <v>No</v>
      </c>
    </row>
    <row r="428" spans="1:16" x14ac:dyDescent="0.3">
      <c r="A428" s="2" t="s">
        <v>2888</v>
      </c>
      <c r="B428" s="9">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0">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9">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0">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9">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0">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_xlfn.XLOOKUP(Table1[[#This Row],[Customer ID]],customers!$A$1:$A$1001,customers!$I$1:$I$1001,,0)</f>
        <v>No</v>
      </c>
    </row>
    <row r="431" spans="1:16" x14ac:dyDescent="0.3">
      <c r="A431" s="2" t="s">
        <v>2905</v>
      </c>
      <c r="B431" s="9">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0">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9">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0">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9">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0">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9">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0">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_xlfn.XLOOKUP(Table1[[#This Row],[Customer ID]],customers!$A$1:$A$1001,customers!$I$1:$I$1001,,0)</f>
        <v>No</v>
      </c>
    </row>
    <row r="435" spans="1:16" x14ac:dyDescent="0.3">
      <c r="A435" s="2" t="s">
        <v>2928</v>
      </c>
      <c r="B435" s="9">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0">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9">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0">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_xlfn.XLOOKUP(Table1[[#This Row],[Customer ID]],customers!$A$1:$A$1001,customers!$I$1:$I$1001,,0)</f>
        <v>No</v>
      </c>
    </row>
    <row r="437" spans="1:16" x14ac:dyDescent="0.3">
      <c r="A437" s="2" t="s">
        <v>2939</v>
      </c>
      <c r="B437" s="9">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0">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ID]],customers!$A$1:$A$1001,customers!$I$1:$I$1001,,0)</f>
        <v>No</v>
      </c>
    </row>
    <row r="438" spans="1:16" x14ac:dyDescent="0.3">
      <c r="A438" s="2" t="s">
        <v>2945</v>
      </c>
      <c r="B438" s="9">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0">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_xlfn.XLOOKUP(Table1[[#This Row],[Customer ID]],customers!$A$1:$A$1001,customers!$I$1:$I$1001,,0)</f>
        <v>Yes</v>
      </c>
    </row>
    <row r="439" spans="1:16" x14ac:dyDescent="0.3">
      <c r="A439" s="2" t="s">
        <v>2951</v>
      </c>
      <c r="B439" s="9">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0">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9">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0">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_xlfn.XLOOKUP(Table1[[#This Row],[Customer ID]],customers!$A$1:$A$1001,customers!$I$1:$I$1001,,0)</f>
        <v>No</v>
      </c>
    </row>
    <row r="441" spans="1:16" x14ac:dyDescent="0.3">
      <c r="A441" s="2" t="s">
        <v>2962</v>
      </c>
      <c r="B441" s="9">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0">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ID]],customers!$A$1:$A$1001,customers!$I$1:$I$1001,,0)</f>
        <v>No</v>
      </c>
    </row>
    <row r="442" spans="1:16" x14ac:dyDescent="0.3">
      <c r="A442" s="2" t="s">
        <v>2968</v>
      </c>
      <c r="B442" s="9">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0">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9">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0">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9">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0">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9">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0">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9">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0">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ID]],customers!$A$1:$A$1001,customers!$I$1:$I$1001,,0)</f>
        <v>No</v>
      </c>
    </row>
    <row r="447" spans="1:16" x14ac:dyDescent="0.3">
      <c r="A447" s="2" t="s">
        <v>2999</v>
      </c>
      <c r="B447" s="9">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0">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9">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0">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_xlfn.XLOOKUP(Table1[[#This Row],[Customer ID]],customers!$A$1:$A$1001,customers!$I$1:$I$1001,,0)</f>
        <v>Yes</v>
      </c>
    </row>
    <row r="449" spans="1:16" x14ac:dyDescent="0.3">
      <c r="A449" s="2" t="s">
        <v>3010</v>
      </c>
      <c r="B449" s="9">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0">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_xlfn.XLOOKUP(Table1[[#This Row],[Customer ID]],customers!$A$1:$A$1001,customers!$I$1:$I$1001,,0)</f>
        <v>No</v>
      </c>
    </row>
    <row r="450" spans="1:16" x14ac:dyDescent="0.3">
      <c r="A450" s="2" t="s">
        <v>3015</v>
      </c>
      <c r="B450" s="9">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0">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_xlfn.XLOOKUP(Table1[[#This Row],[Customer ID]],customers!$A$1:$A$1001,customers!$I$1:$I$1001,,0)</f>
        <v>No</v>
      </c>
    </row>
    <row r="451" spans="1:16" x14ac:dyDescent="0.3">
      <c r="A451" s="2" t="s">
        <v>3021</v>
      </c>
      <c r="B451" s="9">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0">
        <f>INDEX(products!$A$1:$G$49,MATCH(orders!$D451,products!$A$1:$A$49,0),MATCH(orders!K$1,products!$A$1:$G$1,0))</f>
        <v>0.2</v>
      </c>
      <c r="L451" s="8">
        <f>INDEX(products!$A$1:$G$49,MATCH(orders!$D451,products!$A$1:$A$49,0),MATCH(orders!L$1,products!$A$1:$G$1,0))</f>
        <v>2.6849999999999996</v>
      </c>
      <c r="M451" s="8">
        <f t="shared" ref="M451:M514" si="21">E451*L451</f>
        <v>5.3699999999999992</v>
      </c>
      <c r="N451" t="str">
        <f t="shared" ref="N451:N514" si="22">IF(I451="Rob","Robusta", IF(I451="Exc","Excelsa", IF(I451="Ara","Arabica", IF(I451="Lib","Liberica"," "))))</f>
        <v>Robusta</v>
      </c>
      <c r="O451" t="str">
        <f t="shared" ref="O451:O514" si="23">IF(J451="M","Medium", IF(J451="L","Light", IF(J451="D","Dark"," ")))</f>
        <v>Dark</v>
      </c>
      <c r="P451" t="str">
        <f>_xlfn.XLOOKUP(Table1[[#This Row],[Customer ID]],customers!$A$1:$A$1001,customers!$I$1:$I$1001,,0)</f>
        <v>No</v>
      </c>
    </row>
    <row r="452" spans="1:16" x14ac:dyDescent="0.3">
      <c r="A452" s="2" t="s">
        <v>3027</v>
      </c>
      <c r="B452" s="9">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0">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9">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0">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9">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0">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9">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0">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_xlfn.XLOOKUP(Table1[[#This Row],[Customer ID]],customers!$A$1:$A$1001,customers!$I$1:$I$1001,,0)</f>
        <v>No</v>
      </c>
    </row>
    <row r="456" spans="1:16" x14ac:dyDescent="0.3">
      <c r="A456" s="2" t="s">
        <v>3053</v>
      </c>
      <c r="B456" s="9">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0">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9">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0">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_xlfn.XLOOKUP(Table1[[#This Row],[Customer ID]],customers!$A$1:$A$1001,customers!$I$1:$I$1001,,0)</f>
        <v>Yes</v>
      </c>
    </row>
    <row r="458" spans="1:16" x14ac:dyDescent="0.3">
      <c r="A458" s="2" t="s">
        <v>3064</v>
      </c>
      <c r="B458" s="9">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0">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_xlfn.XLOOKUP(Table1[[#This Row],[Customer ID]],customers!$A$1:$A$1001,customers!$I$1:$I$1001,,0)</f>
        <v>No</v>
      </c>
    </row>
    <row r="459" spans="1:16" x14ac:dyDescent="0.3">
      <c r="A459" s="2" t="s">
        <v>3070</v>
      </c>
      <c r="B459" s="9">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0">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_xlfn.XLOOKUP(Table1[[#This Row],[Customer ID]],customers!$A$1:$A$1001,customers!$I$1:$I$1001,,0)</f>
        <v>No</v>
      </c>
    </row>
    <row r="460" spans="1:16" x14ac:dyDescent="0.3">
      <c r="A460" s="2" t="s">
        <v>3076</v>
      </c>
      <c r="B460" s="9">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0">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_xlfn.XLOOKUP(Table1[[#This Row],[Customer ID]],customers!$A$1:$A$1001,customers!$I$1:$I$1001,,0)</f>
        <v>No</v>
      </c>
    </row>
    <row r="461" spans="1:16" x14ac:dyDescent="0.3">
      <c r="A461" s="2" t="s">
        <v>3082</v>
      </c>
      <c r="B461" s="9">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0">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9">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0">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_xlfn.XLOOKUP(Table1[[#This Row],[Customer ID]],customers!$A$1:$A$1001,customers!$I$1:$I$1001,,0)</f>
        <v>Yes</v>
      </c>
    </row>
    <row r="463" spans="1:16" x14ac:dyDescent="0.3">
      <c r="A463" s="2" t="s">
        <v>3094</v>
      </c>
      <c r="B463" s="9">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0">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9">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0">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_xlfn.XLOOKUP(Table1[[#This Row],[Customer ID]],customers!$A$1:$A$1001,customers!$I$1:$I$1001,,0)</f>
        <v>Yes</v>
      </c>
    </row>
    <row r="465" spans="1:16" x14ac:dyDescent="0.3">
      <c r="A465" s="2" t="s">
        <v>3106</v>
      </c>
      <c r="B465" s="9">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0">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ID]],customers!$A$1:$A$1001,customers!$I$1:$I$1001,,0)</f>
        <v>No</v>
      </c>
    </row>
    <row r="466" spans="1:16" x14ac:dyDescent="0.3">
      <c r="A466" s="2" t="s">
        <v>3112</v>
      </c>
      <c r="B466" s="9">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0">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9">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0">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9">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0">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9">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0">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_xlfn.XLOOKUP(Table1[[#This Row],[Customer ID]],customers!$A$1:$A$1001,customers!$I$1:$I$1001,,0)</f>
        <v>No</v>
      </c>
    </row>
    <row r="470" spans="1:16" x14ac:dyDescent="0.3">
      <c r="A470" s="2" t="s">
        <v>3136</v>
      </c>
      <c r="B470" s="9">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0">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ID]],customers!$A$1:$A$1001,customers!$I$1:$I$1001,,0)</f>
        <v>Yes</v>
      </c>
    </row>
    <row r="471" spans="1:16" x14ac:dyDescent="0.3">
      <c r="A471" s="2" t="s">
        <v>3141</v>
      </c>
      <c r="B471" s="9">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0">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9">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0">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_xlfn.XLOOKUP(Table1[[#This Row],[Customer ID]],customers!$A$1:$A$1001,customers!$I$1:$I$1001,,0)</f>
        <v>Yes</v>
      </c>
    </row>
    <row r="473" spans="1:16" x14ac:dyDescent="0.3">
      <c r="A473" s="2" t="s">
        <v>3153</v>
      </c>
      <c r="B473" s="9">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0">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9">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0">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_xlfn.XLOOKUP(Table1[[#This Row],[Customer ID]],customers!$A$1:$A$1001,customers!$I$1:$I$1001,,0)</f>
        <v>No</v>
      </c>
    </row>
    <row r="475" spans="1:16" x14ac:dyDescent="0.3">
      <c r="A475" s="2" t="s">
        <v>3164</v>
      </c>
      <c r="B475" s="9">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0">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_xlfn.XLOOKUP(Table1[[#This Row],[Customer ID]],customers!$A$1:$A$1001,customers!$I$1:$I$1001,,0)</f>
        <v>No</v>
      </c>
    </row>
    <row r="476" spans="1:16" x14ac:dyDescent="0.3">
      <c r="A476" s="2" t="s">
        <v>3170</v>
      </c>
      <c r="B476" s="9">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0">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9">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0">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_xlfn.XLOOKUP(Table1[[#This Row],[Customer ID]],customers!$A$1:$A$1001,customers!$I$1:$I$1001,,0)</f>
        <v>No</v>
      </c>
    </row>
    <row r="478" spans="1:16" x14ac:dyDescent="0.3">
      <c r="A478" s="2" t="s">
        <v>3181</v>
      </c>
      <c r="B478" s="9">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0">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ID]],customers!$A$1:$A$1001,customers!$I$1:$I$1001,,0)</f>
        <v>Yes</v>
      </c>
    </row>
    <row r="479" spans="1:16" x14ac:dyDescent="0.3">
      <c r="A479" s="2" t="s">
        <v>3187</v>
      </c>
      <c r="B479" s="9">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0">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_xlfn.XLOOKUP(Table1[[#This Row],[Customer ID]],customers!$A$1:$A$1001,customers!$I$1:$I$1001,,0)</f>
        <v>No</v>
      </c>
    </row>
    <row r="480" spans="1:16" x14ac:dyDescent="0.3">
      <c r="A480" s="2" t="s">
        <v>3193</v>
      </c>
      <c r="B480" s="9">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0">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9">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0">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9">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0">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ID]],customers!$A$1:$A$1001,customers!$I$1:$I$1001,,0)</f>
        <v>Yes</v>
      </c>
    </row>
    <row r="483" spans="1:16" x14ac:dyDescent="0.3">
      <c r="A483" s="2" t="s">
        <v>3208</v>
      </c>
      <c r="B483" s="9">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0">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_xlfn.XLOOKUP(Table1[[#This Row],[Customer ID]],customers!$A$1:$A$1001,customers!$I$1:$I$1001,,0)</f>
        <v>No</v>
      </c>
    </row>
    <row r="484" spans="1:16" x14ac:dyDescent="0.3">
      <c r="A484" s="2" t="s">
        <v>3214</v>
      </c>
      <c r="B484" s="9">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0">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9">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0">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9">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0">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_xlfn.XLOOKUP(Table1[[#This Row],[Customer ID]],customers!$A$1:$A$1001,customers!$I$1:$I$1001,,0)</f>
        <v>No</v>
      </c>
    </row>
    <row r="487" spans="1:16" x14ac:dyDescent="0.3">
      <c r="A487" s="2" t="s">
        <v>3230</v>
      </c>
      <c r="B487" s="9">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0">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9">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0">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_xlfn.XLOOKUP(Table1[[#This Row],[Customer ID]],customers!$A$1:$A$1001,customers!$I$1:$I$1001,,0)</f>
        <v>Yes</v>
      </c>
    </row>
    <row r="489" spans="1:16" x14ac:dyDescent="0.3">
      <c r="A489" s="2" t="s">
        <v>3242</v>
      </c>
      <c r="B489" s="9">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0">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ID]],customers!$A$1:$A$1001,customers!$I$1:$I$1001,,0)</f>
        <v>No</v>
      </c>
    </row>
    <row r="490" spans="1:16" x14ac:dyDescent="0.3">
      <c r="A490" s="2" t="s">
        <v>3248</v>
      </c>
      <c r="B490" s="9">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0">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9">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0">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_xlfn.XLOOKUP(Table1[[#This Row],[Customer ID]],customers!$A$1:$A$1001,customers!$I$1:$I$1001,,0)</f>
        <v>No</v>
      </c>
    </row>
    <row r="492" spans="1:16" x14ac:dyDescent="0.3">
      <c r="A492" s="2" t="s">
        <v>3260</v>
      </c>
      <c r="B492" s="9">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0">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_xlfn.XLOOKUP(Table1[[#This Row],[Customer ID]],customers!$A$1:$A$1001,customers!$I$1:$I$1001,,0)</f>
        <v>No</v>
      </c>
    </row>
    <row r="493" spans="1:16" x14ac:dyDescent="0.3">
      <c r="A493" s="2" t="s">
        <v>3266</v>
      </c>
      <c r="B493" s="9">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0">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_xlfn.XLOOKUP(Table1[[#This Row],[Customer ID]],customers!$A$1:$A$1001,customers!$I$1:$I$1001,,0)</f>
        <v>No</v>
      </c>
    </row>
    <row r="494" spans="1:16" x14ac:dyDescent="0.3">
      <c r="A494" s="2" t="s">
        <v>3271</v>
      </c>
      <c r="B494" s="9">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0">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ID]],customers!$A$1:$A$1001,customers!$I$1:$I$1001,,0)</f>
        <v>Yes</v>
      </c>
    </row>
    <row r="495" spans="1:16" x14ac:dyDescent="0.3">
      <c r="A495" s="2" t="s">
        <v>3277</v>
      </c>
      <c r="B495" s="9">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0">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_xlfn.XLOOKUP(Table1[[#This Row],[Customer ID]],customers!$A$1:$A$1001,customers!$I$1:$I$1001,,0)</f>
        <v>No</v>
      </c>
    </row>
    <row r="496" spans="1:16" x14ac:dyDescent="0.3">
      <c r="A496" s="2" t="s">
        <v>3283</v>
      </c>
      <c r="B496" s="9">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0">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_xlfn.XLOOKUP(Table1[[#This Row],[Customer ID]],customers!$A$1:$A$1001,customers!$I$1:$I$1001,,0)</f>
        <v>No</v>
      </c>
    </row>
    <row r="497" spans="1:16" x14ac:dyDescent="0.3">
      <c r="A497" s="2" t="s">
        <v>3289</v>
      </c>
      <c r="B497" s="9">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0">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_xlfn.XLOOKUP(Table1[[#This Row],[Customer ID]],customers!$A$1:$A$1001,customers!$I$1:$I$1001,,0)</f>
        <v>Yes</v>
      </c>
    </row>
    <row r="498" spans="1:16" x14ac:dyDescent="0.3">
      <c r="A498" s="2" t="s">
        <v>3294</v>
      </c>
      <c r="B498" s="9">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0">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ID]],customers!$A$1:$A$1001,customers!$I$1:$I$1001,,0)</f>
        <v>No</v>
      </c>
    </row>
    <row r="499" spans="1:16" x14ac:dyDescent="0.3">
      <c r="A499" s="2" t="s">
        <v>3300</v>
      </c>
      <c r="B499" s="9">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0">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_xlfn.XLOOKUP(Table1[[#This Row],[Customer ID]],customers!$A$1:$A$1001,customers!$I$1:$I$1001,,0)</f>
        <v>No</v>
      </c>
    </row>
    <row r="500" spans="1:16" x14ac:dyDescent="0.3">
      <c r="A500" s="2" t="s">
        <v>3307</v>
      </c>
      <c r="B500" s="9">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0">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_xlfn.XLOOKUP(Table1[[#This Row],[Customer ID]],customers!$A$1:$A$1001,customers!$I$1:$I$1001,,0)</f>
        <v>Yes</v>
      </c>
    </row>
    <row r="501" spans="1:16" x14ac:dyDescent="0.3">
      <c r="A501" s="2" t="s">
        <v>3313</v>
      </c>
      <c r="B501" s="9">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0">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9">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0">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_xlfn.XLOOKUP(Table1[[#This Row],[Customer ID]],customers!$A$1:$A$1001,customers!$I$1:$I$1001,,0)</f>
        <v>No</v>
      </c>
    </row>
    <row r="503" spans="1:16" x14ac:dyDescent="0.3">
      <c r="A503" s="2" t="s">
        <v>3323</v>
      </c>
      <c r="B503" s="9">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0">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_xlfn.XLOOKUP(Table1[[#This Row],[Customer ID]],customers!$A$1:$A$1001,customers!$I$1:$I$1001,,0)</f>
        <v>No</v>
      </c>
    </row>
    <row r="504" spans="1:16" x14ac:dyDescent="0.3">
      <c r="A504" s="2" t="s">
        <v>3323</v>
      </c>
      <c r="B504" s="9">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0">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ID]],customers!$A$1:$A$1001,customers!$I$1:$I$1001,,0)</f>
        <v>No</v>
      </c>
    </row>
    <row r="505" spans="1:16" x14ac:dyDescent="0.3">
      <c r="A505" s="2" t="s">
        <v>3323</v>
      </c>
      <c r="B505" s="9">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0">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_xlfn.XLOOKUP(Table1[[#This Row],[Customer ID]],customers!$A$1:$A$1001,customers!$I$1:$I$1001,,0)</f>
        <v>No</v>
      </c>
    </row>
    <row r="506" spans="1:16" x14ac:dyDescent="0.3">
      <c r="A506" s="2" t="s">
        <v>3323</v>
      </c>
      <c r="B506" s="9">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0">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9">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0">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_xlfn.XLOOKUP(Table1[[#This Row],[Customer ID]],customers!$A$1:$A$1001,customers!$I$1:$I$1001,,0)</f>
        <v>No</v>
      </c>
    </row>
    <row r="508" spans="1:16" x14ac:dyDescent="0.3">
      <c r="A508" s="2" t="s">
        <v>3349</v>
      </c>
      <c r="B508" s="9">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0">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_xlfn.XLOOKUP(Table1[[#This Row],[Customer ID]],customers!$A$1:$A$1001,customers!$I$1:$I$1001,,0)</f>
        <v>Yes</v>
      </c>
    </row>
    <row r="509" spans="1:16" x14ac:dyDescent="0.3">
      <c r="A509" s="2" t="s">
        <v>3355</v>
      </c>
      <c r="B509" s="9">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0">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9">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0">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_xlfn.XLOOKUP(Table1[[#This Row],[Customer ID]],customers!$A$1:$A$1001,customers!$I$1:$I$1001,,0)</f>
        <v>No</v>
      </c>
    </row>
    <row r="511" spans="1:16" x14ac:dyDescent="0.3">
      <c r="A511" s="2" t="s">
        <v>3367</v>
      </c>
      <c r="B511" s="9">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0">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9">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0">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9">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0">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_xlfn.XLOOKUP(Table1[[#This Row],[Customer ID]],customers!$A$1:$A$1001,customers!$I$1:$I$1001,,0)</f>
        <v>Yes</v>
      </c>
    </row>
    <row r="514" spans="1:16" x14ac:dyDescent="0.3">
      <c r="A514" s="2" t="s">
        <v>3385</v>
      </c>
      <c r="B514" s="9">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0">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_xlfn.XLOOKUP(Table1[[#This Row],[Customer ID]],customers!$A$1:$A$1001,customers!$I$1:$I$1001,,0)</f>
        <v>No</v>
      </c>
    </row>
    <row r="515" spans="1:16" x14ac:dyDescent="0.3">
      <c r="A515" s="2" t="s">
        <v>3391</v>
      </c>
      <c r="B515" s="9">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0">
        <f>INDEX(products!$A$1:$G$49,MATCH(orders!$D515,products!$A$1:$A$49,0),MATCH(orders!K$1,products!$A$1:$G$1,0))</f>
        <v>1</v>
      </c>
      <c r="L515" s="8">
        <f>INDEX(products!$A$1:$G$49,MATCH(orders!$D515,products!$A$1:$A$49,0),MATCH(orders!L$1,products!$A$1:$G$1,0))</f>
        <v>15.85</v>
      </c>
      <c r="M515" s="8">
        <f t="shared" ref="M515:M578" si="24">E515*L515</f>
        <v>79.25</v>
      </c>
      <c r="N515" t="str">
        <f t="shared" ref="N515:N578" si="25">IF(I515="Rob","Robusta", IF(I515="Exc","Excelsa", IF(I515="Ara","Arabica", IF(I515="Lib","Liberica"," "))))</f>
        <v>Liberica</v>
      </c>
      <c r="O515" t="str">
        <f t="shared" ref="O515:O578" si="26">IF(J515="M","Medium", IF(J515="L","Light", IF(J515="D","Dark"," ")))</f>
        <v>Light</v>
      </c>
      <c r="P515" t="str">
        <f>_xlfn.XLOOKUP(Table1[[#This Row],[Customer ID]],customers!$A$1:$A$1001,customers!$I$1:$I$1001,,0)</f>
        <v>No</v>
      </c>
    </row>
    <row r="516" spans="1:16" x14ac:dyDescent="0.3">
      <c r="A516" s="2" t="s">
        <v>3396</v>
      </c>
      <c r="B516" s="9">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0">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_xlfn.XLOOKUP(Table1[[#This Row],[Customer ID]],customers!$A$1:$A$1001,customers!$I$1:$I$1001,,0)</f>
        <v>Yes</v>
      </c>
    </row>
    <row r="517" spans="1:16" x14ac:dyDescent="0.3">
      <c r="A517" s="2" t="s">
        <v>3402</v>
      </c>
      <c r="B517" s="9">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0">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9">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0">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9">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0">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_xlfn.XLOOKUP(Table1[[#This Row],[Customer ID]],customers!$A$1:$A$1001,customers!$I$1:$I$1001,,0)</f>
        <v>No</v>
      </c>
    </row>
    <row r="520" spans="1:16" x14ac:dyDescent="0.3">
      <c r="A520" s="2" t="s">
        <v>3418</v>
      </c>
      <c r="B520" s="9">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0">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ID]],customers!$A$1:$A$1001,customers!$I$1:$I$1001,,0)</f>
        <v>No</v>
      </c>
    </row>
    <row r="521" spans="1:16" x14ac:dyDescent="0.3">
      <c r="A521" s="2" t="s">
        <v>3424</v>
      </c>
      <c r="B521" s="9">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0">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_xlfn.XLOOKUP(Table1[[#This Row],[Customer ID]],customers!$A$1:$A$1001,customers!$I$1:$I$1001,,0)</f>
        <v>Yes</v>
      </c>
    </row>
    <row r="522" spans="1:16" x14ac:dyDescent="0.3">
      <c r="A522" s="2" t="s">
        <v>3430</v>
      </c>
      <c r="B522" s="9">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0">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9">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0">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9">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0">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9">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0">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9">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0">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_xlfn.XLOOKUP(Table1[[#This Row],[Customer ID]],customers!$A$1:$A$1001,customers!$I$1:$I$1001,,0)</f>
        <v>No</v>
      </c>
    </row>
    <row r="527" spans="1:16" x14ac:dyDescent="0.3">
      <c r="A527" s="2" t="s">
        <v>3458</v>
      </c>
      <c r="B527" s="9">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0">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9">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0">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9">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0">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ID]],customers!$A$1:$A$1001,customers!$I$1:$I$1001,,0)</f>
        <v>No</v>
      </c>
    </row>
    <row r="530" spans="1:16" x14ac:dyDescent="0.3">
      <c r="A530" s="2" t="s">
        <v>3475</v>
      </c>
      <c r="B530" s="9">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0">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ID]],customers!$A$1:$A$1001,customers!$I$1:$I$1001,,0)</f>
        <v>No</v>
      </c>
    </row>
    <row r="531" spans="1:16" x14ac:dyDescent="0.3">
      <c r="A531" s="2" t="s">
        <v>3481</v>
      </c>
      <c r="B531" s="9">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0">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9">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0">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9">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0">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_xlfn.XLOOKUP(Table1[[#This Row],[Customer ID]],customers!$A$1:$A$1001,customers!$I$1:$I$1001,,0)</f>
        <v>No</v>
      </c>
    </row>
    <row r="534" spans="1:16" x14ac:dyDescent="0.3">
      <c r="A534" s="2" t="s">
        <v>3499</v>
      </c>
      <c r="B534" s="9">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0">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ID]],customers!$A$1:$A$1001,customers!$I$1:$I$1001,,0)</f>
        <v>Yes</v>
      </c>
    </row>
    <row r="535" spans="1:16" x14ac:dyDescent="0.3">
      <c r="A535" s="2" t="s">
        <v>3505</v>
      </c>
      <c r="B535" s="9">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0">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_xlfn.XLOOKUP(Table1[[#This Row],[Customer ID]],customers!$A$1:$A$1001,customers!$I$1:$I$1001,,0)</f>
        <v>No</v>
      </c>
    </row>
    <row r="536" spans="1:16" x14ac:dyDescent="0.3">
      <c r="A536" s="2" t="s">
        <v>3510</v>
      </c>
      <c r="B536" s="9">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0">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9">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0">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_xlfn.XLOOKUP(Table1[[#This Row],[Customer ID]],customers!$A$1:$A$1001,customers!$I$1:$I$1001,,0)</f>
        <v>No</v>
      </c>
    </row>
    <row r="538" spans="1:16" x14ac:dyDescent="0.3">
      <c r="A538" s="2" t="s">
        <v>3521</v>
      </c>
      <c r="B538" s="9">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0">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9">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0">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ID]],customers!$A$1:$A$1001,customers!$I$1:$I$1001,,0)</f>
        <v>Yes</v>
      </c>
    </row>
    <row r="540" spans="1:16" x14ac:dyDescent="0.3">
      <c r="A540" s="2" t="s">
        <v>3532</v>
      </c>
      <c r="B540" s="9">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0">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9">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0">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_xlfn.XLOOKUP(Table1[[#This Row],[Customer ID]],customers!$A$1:$A$1001,customers!$I$1:$I$1001,,0)</f>
        <v>No</v>
      </c>
    </row>
    <row r="542" spans="1:16" x14ac:dyDescent="0.3">
      <c r="A542" s="2" t="s">
        <v>3542</v>
      </c>
      <c r="B542" s="9">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0">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_xlfn.XLOOKUP(Table1[[#This Row],[Customer ID]],customers!$A$1:$A$1001,customers!$I$1:$I$1001,,0)</f>
        <v>Yes</v>
      </c>
    </row>
    <row r="543" spans="1:16" x14ac:dyDescent="0.3">
      <c r="A543" s="2" t="s">
        <v>3548</v>
      </c>
      <c r="B543" s="9">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0">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9">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0">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9">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0">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9">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0">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_xlfn.XLOOKUP(Table1[[#This Row],[Customer ID]],customers!$A$1:$A$1001,customers!$I$1:$I$1001,,0)</f>
        <v>No</v>
      </c>
    </row>
    <row r="547" spans="1:16" x14ac:dyDescent="0.3">
      <c r="A547" s="2" t="s">
        <v>3571</v>
      </c>
      <c r="B547" s="9">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0">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_xlfn.XLOOKUP(Table1[[#This Row],[Customer ID]],customers!$A$1:$A$1001,customers!$I$1:$I$1001,,0)</f>
        <v>No</v>
      </c>
    </row>
    <row r="548" spans="1:16" x14ac:dyDescent="0.3">
      <c r="A548" s="2" t="s">
        <v>3577</v>
      </c>
      <c r="B548" s="9">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0">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ID]],customers!$A$1:$A$1001,customers!$I$1:$I$1001,,0)</f>
        <v>No</v>
      </c>
    </row>
    <row r="549" spans="1:16" x14ac:dyDescent="0.3">
      <c r="A549" s="2" t="s">
        <v>3582</v>
      </c>
      <c r="B549" s="9">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0">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9">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0">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ID]],customers!$A$1:$A$1001,customers!$I$1:$I$1001,,0)</f>
        <v>Yes</v>
      </c>
    </row>
    <row r="551" spans="1:16" x14ac:dyDescent="0.3">
      <c r="A551" s="2" t="s">
        <v>3593</v>
      </c>
      <c r="B551" s="9">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0">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ID]],customers!$A$1:$A$1001,customers!$I$1:$I$1001,,0)</f>
        <v>Yes</v>
      </c>
    </row>
    <row r="552" spans="1:16" x14ac:dyDescent="0.3">
      <c r="A552" s="2" t="s">
        <v>3599</v>
      </c>
      <c r="B552" s="9">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0">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_xlfn.XLOOKUP(Table1[[#This Row],[Customer ID]],customers!$A$1:$A$1001,customers!$I$1:$I$1001,,0)</f>
        <v>Yes</v>
      </c>
    </row>
    <row r="553" spans="1:16" x14ac:dyDescent="0.3">
      <c r="A553" s="2" t="s">
        <v>3605</v>
      </c>
      <c r="B553" s="9">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0">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ID]],customers!$A$1:$A$1001,customers!$I$1:$I$1001,,0)</f>
        <v>No</v>
      </c>
    </row>
    <row r="554" spans="1:16" x14ac:dyDescent="0.3">
      <c r="A554" s="2" t="s">
        <v>3611</v>
      </c>
      <c r="B554" s="9">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0">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ID]],customers!$A$1:$A$1001,customers!$I$1:$I$1001,,0)</f>
        <v>Yes</v>
      </c>
    </row>
    <row r="555" spans="1:16" x14ac:dyDescent="0.3">
      <c r="A555" s="2" t="s">
        <v>3617</v>
      </c>
      <c r="B555" s="9">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0">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ID]],customers!$A$1:$A$1001,customers!$I$1:$I$1001,,0)</f>
        <v>No</v>
      </c>
    </row>
    <row r="556" spans="1:16" x14ac:dyDescent="0.3">
      <c r="A556" s="2" t="s">
        <v>3622</v>
      </c>
      <c r="B556" s="9">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0">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9">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0">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ID]],customers!$A$1:$A$1001,customers!$I$1:$I$1001,,0)</f>
        <v>No</v>
      </c>
    </row>
    <row r="558" spans="1:16" x14ac:dyDescent="0.3">
      <c r="A558" s="2" t="s">
        <v>3633</v>
      </c>
      <c r="B558" s="9">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0">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_xlfn.XLOOKUP(Table1[[#This Row],[Customer ID]],customers!$A$1:$A$1001,customers!$I$1:$I$1001,,0)</f>
        <v>Yes</v>
      </c>
    </row>
    <row r="559" spans="1:16" x14ac:dyDescent="0.3">
      <c r="A559" s="2" t="s">
        <v>3638</v>
      </c>
      <c r="B559" s="9">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0">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ID]],customers!$A$1:$A$1001,customers!$I$1:$I$1001,,0)</f>
        <v>Yes</v>
      </c>
    </row>
    <row r="560" spans="1:16" x14ac:dyDescent="0.3">
      <c r="A560" s="2" t="s">
        <v>3643</v>
      </c>
      <c r="B560" s="9">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0">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_xlfn.XLOOKUP(Table1[[#This Row],[Customer ID]],customers!$A$1:$A$1001,customers!$I$1:$I$1001,,0)</f>
        <v>Yes</v>
      </c>
    </row>
    <row r="561" spans="1:16" x14ac:dyDescent="0.3">
      <c r="A561" s="2" t="s">
        <v>3648</v>
      </c>
      <c r="B561" s="9">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0">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9">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0">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9">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0">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_xlfn.XLOOKUP(Table1[[#This Row],[Customer ID]],customers!$A$1:$A$1001,customers!$I$1:$I$1001,,0)</f>
        <v>Yes</v>
      </c>
    </row>
    <row r="564" spans="1:16" x14ac:dyDescent="0.3">
      <c r="A564" s="2" t="s">
        <v>3665</v>
      </c>
      <c r="B564" s="9">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0">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_xlfn.XLOOKUP(Table1[[#This Row],[Customer ID]],customers!$A$1:$A$1001,customers!$I$1:$I$1001,,0)</f>
        <v>No</v>
      </c>
    </row>
    <row r="565" spans="1:16" x14ac:dyDescent="0.3">
      <c r="A565" s="2" t="s">
        <v>3671</v>
      </c>
      <c r="B565" s="9">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0">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ID]],customers!$A$1:$A$1001,customers!$I$1:$I$1001,,0)</f>
        <v>No</v>
      </c>
    </row>
    <row r="566" spans="1:16" x14ac:dyDescent="0.3">
      <c r="A566" s="2" t="s">
        <v>3677</v>
      </c>
      <c r="B566" s="9">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0">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9">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0">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_xlfn.XLOOKUP(Table1[[#This Row],[Customer ID]],customers!$A$1:$A$1001,customers!$I$1:$I$1001,,0)</f>
        <v>No</v>
      </c>
    </row>
    <row r="568" spans="1:16" x14ac:dyDescent="0.3">
      <c r="A568" s="2" t="s">
        <v>3689</v>
      </c>
      <c r="B568" s="9">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0">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_xlfn.XLOOKUP(Table1[[#This Row],[Customer ID]],customers!$A$1:$A$1001,customers!$I$1:$I$1001,,0)</f>
        <v>Yes</v>
      </c>
    </row>
    <row r="569" spans="1:16" x14ac:dyDescent="0.3">
      <c r="A569" s="2" t="s">
        <v>3695</v>
      </c>
      <c r="B569" s="9">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0">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9">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0">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_xlfn.XLOOKUP(Table1[[#This Row],[Customer ID]],customers!$A$1:$A$1001,customers!$I$1:$I$1001,,0)</f>
        <v>Yes</v>
      </c>
    </row>
    <row r="571" spans="1:16" x14ac:dyDescent="0.3">
      <c r="A571" s="2" t="s">
        <v>3706</v>
      </c>
      <c r="B571" s="9">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0">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_xlfn.XLOOKUP(Table1[[#This Row],[Customer ID]],customers!$A$1:$A$1001,customers!$I$1:$I$1001,,0)</f>
        <v>No</v>
      </c>
    </row>
    <row r="572" spans="1:16" x14ac:dyDescent="0.3">
      <c r="A572" s="2" t="s">
        <v>3712</v>
      </c>
      <c r="B572" s="9">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0">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_xlfn.XLOOKUP(Table1[[#This Row],[Customer ID]],customers!$A$1:$A$1001,customers!$I$1:$I$1001,,0)</f>
        <v>No</v>
      </c>
    </row>
    <row r="573" spans="1:16" x14ac:dyDescent="0.3">
      <c r="A573" s="2" t="s">
        <v>3718</v>
      </c>
      <c r="B573" s="9">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0">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ID]],customers!$A$1:$A$1001,customers!$I$1:$I$1001,,0)</f>
        <v>No</v>
      </c>
    </row>
    <row r="574" spans="1:16" x14ac:dyDescent="0.3">
      <c r="A574" s="2" t="s">
        <v>3724</v>
      </c>
      <c r="B574" s="9">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0">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_xlfn.XLOOKUP(Table1[[#This Row],[Customer ID]],customers!$A$1:$A$1001,customers!$I$1:$I$1001,,0)</f>
        <v>Yes</v>
      </c>
    </row>
    <row r="575" spans="1:16" x14ac:dyDescent="0.3">
      <c r="A575" s="2" t="s">
        <v>3728</v>
      </c>
      <c r="B575" s="9">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0">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_xlfn.XLOOKUP(Table1[[#This Row],[Customer ID]],customers!$A$1:$A$1001,customers!$I$1:$I$1001,,0)</f>
        <v>No</v>
      </c>
    </row>
    <row r="576" spans="1:16" x14ac:dyDescent="0.3">
      <c r="A576" s="2" t="s">
        <v>3734</v>
      </c>
      <c r="B576" s="9">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0">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9">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0">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9">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0">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_xlfn.XLOOKUP(Table1[[#This Row],[Customer ID]],customers!$A$1:$A$1001,customers!$I$1:$I$1001,,0)</f>
        <v>No</v>
      </c>
    </row>
    <row r="579" spans="1:16" x14ac:dyDescent="0.3">
      <c r="A579" s="2" t="s">
        <v>3751</v>
      </c>
      <c r="B579" s="9">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0">
        <f>INDEX(products!$A$1:$G$49,MATCH(orders!$D579,products!$A$1:$A$49,0),MATCH(orders!K$1,products!$A$1:$G$1,0))</f>
        <v>1</v>
      </c>
      <c r="L579" s="8">
        <f>INDEX(products!$A$1:$G$49,MATCH(orders!$D579,products!$A$1:$A$49,0),MATCH(orders!L$1,products!$A$1:$G$1,0))</f>
        <v>14.55</v>
      </c>
      <c r="M579" s="8">
        <f t="shared" ref="M579:M642" si="27">E579*L579</f>
        <v>58.2</v>
      </c>
      <c r="N579" t="str">
        <f t="shared" ref="N579:N642" si="28">IF(I579="Rob","Robusta", IF(I579="Exc","Excelsa", IF(I579="Ara","Arabica", IF(I579="Lib","Liberica"," "))))</f>
        <v>Liberica</v>
      </c>
      <c r="O579" t="str">
        <f t="shared" ref="O579:O642" si="29">IF(J579="M","Medium", IF(J579="L","Light", IF(J579="D","Dark"," ")))</f>
        <v>Medium</v>
      </c>
      <c r="P579" t="str">
        <f>_xlfn.XLOOKUP(Table1[[#This Row],[Customer ID]],customers!$A$1:$A$1001,customers!$I$1:$I$1001,,0)</f>
        <v>No</v>
      </c>
    </row>
    <row r="580" spans="1:16" x14ac:dyDescent="0.3">
      <c r="A580" s="2" t="s">
        <v>3756</v>
      </c>
      <c r="B580" s="9">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0">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ID]],customers!$A$1:$A$1001,customers!$I$1:$I$1001,,0)</f>
        <v>No</v>
      </c>
    </row>
    <row r="581" spans="1:16" x14ac:dyDescent="0.3">
      <c r="A581" s="2" t="s">
        <v>3756</v>
      </c>
      <c r="B581" s="9">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0">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_xlfn.XLOOKUP(Table1[[#This Row],[Customer ID]],customers!$A$1:$A$1001,customers!$I$1:$I$1001,,0)</f>
        <v>No</v>
      </c>
    </row>
    <row r="582" spans="1:16" x14ac:dyDescent="0.3">
      <c r="A582" s="2" t="s">
        <v>3767</v>
      </c>
      <c r="B582" s="9">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0">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ID]],customers!$A$1:$A$1001,customers!$I$1:$I$1001,,0)</f>
        <v>Yes</v>
      </c>
    </row>
    <row r="583" spans="1:16" x14ac:dyDescent="0.3">
      <c r="A583" s="2" t="s">
        <v>3773</v>
      </c>
      <c r="B583" s="9">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0">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ID]],customers!$A$1:$A$1001,customers!$I$1:$I$1001,,0)</f>
        <v>Yes</v>
      </c>
    </row>
    <row r="584" spans="1:16" x14ac:dyDescent="0.3">
      <c r="A584" s="2" t="s">
        <v>3778</v>
      </c>
      <c r="B584" s="9">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0">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ID]],customers!$A$1:$A$1001,customers!$I$1:$I$1001,,0)</f>
        <v>No</v>
      </c>
    </row>
    <row r="585" spans="1:16" x14ac:dyDescent="0.3">
      <c r="A585" s="2" t="s">
        <v>3784</v>
      </c>
      <c r="B585" s="9">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0">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9">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0">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9">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0">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ID]],customers!$A$1:$A$1001,customers!$I$1:$I$1001,,0)</f>
        <v>Yes</v>
      </c>
    </row>
    <row r="588" spans="1:16" x14ac:dyDescent="0.3">
      <c r="A588" s="2" t="s">
        <v>3802</v>
      </c>
      <c r="B588" s="9">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0">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9">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0">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_xlfn.XLOOKUP(Table1[[#This Row],[Customer ID]],customers!$A$1:$A$1001,customers!$I$1:$I$1001,,0)</f>
        <v>Yes</v>
      </c>
    </row>
    <row r="590" spans="1:16" x14ac:dyDescent="0.3">
      <c r="A590" s="2" t="s">
        <v>3812</v>
      </c>
      <c r="B590" s="9">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0">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_xlfn.XLOOKUP(Table1[[#This Row],[Customer ID]],customers!$A$1:$A$1001,customers!$I$1:$I$1001,,0)</f>
        <v>Yes</v>
      </c>
    </row>
    <row r="591" spans="1:16" x14ac:dyDescent="0.3">
      <c r="A591" s="2" t="s">
        <v>3818</v>
      </c>
      <c r="B591" s="9">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0">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9">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0">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9">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0">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9">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0">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9">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0">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ID]],customers!$A$1:$A$1001,customers!$I$1:$I$1001,,0)</f>
        <v>Yes</v>
      </c>
    </row>
    <row r="596" spans="1:16" x14ac:dyDescent="0.3">
      <c r="A596" s="2" t="s">
        <v>3844</v>
      </c>
      <c r="B596" s="9">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0">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9">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0">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ID]],customers!$A$1:$A$1001,customers!$I$1:$I$1001,,0)</f>
        <v>No</v>
      </c>
    </row>
    <row r="598" spans="1:16" x14ac:dyDescent="0.3">
      <c r="A598" s="2" t="s">
        <v>3854</v>
      </c>
      <c r="B598" s="9">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0">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_xlfn.XLOOKUP(Table1[[#This Row],[Customer ID]],customers!$A$1:$A$1001,customers!$I$1:$I$1001,,0)</f>
        <v>No</v>
      </c>
    </row>
    <row r="599" spans="1:16" x14ac:dyDescent="0.3">
      <c r="A599" s="2" t="s">
        <v>3860</v>
      </c>
      <c r="B599" s="9">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0">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_xlfn.XLOOKUP(Table1[[#This Row],[Customer ID]],customers!$A$1:$A$1001,customers!$I$1:$I$1001,,0)</f>
        <v>Yes</v>
      </c>
    </row>
    <row r="600" spans="1:16" x14ac:dyDescent="0.3">
      <c r="A600" s="2" t="s">
        <v>3866</v>
      </c>
      <c r="B600" s="9">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0">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_xlfn.XLOOKUP(Table1[[#This Row],[Customer ID]],customers!$A$1:$A$1001,customers!$I$1:$I$1001,,0)</f>
        <v>Yes</v>
      </c>
    </row>
    <row r="601" spans="1:16" x14ac:dyDescent="0.3">
      <c r="A601" s="2" t="s">
        <v>3872</v>
      </c>
      <c r="B601" s="9">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0">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_xlfn.XLOOKUP(Table1[[#This Row],[Customer ID]],customers!$A$1:$A$1001,customers!$I$1:$I$1001,,0)</f>
        <v>Yes</v>
      </c>
    </row>
    <row r="602" spans="1:16" x14ac:dyDescent="0.3">
      <c r="A602" s="2" t="s">
        <v>3877</v>
      </c>
      <c r="B602" s="9">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0">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_xlfn.XLOOKUP(Table1[[#This Row],[Customer ID]],customers!$A$1:$A$1001,customers!$I$1:$I$1001,,0)</f>
        <v>No</v>
      </c>
    </row>
    <row r="603" spans="1:16" x14ac:dyDescent="0.3">
      <c r="A603" s="2" t="s">
        <v>3883</v>
      </c>
      <c r="B603" s="9">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0">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9">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0">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9">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0">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9">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0">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9">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0">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9">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0">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9">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0">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ID]],customers!$A$1:$A$1001,customers!$I$1:$I$1001,,0)</f>
        <v>Yes</v>
      </c>
    </row>
    <row r="610" spans="1:16" x14ac:dyDescent="0.3">
      <c r="A610" s="2" t="s">
        <v>3923</v>
      </c>
      <c r="B610" s="9">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0">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ID]],customers!$A$1:$A$1001,customers!$I$1:$I$1001,,0)</f>
        <v>No</v>
      </c>
    </row>
    <row r="611" spans="1:16" x14ac:dyDescent="0.3">
      <c r="A611" s="2" t="s">
        <v>3927</v>
      </c>
      <c r="B611" s="9">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0">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_xlfn.XLOOKUP(Table1[[#This Row],[Customer ID]],customers!$A$1:$A$1001,customers!$I$1:$I$1001,,0)</f>
        <v>Yes</v>
      </c>
    </row>
    <row r="612" spans="1:16" x14ac:dyDescent="0.3">
      <c r="A612" s="2" t="s">
        <v>3933</v>
      </c>
      <c r="B612" s="9">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0">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9">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0">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9">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0">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_xlfn.XLOOKUP(Table1[[#This Row],[Customer ID]],customers!$A$1:$A$1001,customers!$I$1:$I$1001,,0)</f>
        <v>No</v>
      </c>
    </row>
    <row r="615" spans="1:16" x14ac:dyDescent="0.3">
      <c r="A615" s="2" t="s">
        <v>3950</v>
      </c>
      <c r="B615" s="9">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0">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_xlfn.XLOOKUP(Table1[[#This Row],[Customer ID]],customers!$A$1:$A$1001,customers!$I$1:$I$1001,,0)</f>
        <v>No</v>
      </c>
    </row>
    <row r="616" spans="1:16" x14ac:dyDescent="0.3">
      <c r="A616" s="2" t="s">
        <v>3955</v>
      </c>
      <c r="B616" s="9">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0">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9">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0">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_xlfn.XLOOKUP(Table1[[#This Row],[Customer ID]],customers!$A$1:$A$1001,customers!$I$1:$I$1001,,0)</f>
        <v>Yes</v>
      </c>
    </row>
    <row r="618" spans="1:16" x14ac:dyDescent="0.3">
      <c r="A618" s="2" t="s">
        <v>3966</v>
      </c>
      <c r="B618" s="9">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0">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9">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0">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9">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0">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9">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0">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_xlfn.XLOOKUP(Table1[[#This Row],[Customer ID]],customers!$A$1:$A$1001,customers!$I$1:$I$1001,,0)</f>
        <v>Yes</v>
      </c>
    </row>
    <row r="622" spans="1:16" x14ac:dyDescent="0.3">
      <c r="A622" s="2" t="s">
        <v>3990</v>
      </c>
      <c r="B622" s="9">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0">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_xlfn.XLOOKUP(Table1[[#This Row],[Customer ID]],customers!$A$1:$A$1001,customers!$I$1:$I$1001,,0)</f>
        <v>No</v>
      </c>
    </row>
    <row r="623" spans="1:16" x14ac:dyDescent="0.3">
      <c r="A623" s="2" t="s">
        <v>3996</v>
      </c>
      <c r="B623" s="9">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0">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9">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0">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9">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0">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ID]],customers!$A$1:$A$1001,customers!$I$1:$I$1001,,0)</f>
        <v>No</v>
      </c>
    </row>
    <row r="626" spans="1:16" x14ac:dyDescent="0.3">
      <c r="A626" s="2" t="s">
        <v>4012</v>
      </c>
      <c r="B626" s="9">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0">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9">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0">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9">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0">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9">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0">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9">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0">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ID]],customers!$A$1:$A$1001,customers!$I$1:$I$1001,,0)</f>
        <v>Yes</v>
      </c>
    </row>
    <row r="631" spans="1:16" x14ac:dyDescent="0.3">
      <c r="A631" s="2" t="s">
        <v>4035</v>
      </c>
      <c r="B631" s="9">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0">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_xlfn.XLOOKUP(Table1[[#This Row],[Customer ID]],customers!$A$1:$A$1001,customers!$I$1:$I$1001,,0)</f>
        <v>Yes</v>
      </c>
    </row>
    <row r="632" spans="1:16" x14ac:dyDescent="0.3">
      <c r="A632" s="2" t="s">
        <v>4035</v>
      </c>
      <c r="B632" s="9">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0">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9">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0">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9">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0">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ID]],customers!$A$1:$A$1001,customers!$I$1:$I$1001,,0)</f>
        <v>No</v>
      </c>
    </row>
    <row r="635" spans="1:16" x14ac:dyDescent="0.3">
      <c r="A635" s="2" t="s">
        <v>4062</v>
      </c>
      <c r="B635" s="9">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0">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_xlfn.XLOOKUP(Table1[[#This Row],[Customer ID]],customers!$A$1:$A$1001,customers!$I$1:$I$1001,,0)</f>
        <v>No</v>
      </c>
    </row>
    <row r="636" spans="1:16" x14ac:dyDescent="0.3">
      <c r="A636" s="2" t="s">
        <v>4068</v>
      </c>
      <c r="B636" s="9">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0">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9">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0">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ID]],customers!$A$1:$A$1001,customers!$I$1:$I$1001,,0)</f>
        <v>Yes</v>
      </c>
    </row>
    <row r="638" spans="1:16" x14ac:dyDescent="0.3">
      <c r="A638" s="2" t="s">
        <v>4080</v>
      </c>
      <c r="B638" s="9">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0">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_xlfn.XLOOKUP(Table1[[#This Row],[Customer ID]],customers!$A$1:$A$1001,customers!$I$1:$I$1001,,0)</f>
        <v>Yes</v>
      </c>
    </row>
    <row r="639" spans="1:16" x14ac:dyDescent="0.3">
      <c r="A639" s="2" t="s">
        <v>4086</v>
      </c>
      <c r="B639" s="9">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0">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9">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0">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9">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0">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9">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0">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9">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0">
        <f>INDEX(products!$A$1:$G$49,MATCH(orders!$D643,products!$A$1:$A$49,0),MATCH(orders!K$1,products!$A$1:$G$1,0))</f>
        <v>1</v>
      </c>
      <c r="L643" s="8">
        <f>INDEX(products!$A$1:$G$49,MATCH(orders!$D643,products!$A$1:$A$49,0),MATCH(orders!L$1,products!$A$1:$G$1,0))</f>
        <v>11.95</v>
      </c>
      <c r="M643" s="8">
        <f t="shared" ref="M643:M706" si="30">E643*L643</f>
        <v>35.849999999999994</v>
      </c>
      <c r="N643" t="str">
        <f t="shared" ref="N643:N706" si="31">IF(I643="Rob","Robusta", IF(I643="Exc","Excelsa", IF(I643="Ara","Arabica", IF(I643="Lib","Liberica"," "))))</f>
        <v>Robusta</v>
      </c>
      <c r="O643" t="str">
        <f t="shared" ref="O643:O706" si="32">IF(J643="M","Medium", IF(J643="L","Light", IF(J643="D","Dark"," ")))</f>
        <v>Light</v>
      </c>
      <c r="P643" t="str">
        <f>_xlfn.XLOOKUP(Table1[[#This Row],[Customer ID]],customers!$A$1:$A$1001,customers!$I$1:$I$1001,,0)</f>
        <v>Yes</v>
      </c>
    </row>
    <row r="644" spans="1:16" x14ac:dyDescent="0.3">
      <c r="A644" s="2" t="s">
        <v>4115</v>
      </c>
      <c r="B644" s="9">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0">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ID]],customers!$A$1:$A$1001,customers!$I$1:$I$1001,,0)</f>
        <v>Yes</v>
      </c>
    </row>
    <row r="645" spans="1:16" x14ac:dyDescent="0.3">
      <c r="A645" s="2" t="s">
        <v>4123</v>
      </c>
      <c r="B645" s="9">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0">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9">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0">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_xlfn.XLOOKUP(Table1[[#This Row],[Customer ID]],customers!$A$1:$A$1001,customers!$I$1:$I$1001,,0)</f>
        <v>No</v>
      </c>
    </row>
    <row r="647" spans="1:16" x14ac:dyDescent="0.3">
      <c r="A647" s="2" t="s">
        <v>4133</v>
      </c>
      <c r="B647" s="9">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0">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9">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0">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9">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0">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_xlfn.XLOOKUP(Table1[[#This Row],[Customer ID]],customers!$A$1:$A$1001,customers!$I$1:$I$1001,,0)</f>
        <v>Yes</v>
      </c>
    </row>
    <row r="650" spans="1:16" x14ac:dyDescent="0.3">
      <c r="A650" s="2" t="s">
        <v>4151</v>
      </c>
      <c r="B650" s="9">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0">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_xlfn.XLOOKUP(Table1[[#This Row],[Customer ID]],customers!$A$1:$A$1001,customers!$I$1:$I$1001,,0)</f>
        <v>No</v>
      </c>
    </row>
    <row r="651" spans="1:16" x14ac:dyDescent="0.3">
      <c r="A651" s="2" t="s">
        <v>4157</v>
      </c>
      <c r="B651" s="9">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0">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_xlfn.XLOOKUP(Table1[[#This Row],[Customer ID]],customers!$A$1:$A$1001,customers!$I$1:$I$1001,,0)</f>
        <v>No</v>
      </c>
    </row>
    <row r="652" spans="1:16" x14ac:dyDescent="0.3">
      <c r="A652" s="2" t="s">
        <v>4163</v>
      </c>
      <c r="B652" s="9">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0">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9">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0">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_xlfn.XLOOKUP(Table1[[#This Row],[Customer ID]],customers!$A$1:$A$1001,customers!$I$1:$I$1001,,0)</f>
        <v>No</v>
      </c>
    </row>
    <row r="654" spans="1:16" x14ac:dyDescent="0.3">
      <c r="A654" s="2" t="s">
        <v>4174</v>
      </c>
      <c r="B654" s="9">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0">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_xlfn.XLOOKUP(Table1[[#This Row],[Customer ID]],customers!$A$1:$A$1001,customers!$I$1:$I$1001,,0)</f>
        <v>No</v>
      </c>
    </row>
    <row r="655" spans="1:16" x14ac:dyDescent="0.3">
      <c r="A655" s="2" t="s">
        <v>4179</v>
      </c>
      <c r="B655" s="9">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0">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9">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0">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_xlfn.XLOOKUP(Table1[[#This Row],[Customer ID]],customers!$A$1:$A$1001,customers!$I$1:$I$1001,,0)</f>
        <v>No</v>
      </c>
    </row>
    <row r="657" spans="1:16" x14ac:dyDescent="0.3">
      <c r="A657" s="2" t="s">
        <v>4191</v>
      </c>
      <c r="B657" s="9">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0">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9">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0">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_xlfn.XLOOKUP(Table1[[#This Row],[Customer ID]],customers!$A$1:$A$1001,customers!$I$1:$I$1001,,0)</f>
        <v>No</v>
      </c>
    </row>
    <row r="659" spans="1:16" x14ac:dyDescent="0.3">
      <c r="A659" s="2" t="s">
        <v>4201</v>
      </c>
      <c r="B659" s="9">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0">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_xlfn.XLOOKUP(Table1[[#This Row],[Customer ID]],customers!$A$1:$A$1001,customers!$I$1:$I$1001,,0)</f>
        <v>Yes</v>
      </c>
    </row>
    <row r="660" spans="1:16" x14ac:dyDescent="0.3">
      <c r="A660" s="2" t="s">
        <v>4207</v>
      </c>
      <c r="B660" s="9">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0">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ID]],customers!$A$1:$A$1001,customers!$I$1:$I$1001,,0)</f>
        <v>Yes</v>
      </c>
    </row>
    <row r="661" spans="1:16" x14ac:dyDescent="0.3">
      <c r="A661" s="2" t="s">
        <v>4211</v>
      </c>
      <c r="B661" s="9">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0">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9">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0">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ID]],customers!$A$1:$A$1001,customers!$I$1:$I$1001,,0)</f>
        <v>No</v>
      </c>
    </row>
    <row r="663" spans="1:16" x14ac:dyDescent="0.3">
      <c r="A663" s="2" t="s">
        <v>4223</v>
      </c>
      <c r="B663" s="9">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0">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_xlfn.XLOOKUP(Table1[[#This Row],[Customer ID]],customers!$A$1:$A$1001,customers!$I$1:$I$1001,,0)</f>
        <v>Yes</v>
      </c>
    </row>
    <row r="664" spans="1:16" x14ac:dyDescent="0.3">
      <c r="A664" s="2" t="s">
        <v>4229</v>
      </c>
      <c r="B664" s="9">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0">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9">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0">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_xlfn.XLOOKUP(Table1[[#This Row],[Customer ID]],customers!$A$1:$A$1001,customers!$I$1:$I$1001,,0)</f>
        <v>No</v>
      </c>
    </row>
    <row r="666" spans="1:16" x14ac:dyDescent="0.3">
      <c r="A666" s="2" t="s">
        <v>4239</v>
      </c>
      <c r="B666" s="9">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0">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ID]],customers!$A$1:$A$1001,customers!$I$1:$I$1001,,0)</f>
        <v>No</v>
      </c>
    </row>
    <row r="667" spans="1:16" x14ac:dyDescent="0.3">
      <c r="A667" s="2" t="s">
        <v>4239</v>
      </c>
      <c r="B667" s="9">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0">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_xlfn.XLOOKUP(Table1[[#This Row],[Customer ID]],customers!$A$1:$A$1001,customers!$I$1:$I$1001,,0)</f>
        <v>No</v>
      </c>
    </row>
    <row r="668" spans="1:16" x14ac:dyDescent="0.3">
      <c r="A668" s="2" t="s">
        <v>4250</v>
      </c>
      <c r="B668" s="9">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0">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_xlfn.XLOOKUP(Table1[[#This Row],[Customer ID]],customers!$A$1:$A$1001,customers!$I$1:$I$1001,,0)</f>
        <v>No</v>
      </c>
    </row>
    <row r="669" spans="1:16" x14ac:dyDescent="0.3">
      <c r="A669" s="2" t="s">
        <v>4256</v>
      </c>
      <c r="B669" s="9">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0">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_xlfn.XLOOKUP(Table1[[#This Row],[Customer ID]],customers!$A$1:$A$1001,customers!$I$1:$I$1001,,0)</f>
        <v>No</v>
      </c>
    </row>
    <row r="670" spans="1:16" x14ac:dyDescent="0.3">
      <c r="A670" s="2" t="s">
        <v>4262</v>
      </c>
      <c r="B670" s="9">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0">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9">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0">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9">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0">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9">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0">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_xlfn.XLOOKUP(Table1[[#This Row],[Customer ID]],customers!$A$1:$A$1001,customers!$I$1:$I$1001,,0)</f>
        <v>No</v>
      </c>
    </row>
    <row r="674" spans="1:16" x14ac:dyDescent="0.3">
      <c r="A674" s="2" t="s">
        <v>4286</v>
      </c>
      <c r="B674" s="9">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0">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9">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0">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ID]],customers!$A$1:$A$1001,customers!$I$1:$I$1001,,0)</f>
        <v>Yes</v>
      </c>
    </row>
    <row r="676" spans="1:16" x14ac:dyDescent="0.3">
      <c r="A676" s="2" t="s">
        <v>4297</v>
      </c>
      <c r="B676" s="9">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0">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9">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0">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9">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0">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_xlfn.XLOOKUP(Table1[[#This Row],[Customer ID]],customers!$A$1:$A$1001,customers!$I$1:$I$1001,,0)</f>
        <v>No</v>
      </c>
    </row>
    <row r="679" spans="1:16" x14ac:dyDescent="0.3">
      <c r="A679" s="2" t="s">
        <v>4313</v>
      </c>
      <c r="B679" s="9">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0">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9">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0">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9">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0">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9">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0">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_xlfn.XLOOKUP(Table1[[#This Row],[Customer ID]],customers!$A$1:$A$1001,customers!$I$1:$I$1001,,0)</f>
        <v>No</v>
      </c>
    </row>
    <row r="683" spans="1:16" x14ac:dyDescent="0.3">
      <c r="A683" s="2" t="s">
        <v>4336</v>
      </c>
      <c r="B683" s="9">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0">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_xlfn.XLOOKUP(Table1[[#This Row],[Customer ID]],customers!$A$1:$A$1001,customers!$I$1:$I$1001,,0)</f>
        <v>Yes</v>
      </c>
    </row>
    <row r="684" spans="1:16" x14ac:dyDescent="0.3">
      <c r="A684" s="2" t="s">
        <v>4342</v>
      </c>
      <c r="B684" s="9">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0">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ID]],customers!$A$1:$A$1001,customers!$I$1:$I$1001,,0)</f>
        <v>Yes</v>
      </c>
    </row>
    <row r="685" spans="1:16" x14ac:dyDescent="0.3">
      <c r="A685" s="2" t="s">
        <v>4348</v>
      </c>
      <c r="B685" s="9">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0">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_xlfn.XLOOKUP(Table1[[#This Row],[Customer ID]],customers!$A$1:$A$1001,customers!$I$1:$I$1001,,0)</f>
        <v>No</v>
      </c>
    </row>
    <row r="686" spans="1:16" x14ac:dyDescent="0.3">
      <c r="A686" s="2" t="s">
        <v>4354</v>
      </c>
      <c r="B686" s="9">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0">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9">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0">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_xlfn.XLOOKUP(Table1[[#This Row],[Customer ID]],customers!$A$1:$A$1001,customers!$I$1:$I$1001,,0)</f>
        <v>Yes</v>
      </c>
    </row>
    <row r="688" spans="1:16" x14ac:dyDescent="0.3">
      <c r="A688" s="2" t="s">
        <v>4365</v>
      </c>
      <c r="B688" s="9">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0">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9">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0">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ID]],customers!$A$1:$A$1001,customers!$I$1:$I$1001,,0)</f>
        <v>No</v>
      </c>
    </row>
    <row r="690" spans="1:16" x14ac:dyDescent="0.3">
      <c r="A690" s="2" t="s">
        <v>4377</v>
      </c>
      <c r="B690" s="9">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0">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_xlfn.XLOOKUP(Table1[[#This Row],[Customer ID]],customers!$A$1:$A$1001,customers!$I$1:$I$1001,,0)</f>
        <v>No</v>
      </c>
    </row>
    <row r="691" spans="1:16" x14ac:dyDescent="0.3">
      <c r="A691" s="2" t="s">
        <v>4383</v>
      </c>
      <c r="B691" s="9">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0">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_xlfn.XLOOKUP(Table1[[#This Row],[Customer ID]],customers!$A$1:$A$1001,customers!$I$1:$I$1001,,0)</f>
        <v>No</v>
      </c>
    </row>
    <row r="692" spans="1:16" x14ac:dyDescent="0.3">
      <c r="A692" s="2" t="s">
        <v>4389</v>
      </c>
      <c r="B692" s="9">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0">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9">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0">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_xlfn.XLOOKUP(Table1[[#This Row],[Customer ID]],customers!$A$1:$A$1001,customers!$I$1:$I$1001,,0)</f>
        <v>No</v>
      </c>
    </row>
    <row r="694" spans="1:16" x14ac:dyDescent="0.3">
      <c r="A694" s="2" t="s">
        <v>4399</v>
      </c>
      <c r="B694" s="9">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0">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_xlfn.XLOOKUP(Table1[[#This Row],[Customer ID]],customers!$A$1:$A$1001,customers!$I$1:$I$1001,,0)</f>
        <v>No</v>
      </c>
    </row>
    <row r="695" spans="1:16" x14ac:dyDescent="0.3">
      <c r="A695" s="2" t="s">
        <v>4405</v>
      </c>
      <c r="B695" s="9">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0">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9">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0">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ID]],customers!$A$1:$A$1001,customers!$I$1:$I$1001,,0)</f>
        <v>No</v>
      </c>
    </row>
    <row r="697" spans="1:16" x14ac:dyDescent="0.3">
      <c r="A697" s="2" t="s">
        <v>4417</v>
      </c>
      <c r="B697" s="9">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0">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9">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0">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_xlfn.XLOOKUP(Table1[[#This Row],[Customer ID]],customers!$A$1:$A$1001,customers!$I$1:$I$1001,,0)</f>
        <v>No</v>
      </c>
    </row>
    <row r="699" spans="1:16" x14ac:dyDescent="0.3">
      <c r="A699" s="2" t="s">
        <v>4429</v>
      </c>
      <c r="B699" s="9">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0">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_xlfn.XLOOKUP(Table1[[#This Row],[Customer ID]],customers!$A$1:$A$1001,customers!$I$1:$I$1001,,0)</f>
        <v>No</v>
      </c>
    </row>
    <row r="700" spans="1:16" x14ac:dyDescent="0.3">
      <c r="A700" s="2" t="s">
        <v>4433</v>
      </c>
      <c r="B700" s="9">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0">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_xlfn.XLOOKUP(Table1[[#This Row],[Customer ID]],customers!$A$1:$A$1001,customers!$I$1:$I$1001,,0)</f>
        <v>No</v>
      </c>
    </row>
    <row r="701" spans="1:16" x14ac:dyDescent="0.3">
      <c r="A701" s="2" t="s">
        <v>4439</v>
      </c>
      <c r="B701" s="9">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0">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_xlfn.XLOOKUP(Table1[[#This Row],[Customer ID]],customers!$A$1:$A$1001,customers!$I$1:$I$1001,,0)</f>
        <v>Yes</v>
      </c>
    </row>
    <row r="702" spans="1:16" x14ac:dyDescent="0.3">
      <c r="A702" s="2" t="s">
        <v>4445</v>
      </c>
      <c r="B702" s="9">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0">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_xlfn.XLOOKUP(Table1[[#This Row],[Customer ID]],customers!$A$1:$A$1001,customers!$I$1:$I$1001,,0)</f>
        <v>No</v>
      </c>
    </row>
    <row r="703" spans="1:16" x14ac:dyDescent="0.3">
      <c r="A703" s="2" t="s">
        <v>4450</v>
      </c>
      <c r="B703" s="9">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0">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9">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0">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_xlfn.XLOOKUP(Table1[[#This Row],[Customer ID]],customers!$A$1:$A$1001,customers!$I$1:$I$1001,,0)</f>
        <v>Yes</v>
      </c>
    </row>
    <row r="705" spans="1:16" x14ac:dyDescent="0.3">
      <c r="A705" s="2" t="s">
        <v>4461</v>
      </c>
      <c r="B705" s="9">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0">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9">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0">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ID]],customers!$A$1:$A$1001,customers!$I$1:$I$1001,,0)</f>
        <v>Yes</v>
      </c>
    </row>
    <row r="707" spans="1:16" x14ac:dyDescent="0.3">
      <c r="A707" s="2" t="s">
        <v>4471</v>
      </c>
      <c r="B707" s="9">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0">
        <f>INDEX(products!$A$1:$G$49,MATCH(orders!$D707,products!$A$1:$A$49,0),MATCH(orders!K$1,products!$A$1:$G$1,0))</f>
        <v>0.5</v>
      </c>
      <c r="L707" s="8">
        <f>INDEX(products!$A$1:$G$49,MATCH(orders!$D707,products!$A$1:$A$49,0),MATCH(orders!L$1,products!$A$1:$G$1,0))</f>
        <v>8.91</v>
      </c>
      <c r="M707" s="8">
        <f t="shared" ref="M707:M770" si="33">E707*L707</f>
        <v>17.82</v>
      </c>
      <c r="N707" t="str">
        <f t="shared" ref="N707:N770" si="34">IF(I707="Rob","Robusta", IF(I707="Exc","Excelsa", IF(I707="Ara","Arabica", IF(I707="Lib","Liberica"," "))))</f>
        <v>Excelsa</v>
      </c>
      <c r="O707" t="str">
        <f t="shared" ref="O707:O770" si="35">IF(J707="M","Medium", IF(J707="L","Light", IF(J707="D","Dark"," ")))</f>
        <v>Light</v>
      </c>
      <c r="P707" t="str">
        <f>_xlfn.XLOOKUP(Table1[[#This Row],[Customer ID]],customers!$A$1:$A$1001,customers!$I$1:$I$1001,,0)</f>
        <v>No</v>
      </c>
    </row>
    <row r="708" spans="1:16" x14ac:dyDescent="0.3">
      <c r="A708" s="2" t="s">
        <v>4477</v>
      </c>
      <c r="B708" s="9">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0">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ID]],customers!$A$1:$A$1001,customers!$I$1:$I$1001,,0)</f>
        <v>No</v>
      </c>
    </row>
    <row r="709" spans="1:16" x14ac:dyDescent="0.3">
      <c r="A709" s="2" t="s">
        <v>4483</v>
      </c>
      <c r="B709" s="9">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0">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_xlfn.XLOOKUP(Table1[[#This Row],[Customer ID]],customers!$A$1:$A$1001,customers!$I$1:$I$1001,,0)</f>
        <v>No</v>
      </c>
    </row>
    <row r="710" spans="1:16" x14ac:dyDescent="0.3">
      <c r="A710" s="2" t="s">
        <v>4488</v>
      </c>
      <c r="B710" s="9">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0">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_xlfn.XLOOKUP(Table1[[#This Row],[Customer ID]],customers!$A$1:$A$1001,customers!$I$1:$I$1001,,0)</f>
        <v>Yes</v>
      </c>
    </row>
    <row r="711" spans="1:16" x14ac:dyDescent="0.3">
      <c r="A711" s="2" t="s">
        <v>4494</v>
      </c>
      <c r="B711" s="9">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0">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ID]],customers!$A$1:$A$1001,customers!$I$1:$I$1001,,0)</f>
        <v>Yes</v>
      </c>
    </row>
    <row r="712" spans="1:16" x14ac:dyDescent="0.3">
      <c r="A712" s="2" t="s">
        <v>4499</v>
      </c>
      <c r="B712" s="9">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0">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ID]],customers!$A$1:$A$1001,customers!$I$1:$I$1001,,0)</f>
        <v>No</v>
      </c>
    </row>
    <row r="713" spans="1:16" x14ac:dyDescent="0.3">
      <c r="A713" s="2" t="s">
        <v>4505</v>
      </c>
      <c r="B713" s="9">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0">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_xlfn.XLOOKUP(Table1[[#This Row],[Customer ID]],customers!$A$1:$A$1001,customers!$I$1:$I$1001,,0)</f>
        <v>No</v>
      </c>
    </row>
    <row r="714" spans="1:16" x14ac:dyDescent="0.3">
      <c r="A714" s="2" t="s">
        <v>4512</v>
      </c>
      <c r="B714" s="9">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0">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ID]],customers!$A$1:$A$1001,customers!$I$1:$I$1001,,0)</f>
        <v>No</v>
      </c>
    </row>
    <row r="715" spans="1:16" x14ac:dyDescent="0.3">
      <c r="A715" s="2" t="s">
        <v>4516</v>
      </c>
      <c r="B715" s="9">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0">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9">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0">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ID]],customers!$A$1:$A$1001,customers!$I$1:$I$1001,,0)</f>
        <v>Yes</v>
      </c>
    </row>
    <row r="717" spans="1:16" x14ac:dyDescent="0.3">
      <c r="A717" s="2" t="s">
        <v>4528</v>
      </c>
      <c r="B717" s="9">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0">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ID]],customers!$A$1:$A$1001,customers!$I$1:$I$1001,,0)</f>
        <v>No</v>
      </c>
    </row>
    <row r="718" spans="1:16" x14ac:dyDescent="0.3">
      <c r="A718" s="2" t="s">
        <v>4533</v>
      </c>
      <c r="B718" s="9">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0">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9">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0">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_xlfn.XLOOKUP(Table1[[#This Row],[Customer ID]],customers!$A$1:$A$1001,customers!$I$1:$I$1001,,0)</f>
        <v>No</v>
      </c>
    </row>
    <row r="720" spans="1:16" x14ac:dyDescent="0.3">
      <c r="A720" s="2" t="s">
        <v>4545</v>
      </c>
      <c r="B720" s="9">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0">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9">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0">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_xlfn.XLOOKUP(Table1[[#This Row],[Customer ID]],customers!$A$1:$A$1001,customers!$I$1:$I$1001,,0)</f>
        <v>Yes</v>
      </c>
    </row>
    <row r="722" spans="1:16" x14ac:dyDescent="0.3">
      <c r="A722" s="2" t="s">
        <v>4557</v>
      </c>
      <c r="B722" s="9">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0">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9">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0">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9">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0">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ID]],customers!$A$1:$A$1001,customers!$I$1:$I$1001,,0)</f>
        <v>No</v>
      </c>
    </row>
    <row r="725" spans="1:16" x14ac:dyDescent="0.3">
      <c r="A725" s="2" t="s">
        <v>4574</v>
      </c>
      <c r="B725" s="9">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0">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9">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0">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_xlfn.XLOOKUP(Table1[[#This Row],[Customer ID]],customers!$A$1:$A$1001,customers!$I$1:$I$1001,,0)</f>
        <v>Yes</v>
      </c>
    </row>
    <row r="727" spans="1:16" x14ac:dyDescent="0.3">
      <c r="A727" s="2" t="s">
        <v>4585</v>
      </c>
      <c r="B727" s="9">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0">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_xlfn.XLOOKUP(Table1[[#This Row],[Customer ID]],customers!$A$1:$A$1001,customers!$I$1:$I$1001,,0)</f>
        <v>No</v>
      </c>
    </row>
    <row r="728" spans="1:16" x14ac:dyDescent="0.3">
      <c r="A728" s="2" t="s">
        <v>4591</v>
      </c>
      <c r="B728" s="9">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0">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_xlfn.XLOOKUP(Table1[[#This Row],[Customer ID]],customers!$A$1:$A$1001,customers!$I$1:$I$1001,,0)</f>
        <v>No</v>
      </c>
    </row>
    <row r="729" spans="1:16" x14ac:dyDescent="0.3">
      <c r="A729" s="2" t="s">
        <v>4596</v>
      </c>
      <c r="B729" s="9">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0">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9">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0">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ID]],customers!$A$1:$A$1001,customers!$I$1:$I$1001,,0)</f>
        <v>Yes</v>
      </c>
    </row>
    <row r="731" spans="1:16" x14ac:dyDescent="0.3">
      <c r="A731" s="2" t="s">
        <v>4608</v>
      </c>
      <c r="B731" s="9">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0">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9">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0">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9">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0">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_xlfn.XLOOKUP(Table1[[#This Row],[Customer ID]],customers!$A$1:$A$1001,customers!$I$1:$I$1001,,0)</f>
        <v>Yes</v>
      </c>
    </row>
    <row r="734" spans="1:16" x14ac:dyDescent="0.3">
      <c r="A734" s="2" t="s">
        <v>4625</v>
      </c>
      <c r="B734" s="9">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0">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ID]],customers!$A$1:$A$1001,customers!$I$1:$I$1001,,0)</f>
        <v>No</v>
      </c>
    </row>
    <row r="735" spans="1:16" x14ac:dyDescent="0.3">
      <c r="A735" s="2" t="s">
        <v>4631</v>
      </c>
      <c r="B735" s="9">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0">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9">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0">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_xlfn.XLOOKUP(Table1[[#This Row],[Customer ID]],customers!$A$1:$A$1001,customers!$I$1:$I$1001,,0)</f>
        <v>No</v>
      </c>
    </row>
    <row r="737" spans="1:16" x14ac:dyDescent="0.3">
      <c r="A737" s="2" t="s">
        <v>4642</v>
      </c>
      <c r="B737" s="9">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0">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ID]],customers!$A$1:$A$1001,customers!$I$1:$I$1001,,0)</f>
        <v>No</v>
      </c>
    </row>
    <row r="738" spans="1:16" x14ac:dyDescent="0.3">
      <c r="A738" s="2" t="s">
        <v>4647</v>
      </c>
      <c r="B738" s="9">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0">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_xlfn.XLOOKUP(Table1[[#This Row],[Customer ID]],customers!$A$1:$A$1001,customers!$I$1:$I$1001,,0)</f>
        <v>Yes</v>
      </c>
    </row>
    <row r="739" spans="1:16" x14ac:dyDescent="0.3">
      <c r="A739" s="2" t="s">
        <v>4653</v>
      </c>
      <c r="B739" s="9">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0">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_xlfn.XLOOKUP(Table1[[#This Row],[Customer ID]],customers!$A$1:$A$1001,customers!$I$1:$I$1001,,0)</f>
        <v>No</v>
      </c>
    </row>
    <row r="740" spans="1:16" x14ac:dyDescent="0.3">
      <c r="A740" s="2" t="s">
        <v>4659</v>
      </c>
      <c r="B740" s="9">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0">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9">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0">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ID]],customers!$A$1:$A$1001,customers!$I$1:$I$1001,,0)</f>
        <v>No</v>
      </c>
    </row>
    <row r="742" spans="1:16" x14ac:dyDescent="0.3">
      <c r="A742" s="2" t="s">
        <v>4670</v>
      </c>
      <c r="B742" s="9">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0">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9">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0">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_xlfn.XLOOKUP(Table1[[#This Row],[Customer ID]],customers!$A$1:$A$1001,customers!$I$1:$I$1001,,0)</f>
        <v>No</v>
      </c>
    </row>
    <row r="744" spans="1:16" x14ac:dyDescent="0.3">
      <c r="A744" s="2" t="s">
        <v>4682</v>
      </c>
      <c r="B744" s="9">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0">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_xlfn.XLOOKUP(Table1[[#This Row],[Customer ID]],customers!$A$1:$A$1001,customers!$I$1:$I$1001,,0)</f>
        <v>No</v>
      </c>
    </row>
    <row r="745" spans="1:16" x14ac:dyDescent="0.3">
      <c r="A745" s="2" t="s">
        <v>4688</v>
      </c>
      <c r="B745" s="9">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0">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_xlfn.XLOOKUP(Table1[[#This Row],[Customer ID]],customers!$A$1:$A$1001,customers!$I$1:$I$1001,,0)</f>
        <v>No</v>
      </c>
    </row>
    <row r="746" spans="1:16" x14ac:dyDescent="0.3">
      <c r="A746" s="2" t="s">
        <v>4694</v>
      </c>
      <c r="B746" s="9">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0">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_xlfn.XLOOKUP(Table1[[#This Row],[Customer ID]],customers!$A$1:$A$1001,customers!$I$1:$I$1001,,0)</f>
        <v>Yes</v>
      </c>
    </row>
    <row r="747" spans="1:16" x14ac:dyDescent="0.3">
      <c r="A747" s="2" t="s">
        <v>4699</v>
      </c>
      <c r="B747" s="9">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0">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ID]],customers!$A$1:$A$1001,customers!$I$1:$I$1001,,0)</f>
        <v>No</v>
      </c>
    </row>
    <row r="748" spans="1:16" x14ac:dyDescent="0.3">
      <c r="A748" s="2" t="s">
        <v>4705</v>
      </c>
      <c r="B748" s="9">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0">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_xlfn.XLOOKUP(Table1[[#This Row],[Customer ID]],customers!$A$1:$A$1001,customers!$I$1:$I$1001,,0)</f>
        <v>No</v>
      </c>
    </row>
    <row r="749" spans="1:16" x14ac:dyDescent="0.3">
      <c r="A749" s="2" t="s">
        <v>4711</v>
      </c>
      <c r="B749" s="9">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0">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_xlfn.XLOOKUP(Table1[[#This Row],[Customer ID]],customers!$A$1:$A$1001,customers!$I$1:$I$1001,,0)</f>
        <v>Yes</v>
      </c>
    </row>
    <row r="750" spans="1:16" x14ac:dyDescent="0.3">
      <c r="A750" s="2" t="s">
        <v>4717</v>
      </c>
      <c r="B750" s="9">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0">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ID]],customers!$A$1:$A$1001,customers!$I$1:$I$1001,,0)</f>
        <v>No</v>
      </c>
    </row>
    <row r="751" spans="1:16" x14ac:dyDescent="0.3">
      <c r="A751" s="2" t="s">
        <v>4723</v>
      </c>
      <c r="B751" s="9">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0">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9">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0">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_xlfn.XLOOKUP(Table1[[#This Row],[Customer ID]],customers!$A$1:$A$1001,customers!$I$1:$I$1001,,0)</f>
        <v>Yes</v>
      </c>
    </row>
    <row r="753" spans="1:16" x14ac:dyDescent="0.3">
      <c r="A753" s="2" t="s">
        <v>4735</v>
      </c>
      <c r="B753" s="9">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0">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_xlfn.XLOOKUP(Table1[[#This Row],[Customer ID]],customers!$A$1:$A$1001,customers!$I$1:$I$1001,,0)</f>
        <v>No</v>
      </c>
    </row>
    <row r="754" spans="1:16" x14ac:dyDescent="0.3">
      <c r="A754" s="2" t="s">
        <v>4741</v>
      </c>
      <c r="B754" s="9">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0">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ID]],customers!$A$1:$A$1001,customers!$I$1:$I$1001,,0)</f>
        <v>Yes</v>
      </c>
    </row>
    <row r="755" spans="1:16" x14ac:dyDescent="0.3">
      <c r="A755" s="2" t="s">
        <v>4747</v>
      </c>
      <c r="B755" s="9">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0">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_xlfn.XLOOKUP(Table1[[#This Row],[Customer ID]],customers!$A$1:$A$1001,customers!$I$1:$I$1001,,0)</f>
        <v>No</v>
      </c>
    </row>
    <row r="756" spans="1:16" x14ac:dyDescent="0.3">
      <c r="A756" s="2" t="s">
        <v>4753</v>
      </c>
      <c r="B756" s="9">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0">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_xlfn.XLOOKUP(Table1[[#This Row],[Customer ID]],customers!$A$1:$A$1001,customers!$I$1:$I$1001,,0)</f>
        <v>No</v>
      </c>
    </row>
    <row r="757" spans="1:16" x14ac:dyDescent="0.3">
      <c r="A757" s="2" t="s">
        <v>4758</v>
      </c>
      <c r="B757" s="9">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0">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_xlfn.XLOOKUP(Table1[[#This Row],[Customer ID]],customers!$A$1:$A$1001,customers!$I$1:$I$1001,,0)</f>
        <v>No</v>
      </c>
    </row>
    <row r="758" spans="1:16" x14ac:dyDescent="0.3">
      <c r="A758" s="2" t="s">
        <v>4764</v>
      </c>
      <c r="B758" s="9">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0">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9">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0">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_xlfn.XLOOKUP(Table1[[#This Row],[Customer ID]],customers!$A$1:$A$1001,customers!$I$1:$I$1001,,0)</f>
        <v>Yes</v>
      </c>
    </row>
    <row r="760" spans="1:16" x14ac:dyDescent="0.3">
      <c r="A760" s="2" t="s">
        <v>4776</v>
      </c>
      <c r="B760" s="9">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0">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_xlfn.XLOOKUP(Table1[[#This Row],[Customer ID]],customers!$A$1:$A$1001,customers!$I$1:$I$1001,,0)</f>
        <v>No</v>
      </c>
    </row>
    <row r="761" spans="1:16" x14ac:dyDescent="0.3">
      <c r="A761" s="2" t="s">
        <v>4781</v>
      </c>
      <c r="B761" s="9">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0">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9">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0">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ID]],customers!$A$1:$A$1001,customers!$I$1:$I$1001,,0)</f>
        <v>No</v>
      </c>
    </row>
    <row r="763" spans="1:16" x14ac:dyDescent="0.3">
      <c r="A763" s="2" t="s">
        <v>4792</v>
      </c>
      <c r="B763" s="9">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0">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ID]],customers!$A$1:$A$1001,customers!$I$1:$I$1001,,0)</f>
        <v>Yes</v>
      </c>
    </row>
    <row r="764" spans="1:16" x14ac:dyDescent="0.3">
      <c r="A764" s="2" t="s">
        <v>4797</v>
      </c>
      <c r="B764" s="9">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0">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9">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0">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_xlfn.XLOOKUP(Table1[[#This Row],[Customer ID]],customers!$A$1:$A$1001,customers!$I$1:$I$1001,,0)</f>
        <v>No</v>
      </c>
    </row>
    <row r="766" spans="1:16" x14ac:dyDescent="0.3">
      <c r="A766" s="2" t="s">
        <v>4808</v>
      </c>
      <c r="B766" s="9">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0">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9">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0">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9">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0">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_xlfn.XLOOKUP(Table1[[#This Row],[Customer ID]],customers!$A$1:$A$1001,customers!$I$1:$I$1001,,0)</f>
        <v>Yes</v>
      </c>
    </row>
    <row r="769" spans="1:16" x14ac:dyDescent="0.3">
      <c r="A769" s="2" t="s">
        <v>4825</v>
      </c>
      <c r="B769" s="9">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0">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_xlfn.XLOOKUP(Table1[[#This Row],[Customer ID]],customers!$A$1:$A$1001,customers!$I$1:$I$1001,,0)</f>
        <v>No</v>
      </c>
    </row>
    <row r="770" spans="1:16" x14ac:dyDescent="0.3">
      <c r="A770" s="2" t="s">
        <v>4831</v>
      </c>
      <c r="B770" s="9">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0">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_xlfn.XLOOKUP(Table1[[#This Row],[Customer ID]],customers!$A$1:$A$1001,customers!$I$1:$I$1001,,0)</f>
        <v>No</v>
      </c>
    </row>
    <row r="771" spans="1:16" x14ac:dyDescent="0.3">
      <c r="A771" s="2" t="s">
        <v>4836</v>
      </c>
      <c r="B771" s="9">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0">
        <f>INDEX(products!$A$1:$G$49,MATCH(orders!$D771,products!$A$1:$A$49,0),MATCH(orders!K$1,products!$A$1:$G$1,0))</f>
        <v>2.5</v>
      </c>
      <c r="L771" s="8">
        <f>INDEX(products!$A$1:$G$49,MATCH(orders!$D771,products!$A$1:$A$49,0),MATCH(orders!L$1,products!$A$1:$G$1,0))</f>
        <v>22.884999999999998</v>
      </c>
      <c r="M771" s="8">
        <f t="shared" ref="M771:M834" si="36">E771*L771</f>
        <v>137.31</v>
      </c>
      <c r="N771" t="str">
        <f t="shared" ref="N771:N834" si="37">IF(I771="Rob","Robusta", IF(I771="Exc","Excelsa", IF(I771="Ara","Arabica", IF(I771="Lib","Liberica"," "))))</f>
        <v>Robusta</v>
      </c>
      <c r="O771" t="str">
        <f t="shared" ref="O771:O834" si="38">IF(J771="M","Medium", IF(J771="L","Light", IF(J771="D","Dark"," ")))</f>
        <v>Medium</v>
      </c>
      <c r="P771" t="str">
        <f>_xlfn.XLOOKUP(Table1[[#This Row],[Customer ID]],customers!$A$1:$A$1001,customers!$I$1:$I$1001,,0)</f>
        <v>No</v>
      </c>
    </row>
    <row r="772" spans="1:16" x14ac:dyDescent="0.3">
      <c r="A772" s="2" t="s">
        <v>4842</v>
      </c>
      <c r="B772" s="9">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0">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_xlfn.XLOOKUP(Table1[[#This Row],[Customer ID]],customers!$A$1:$A$1001,customers!$I$1:$I$1001,,0)</f>
        <v>No</v>
      </c>
    </row>
    <row r="773" spans="1:16" x14ac:dyDescent="0.3">
      <c r="A773" s="2" t="s">
        <v>4847</v>
      </c>
      <c r="B773" s="9">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0">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9">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0">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ID]],customers!$A$1:$A$1001,customers!$I$1:$I$1001,,0)</f>
        <v>No</v>
      </c>
    </row>
    <row r="775" spans="1:16" x14ac:dyDescent="0.3">
      <c r="A775" s="2" t="s">
        <v>4858</v>
      </c>
      <c r="B775" s="9">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0">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_xlfn.XLOOKUP(Table1[[#This Row],[Customer ID]],customers!$A$1:$A$1001,customers!$I$1:$I$1001,,0)</f>
        <v>No</v>
      </c>
    </row>
    <row r="776" spans="1:16" x14ac:dyDescent="0.3">
      <c r="A776" s="2" t="s">
        <v>4864</v>
      </c>
      <c r="B776" s="9">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0">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9">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0">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ID]],customers!$A$1:$A$1001,customers!$I$1:$I$1001,,0)</f>
        <v>Yes</v>
      </c>
    </row>
    <row r="778" spans="1:16" x14ac:dyDescent="0.3">
      <c r="A778" s="2" t="s">
        <v>4875</v>
      </c>
      <c r="B778" s="9">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0">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_xlfn.XLOOKUP(Table1[[#This Row],[Customer ID]],customers!$A$1:$A$1001,customers!$I$1:$I$1001,,0)</f>
        <v>No</v>
      </c>
    </row>
    <row r="779" spans="1:16" x14ac:dyDescent="0.3">
      <c r="A779" s="2" t="s">
        <v>4881</v>
      </c>
      <c r="B779" s="9">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0">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9">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0">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_xlfn.XLOOKUP(Table1[[#This Row],[Customer ID]],customers!$A$1:$A$1001,customers!$I$1:$I$1001,,0)</f>
        <v>Yes</v>
      </c>
    </row>
    <row r="781" spans="1:16" x14ac:dyDescent="0.3">
      <c r="A781" s="2" t="s">
        <v>4892</v>
      </c>
      <c r="B781" s="9">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0">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9">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0">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ID]],customers!$A$1:$A$1001,customers!$I$1:$I$1001,,0)</f>
        <v>No</v>
      </c>
    </row>
    <row r="783" spans="1:16" x14ac:dyDescent="0.3">
      <c r="A783" s="2" t="s">
        <v>4903</v>
      </c>
      <c r="B783" s="9">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0">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_xlfn.XLOOKUP(Table1[[#This Row],[Customer ID]],customers!$A$1:$A$1001,customers!$I$1:$I$1001,,0)</f>
        <v>No</v>
      </c>
    </row>
    <row r="784" spans="1:16" x14ac:dyDescent="0.3">
      <c r="A784" s="2" t="s">
        <v>4909</v>
      </c>
      <c r="B784" s="9">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0">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ID]],customers!$A$1:$A$1001,customers!$I$1:$I$1001,,0)</f>
        <v>No</v>
      </c>
    </row>
    <row r="785" spans="1:16" x14ac:dyDescent="0.3">
      <c r="A785" s="2" t="s">
        <v>4915</v>
      </c>
      <c r="B785" s="9">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0">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9">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0">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_xlfn.XLOOKUP(Table1[[#This Row],[Customer ID]],customers!$A$1:$A$1001,customers!$I$1:$I$1001,,0)</f>
        <v>No</v>
      </c>
    </row>
    <row r="787" spans="1:16" x14ac:dyDescent="0.3">
      <c r="A787" s="2" t="s">
        <v>4926</v>
      </c>
      <c r="B787" s="9">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0">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_xlfn.XLOOKUP(Table1[[#This Row],[Customer ID]],customers!$A$1:$A$1001,customers!$I$1:$I$1001,,0)</f>
        <v>No</v>
      </c>
    </row>
    <row r="788" spans="1:16" x14ac:dyDescent="0.3">
      <c r="A788" s="2" t="s">
        <v>4932</v>
      </c>
      <c r="B788" s="9">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0">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ID]],customers!$A$1:$A$1001,customers!$I$1:$I$1001,,0)</f>
        <v>Yes</v>
      </c>
    </row>
    <row r="789" spans="1:16" x14ac:dyDescent="0.3">
      <c r="A789" s="2" t="s">
        <v>4938</v>
      </c>
      <c r="B789" s="9">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0">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ID]],customers!$A$1:$A$1001,customers!$I$1:$I$1001,,0)</f>
        <v>Yes</v>
      </c>
    </row>
    <row r="790" spans="1:16" x14ac:dyDescent="0.3">
      <c r="A790" s="2" t="s">
        <v>4943</v>
      </c>
      <c r="B790" s="9">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0">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9">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0">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9">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0">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_xlfn.XLOOKUP(Table1[[#This Row],[Customer ID]],customers!$A$1:$A$1001,customers!$I$1:$I$1001,,0)</f>
        <v>No</v>
      </c>
    </row>
    <row r="793" spans="1:16" x14ac:dyDescent="0.3">
      <c r="A793" s="2" t="s">
        <v>4961</v>
      </c>
      <c r="B793" s="9">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0">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9">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0">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_xlfn.XLOOKUP(Table1[[#This Row],[Customer ID]],customers!$A$1:$A$1001,customers!$I$1:$I$1001,,0)</f>
        <v>Yes</v>
      </c>
    </row>
    <row r="795" spans="1:16" x14ac:dyDescent="0.3">
      <c r="A795" s="2" t="s">
        <v>4973</v>
      </c>
      <c r="B795" s="9">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0">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9">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0">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9">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0">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9">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0">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_xlfn.XLOOKUP(Table1[[#This Row],[Customer ID]],customers!$A$1:$A$1001,customers!$I$1:$I$1001,,0)</f>
        <v>No</v>
      </c>
    </row>
    <row r="799" spans="1:16" x14ac:dyDescent="0.3">
      <c r="A799" s="2" t="s">
        <v>4996</v>
      </c>
      <c r="B799" s="9">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0">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_xlfn.XLOOKUP(Table1[[#This Row],[Customer ID]],customers!$A$1:$A$1001,customers!$I$1:$I$1001,,0)</f>
        <v>No</v>
      </c>
    </row>
    <row r="800" spans="1:16" x14ac:dyDescent="0.3">
      <c r="A800" s="2" t="s">
        <v>5002</v>
      </c>
      <c r="B800" s="9">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0">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9">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0">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9">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0">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_xlfn.XLOOKUP(Table1[[#This Row],[Customer ID]],customers!$A$1:$A$1001,customers!$I$1:$I$1001,,0)</f>
        <v>No</v>
      </c>
    </row>
    <row r="803" spans="1:16" x14ac:dyDescent="0.3">
      <c r="A803" s="2" t="s">
        <v>5018</v>
      </c>
      <c r="B803" s="9">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0">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9">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0">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_xlfn.XLOOKUP(Table1[[#This Row],[Customer ID]],customers!$A$1:$A$1001,customers!$I$1:$I$1001,,0)</f>
        <v>No</v>
      </c>
    </row>
    <row r="805" spans="1:16" x14ac:dyDescent="0.3">
      <c r="A805" s="2" t="s">
        <v>5030</v>
      </c>
      <c r="B805" s="9">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0">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9">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0">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_xlfn.XLOOKUP(Table1[[#This Row],[Customer ID]],customers!$A$1:$A$1001,customers!$I$1:$I$1001,,0)</f>
        <v>No</v>
      </c>
    </row>
    <row r="807" spans="1:16" x14ac:dyDescent="0.3">
      <c r="A807" s="2" t="s">
        <v>5040</v>
      </c>
      <c r="B807" s="9">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0">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_xlfn.XLOOKUP(Table1[[#This Row],[Customer ID]],customers!$A$1:$A$1001,customers!$I$1:$I$1001,,0)</f>
        <v>No</v>
      </c>
    </row>
    <row r="808" spans="1:16" x14ac:dyDescent="0.3">
      <c r="A808" s="2" t="s">
        <v>5046</v>
      </c>
      <c r="B808" s="9">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0">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_xlfn.XLOOKUP(Table1[[#This Row],[Customer ID]],customers!$A$1:$A$1001,customers!$I$1:$I$1001,,0)</f>
        <v>Yes</v>
      </c>
    </row>
    <row r="809" spans="1:16" x14ac:dyDescent="0.3">
      <c r="A809" s="2" t="s">
        <v>5050</v>
      </c>
      <c r="B809" s="9">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0">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_xlfn.XLOOKUP(Table1[[#This Row],[Customer ID]],customers!$A$1:$A$1001,customers!$I$1:$I$1001,,0)</f>
        <v>No</v>
      </c>
    </row>
    <row r="810" spans="1:16" x14ac:dyDescent="0.3">
      <c r="A810" s="2" t="s">
        <v>5056</v>
      </c>
      <c r="B810" s="9">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0">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9">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0">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9">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0">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_xlfn.XLOOKUP(Table1[[#This Row],[Customer ID]],customers!$A$1:$A$1001,customers!$I$1:$I$1001,,0)</f>
        <v>No</v>
      </c>
    </row>
    <row r="813" spans="1:16" x14ac:dyDescent="0.3">
      <c r="A813" s="2" t="s">
        <v>5073</v>
      </c>
      <c r="B813" s="9">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0">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_xlfn.XLOOKUP(Table1[[#This Row],[Customer ID]],customers!$A$1:$A$1001,customers!$I$1:$I$1001,,0)</f>
        <v>Yes</v>
      </c>
    </row>
    <row r="814" spans="1:16" x14ac:dyDescent="0.3">
      <c r="A814" s="2" t="s">
        <v>5073</v>
      </c>
      <c r="B814" s="9">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0">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9">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0">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9">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0">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ID]],customers!$A$1:$A$1001,customers!$I$1:$I$1001,,0)</f>
        <v>No</v>
      </c>
    </row>
    <row r="817" spans="1:16" x14ac:dyDescent="0.3">
      <c r="A817" s="2" t="s">
        <v>5096</v>
      </c>
      <c r="B817" s="9">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0">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_xlfn.XLOOKUP(Table1[[#This Row],[Customer ID]],customers!$A$1:$A$1001,customers!$I$1:$I$1001,,0)</f>
        <v>No</v>
      </c>
    </row>
    <row r="818" spans="1:16" x14ac:dyDescent="0.3">
      <c r="A818" s="2" t="s">
        <v>5102</v>
      </c>
      <c r="B818" s="9">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0">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_xlfn.XLOOKUP(Table1[[#This Row],[Customer ID]],customers!$A$1:$A$1001,customers!$I$1:$I$1001,,0)</f>
        <v>No</v>
      </c>
    </row>
    <row r="819" spans="1:16" x14ac:dyDescent="0.3">
      <c r="A819" s="2" t="s">
        <v>5107</v>
      </c>
      <c r="B819" s="9">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0">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_xlfn.XLOOKUP(Table1[[#This Row],[Customer ID]],customers!$A$1:$A$1001,customers!$I$1:$I$1001,,0)</f>
        <v>No</v>
      </c>
    </row>
    <row r="820" spans="1:16" x14ac:dyDescent="0.3">
      <c r="A820" s="2" t="s">
        <v>5112</v>
      </c>
      <c r="B820" s="9">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0">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_xlfn.XLOOKUP(Table1[[#This Row],[Customer ID]],customers!$A$1:$A$1001,customers!$I$1:$I$1001,,0)</f>
        <v>No</v>
      </c>
    </row>
    <row r="821" spans="1:16" x14ac:dyDescent="0.3">
      <c r="A821" s="2" t="s">
        <v>5117</v>
      </c>
      <c r="B821" s="9">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0">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9">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0">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ID]],customers!$A$1:$A$1001,customers!$I$1:$I$1001,,0)</f>
        <v>Yes</v>
      </c>
    </row>
    <row r="823" spans="1:16" x14ac:dyDescent="0.3">
      <c r="A823" s="2" t="s">
        <v>5129</v>
      </c>
      <c r="B823" s="9">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0">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_xlfn.XLOOKUP(Table1[[#This Row],[Customer ID]],customers!$A$1:$A$1001,customers!$I$1:$I$1001,,0)</f>
        <v>No</v>
      </c>
    </row>
    <row r="824" spans="1:16" x14ac:dyDescent="0.3">
      <c r="A824" s="2" t="s">
        <v>5135</v>
      </c>
      <c r="B824" s="9">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0">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9">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0">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_xlfn.XLOOKUP(Table1[[#This Row],[Customer ID]],customers!$A$1:$A$1001,customers!$I$1:$I$1001,,0)</f>
        <v>Yes</v>
      </c>
    </row>
    <row r="826" spans="1:16" x14ac:dyDescent="0.3">
      <c r="A826" s="2" t="s">
        <v>5147</v>
      </c>
      <c r="B826" s="9">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0">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_xlfn.XLOOKUP(Table1[[#This Row],[Customer ID]],customers!$A$1:$A$1001,customers!$I$1:$I$1001,,0)</f>
        <v>Yes</v>
      </c>
    </row>
    <row r="827" spans="1:16" x14ac:dyDescent="0.3">
      <c r="A827" s="2" t="s">
        <v>5152</v>
      </c>
      <c r="B827" s="9">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0">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9">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0">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ID]],customers!$A$1:$A$1001,customers!$I$1:$I$1001,,0)</f>
        <v>Yes</v>
      </c>
    </row>
    <row r="829" spans="1:16" x14ac:dyDescent="0.3">
      <c r="A829" s="2" t="s">
        <v>5164</v>
      </c>
      <c r="B829" s="9">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0">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ID]],customers!$A$1:$A$1001,customers!$I$1:$I$1001,,0)</f>
        <v>No</v>
      </c>
    </row>
    <row r="830" spans="1:16" x14ac:dyDescent="0.3">
      <c r="A830" s="2" t="s">
        <v>5170</v>
      </c>
      <c r="B830" s="9">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0">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_xlfn.XLOOKUP(Table1[[#This Row],[Customer ID]],customers!$A$1:$A$1001,customers!$I$1:$I$1001,,0)</f>
        <v>Yes</v>
      </c>
    </row>
    <row r="831" spans="1:16" x14ac:dyDescent="0.3">
      <c r="A831" s="2" t="s">
        <v>5176</v>
      </c>
      <c r="B831" s="9">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0">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_xlfn.XLOOKUP(Table1[[#This Row],[Customer ID]],customers!$A$1:$A$1001,customers!$I$1:$I$1001,,0)</f>
        <v>No</v>
      </c>
    </row>
    <row r="832" spans="1:16" x14ac:dyDescent="0.3">
      <c r="A832" s="2" t="s">
        <v>5182</v>
      </c>
      <c r="B832" s="9">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0">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ID]],customers!$A$1:$A$1001,customers!$I$1:$I$1001,,0)</f>
        <v>No</v>
      </c>
    </row>
    <row r="833" spans="1:16" x14ac:dyDescent="0.3">
      <c r="A833" s="2" t="s">
        <v>5182</v>
      </c>
      <c r="B833" s="9">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0">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_xlfn.XLOOKUP(Table1[[#This Row],[Customer ID]],customers!$A$1:$A$1001,customers!$I$1:$I$1001,,0)</f>
        <v>No</v>
      </c>
    </row>
    <row r="834" spans="1:16" x14ac:dyDescent="0.3">
      <c r="A834" s="2" t="s">
        <v>5193</v>
      </c>
      <c r="B834" s="9">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0">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9">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0">
        <f>INDEX(products!$A$1:$G$49,MATCH(orders!$D835,products!$A$1:$A$49,0),MATCH(orders!K$1,products!$A$1:$G$1,0))</f>
        <v>2.5</v>
      </c>
      <c r="L835" s="8">
        <f>INDEX(products!$A$1:$G$49,MATCH(orders!$D835,products!$A$1:$A$49,0),MATCH(orders!L$1,products!$A$1:$G$1,0))</f>
        <v>20.584999999999997</v>
      </c>
      <c r="M835" s="8">
        <f t="shared" ref="M835:M898" si="39">E835*L835</f>
        <v>82.339999999999989</v>
      </c>
      <c r="N835" t="str">
        <f t="shared" ref="N835:N898" si="40">IF(I835="Rob","Robusta", IF(I835="Exc","Excelsa", IF(I835="Ara","Arabica", IF(I835="Lib","Liberica"," "))))</f>
        <v>Robusta</v>
      </c>
      <c r="O835" t="str">
        <f t="shared" ref="O835:O898" si="41">IF(J835="M","Medium", IF(J835="L","Light", IF(J835="D","Dark"," ")))</f>
        <v>Dark</v>
      </c>
      <c r="P835" t="str">
        <f>_xlfn.XLOOKUP(Table1[[#This Row],[Customer ID]],customers!$A$1:$A$1001,customers!$I$1:$I$1001,,0)</f>
        <v>Yes</v>
      </c>
    </row>
    <row r="836" spans="1:16" x14ac:dyDescent="0.3">
      <c r="A836" s="2" t="s">
        <v>5205</v>
      </c>
      <c r="B836" s="9">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0">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_xlfn.XLOOKUP(Table1[[#This Row],[Customer ID]],customers!$A$1:$A$1001,customers!$I$1:$I$1001,,0)</f>
        <v>No</v>
      </c>
    </row>
    <row r="837" spans="1:16" x14ac:dyDescent="0.3">
      <c r="A837" s="2" t="s">
        <v>5211</v>
      </c>
      <c r="B837" s="9">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0">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ID]],customers!$A$1:$A$1001,customers!$I$1:$I$1001,,0)</f>
        <v>Yes</v>
      </c>
    </row>
    <row r="838" spans="1:16" x14ac:dyDescent="0.3">
      <c r="A838" s="2" t="s">
        <v>5216</v>
      </c>
      <c r="B838" s="9">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0">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_xlfn.XLOOKUP(Table1[[#This Row],[Customer ID]],customers!$A$1:$A$1001,customers!$I$1:$I$1001,,0)</f>
        <v>No</v>
      </c>
    </row>
    <row r="839" spans="1:16" x14ac:dyDescent="0.3">
      <c r="A839" s="2" t="s">
        <v>5222</v>
      </c>
      <c r="B839" s="9">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0">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9">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0">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_xlfn.XLOOKUP(Table1[[#This Row],[Customer ID]],customers!$A$1:$A$1001,customers!$I$1:$I$1001,,0)</f>
        <v>No</v>
      </c>
    </row>
    <row r="841" spans="1:16" x14ac:dyDescent="0.3">
      <c r="A841" s="2" t="s">
        <v>5234</v>
      </c>
      <c r="B841" s="9">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0">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ID]],customers!$A$1:$A$1001,customers!$I$1:$I$1001,,0)</f>
        <v>No</v>
      </c>
    </row>
    <row r="842" spans="1:16" x14ac:dyDescent="0.3">
      <c r="A842" s="2" t="s">
        <v>5240</v>
      </c>
      <c r="B842" s="9">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0">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9">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0">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9">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0">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ID]],customers!$A$1:$A$1001,customers!$I$1:$I$1001,,0)</f>
        <v>Yes</v>
      </c>
    </row>
    <row r="845" spans="1:16" x14ac:dyDescent="0.3">
      <c r="A845" s="2" t="s">
        <v>5256</v>
      </c>
      <c r="B845" s="9">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0">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ID]],customers!$A$1:$A$1001,customers!$I$1:$I$1001,,0)</f>
        <v>Yes</v>
      </c>
    </row>
    <row r="846" spans="1:16" x14ac:dyDescent="0.3">
      <c r="A846" s="2" t="s">
        <v>5262</v>
      </c>
      <c r="B846" s="9">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0">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_xlfn.XLOOKUP(Table1[[#This Row],[Customer ID]],customers!$A$1:$A$1001,customers!$I$1:$I$1001,,0)</f>
        <v>Yes</v>
      </c>
    </row>
    <row r="847" spans="1:16" x14ac:dyDescent="0.3">
      <c r="A847" s="2" t="s">
        <v>5268</v>
      </c>
      <c r="B847" s="9">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0">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ID]],customers!$A$1:$A$1001,customers!$I$1:$I$1001,,0)</f>
        <v>No</v>
      </c>
    </row>
    <row r="848" spans="1:16" x14ac:dyDescent="0.3">
      <c r="A848" s="2" t="s">
        <v>5273</v>
      </c>
      <c r="B848" s="9">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0">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9">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0">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9">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0">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ID]],customers!$A$1:$A$1001,customers!$I$1:$I$1001,,0)</f>
        <v>No</v>
      </c>
    </row>
    <row r="851" spans="1:16" x14ac:dyDescent="0.3">
      <c r="A851" s="2" t="s">
        <v>5288</v>
      </c>
      <c r="B851" s="9">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0">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_xlfn.XLOOKUP(Table1[[#This Row],[Customer ID]],customers!$A$1:$A$1001,customers!$I$1:$I$1001,,0)</f>
        <v>Yes</v>
      </c>
    </row>
    <row r="852" spans="1:16" x14ac:dyDescent="0.3">
      <c r="A852" s="2" t="s">
        <v>5288</v>
      </c>
      <c r="B852" s="9">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0">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_xlfn.XLOOKUP(Table1[[#This Row],[Customer ID]],customers!$A$1:$A$1001,customers!$I$1:$I$1001,,0)</f>
        <v>Yes</v>
      </c>
    </row>
    <row r="853" spans="1:16" x14ac:dyDescent="0.3">
      <c r="A853" s="2" t="s">
        <v>5299</v>
      </c>
      <c r="B853" s="9">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0">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_xlfn.XLOOKUP(Table1[[#This Row],[Customer ID]],customers!$A$1:$A$1001,customers!$I$1:$I$1001,,0)</f>
        <v>Yes</v>
      </c>
    </row>
    <row r="854" spans="1:16" x14ac:dyDescent="0.3">
      <c r="A854" s="2" t="s">
        <v>5305</v>
      </c>
      <c r="B854" s="9">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0">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9">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0">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_xlfn.XLOOKUP(Table1[[#This Row],[Customer ID]],customers!$A$1:$A$1001,customers!$I$1:$I$1001,,0)</f>
        <v>No</v>
      </c>
    </row>
    <row r="856" spans="1:16" x14ac:dyDescent="0.3">
      <c r="A856" s="2" t="s">
        <v>5315</v>
      </c>
      <c r="B856" s="9">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0">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9">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0">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_xlfn.XLOOKUP(Table1[[#This Row],[Customer ID]],customers!$A$1:$A$1001,customers!$I$1:$I$1001,,0)</f>
        <v>No</v>
      </c>
    </row>
    <row r="858" spans="1:16" x14ac:dyDescent="0.3">
      <c r="A858" s="2" t="s">
        <v>5327</v>
      </c>
      <c r="B858" s="9">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0">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_xlfn.XLOOKUP(Table1[[#This Row],[Customer ID]],customers!$A$1:$A$1001,customers!$I$1:$I$1001,,0)</f>
        <v>Yes</v>
      </c>
    </row>
    <row r="859" spans="1:16" x14ac:dyDescent="0.3">
      <c r="A859" s="2" t="s">
        <v>5333</v>
      </c>
      <c r="B859" s="9">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0">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9">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0">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_xlfn.XLOOKUP(Table1[[#This Row],[Customer ID]],customers!$A$1:$A$1001,customers!$I$1:$I$1001,,0)</f>
        <v>No</v>
      </c>
    </row>
    <row r="861" spans="1:16" x14ac:dyDescent="0.3">
      <c r="A861" s="2" t="s">
        <v>5345</v>
      </c>
      <c r="B861" s="9">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0">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9">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0">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9">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0">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9">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0">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9">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0">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_xlfn.XLOOKUP(Table1[[#This Row],[Customer ID]],customers!$A$1:$A$1001,customers!$I$1:$I$1001,,0)</f>
        <v>Yes</v>
      </c>
    </row>
    <row r="866" spans="1:16" x14ac:dyDescent="0.3">
      <c r="A866" s="2" t="s">
        <v>5374</v>
      </c>
      <c r="B866" s="9">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0">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9">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0">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_xlfn.XLOOKUP(Table1[[#This Row],[Customer ID]],customers!$A$1:$A$1001,customers!$I$1:$I$1001,,0)</f>
        <v>Yes</v>
      </c>
    </row>
    <row r="868" spans="1:16" x14ac:dyDescent="0.3">
      <c r="A868" s="2" t="s">
        <v>5385</v>
      </c>
      <c r="B868" s="9">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0">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_xlfn.XLOOKUP(Table1[[#This Row],[Customer ID]],customers!$A$1:$A$1001,customers!$I$1:$I$1001,,0)</f>
        <v>No</v>
      </c>
    </row>
    <row r="869" spans="1:16" x14ac:dyDescent="0.3">
      <c r="A869" s="2" t="s">
        <v>5391</v>
      </c>
      <c r="B869" s="9">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0">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9">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0">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ID]],customers!$A$1:$A$1001,customers!$I$1:$I$1001,,0)</f>
        <v>Yes</v>
      </c>
    </row>
    <row r="871" spans="1:16" x14ac:dyDescent="0.3">
      <c r="A871" s="2" t="s">
        <v>5402</v>
      </c>
      <c r="B871" s="9">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0">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_xlfn.XLOOKUP(Table1[[#This Row],[Customer ID]],customers!$A$1:$A$1001,customers!$I$1:$I$1001,,0)</f>
        <v>Yes</v>
      </c>
    </row>
    <row r="872" spans="1:16" x14ac:dyDescent="0.3">
      <c r="A872" s="2" t="s">
        <v>5407</v>
      </c>
      <c r="B872" s="9">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0">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ID]],customers!$A$1:$A$1001,customers!$I$1:$I$1001,,0)</f>
        <v>Yes</v>
      </c>
    </row>
    <row r="873" spans="1:16" x14ac:dyDescent="0.3">
      <c r="A873" s="2" t="s">
        <v>5413</v>
      </c>
      <c r="B873" s="9">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0">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ID]],customers!$A$1:$A$1001,customers!$I$1:$I$1001,,0)</f>
        <v>Yes</v>
      </c>
    </row>
    <row r="874" spans="1:16" x14ac:dyDescent="0.3">
      <c r="A874" s="2" t="s">
        <v>5421</v>
      </c>
      <c r="B874" s="9">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0">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_xlfn.XLOOKUP(Table1[[#This Row],[Customer ID]],customers!$A$1:$A$1001,customers!$I$1:$I$1001,,0)</f>
        <v>No</v>
      </c>
    </row>
    <row r="875" spans="1:16" x14ac:dyDescent="0.3">
      <c r="A875" s="2" t="s">
        <v>5427</v>
      </c>
      <c r="B875" s="9">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0">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_xlfn.XLOOKUP(Table1[[#This Row],[Customer ID]],customers!$A$1:$A$1001,customers!$I$1:$I$1001,,0)</f>
        <v>Yes</v>
      </c>
    </row>
    <row r="876" spans="1:16" x14ac:dyDescent="0.3">
      <c r="A876" s="2" t="s">
        <v>5433</v>
      </c>
      <c r="B876" s="9">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0">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_xlfn.XLOOKUP(Table1[[#This Row],[Customer ID]],customers!$A$1:$A$1001,customers!$I$1:$I$1001,,0)</f>
        <v>No</v>
      </c>
    </row>
    <row r="877" spans="1:16" x14ac:dyDescent="0.3">
      <c r="A877" s="2" t="s">
        <v>5439</v>
      </c>
      <c r="B877" s="9">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0">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9">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0">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_xlfn.XLOOKUP(Table1[[#This Row],[Customer ID]],customers!$A$1:$A$1001,customers!$I$1:$I$1001,,0)</f>
        <v>No</v>
      </c>
    </row>
    <row r="879" spans="1:16" x14ac:dyDescent="0.3">
      <c r="A879" s="2" t="s">
        <v>5450</v>
      </c>
      <c r="B879" s="9">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0">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_xlfn.XLOOKUP(Table1[[#This Row],[Customer ID]],customers!$A$1:$A$1001,customers!$I$1:$I$1001,,0)</f>
        <v>No</v>
      </c>
    </row>
    <row r="880" spans="1:16" x14ac:dyDescent="0.3">
      <c r="A880" s="2" t="s">
        <v>5456</v>
      </c>
      <c r="B880" s="9">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0">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9">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0">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ID]],customers!$A$1:$A$1001,customers!$I$1:$I$1001,,0)</f>
        <v>No</v>
      </c>
    </row>
    <row r="882" spans="1:16" x14ac:dyDescent="0.3">
      <c r="A882" s="2" t="s">
        <v>5466</v>
      </c>
      <c r="B882" s="9">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0">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_xlfn.XLOOKUP(Table1[[#This Row],[Customer ID]],customers!$A$1:$A$1001,customers!$I$1:$I$1001,,0)</f>
        <v>No</v>
      </c>
    </row>
    <row r="883" spans="1:16" x14ac:dyDescent="0.3">
      <c r="A883" s="2" t="s">
        <v>5472</v>
      </c>
      <c r="B883" s="9">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0">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_xlfn.XLOOKUP(Table1[[#This Row],[Customer ID]],customers!$A$1:$A$1001,customers!$I$1:$I$1001,,0)</f>
        <v>Yes</v>
      </c>
    </row>
    <row r="884" spans="1:16" x14ac:dyDescent="0.3">
      <c r="A884" s="2" t="s">
        <v>5477</v>
      </c>
      <c r="B884" s="9">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0">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9">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0">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9">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0">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9">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0">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_xlfn.XLOOKUP(Table1[[#This Row],[Customer ID]],customers!$A$1:$A$1001,customers!$I$1:$I$1001,,0)</f>
        <v>No</v>
      </c>
    </row>
    <row r="888" spans="1:16" x14ac:dyDescent="0.3">
      <c r="A888" s="2" t="s">
        <v>5501</v>
      </c>
      <c r="B888" s="9">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0">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_xlfn.XLOOKUP(Table1[[#This Row],[Customer ID]],customers!$A$1:$A$1001,customers!$I$1:$I$1001,,0)</f>
        <v>No</v>
      </c>
    </row>
    <row r="889" spans="1:16" x14ac:dyDescent="0.3">
      <c r="A889" s="2" t="s">
        <v>5507</v>
      </c>
      <c r="B889" s="9">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0">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ID]],customers!$A$1:$A$1001,customers!$I$1:$I$1001,,0)</f>
        <v>No</v>
      </c>
    </row>
    <row r="890" spans="1:16" x14ac:dyDescent="0.3">
      <c r="A890" s="2" t="s">
        <v>5513</v>
      </c>
      <c r="B890" s="9">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0">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_xlfn.XLOOKUP(Table1[[#This Row],[Customer ID]],customers!$A$1:$A$1001,customers!$I$1:$I$1001,,0)</f>
        <v>Yes</v>
      </c>
    </row>
    <row r="891" spans="1:16" x14ac:dyDescent="0.3">
      <c r="A891" s="2" t="s">
        <v>5519</v>
      </c>
      <c r="B891" s="9">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0">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9">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0">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9">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0">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9">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0">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ID]],customers!$A$1:$A$1001,customers!$I$1:$I$1001,,0)</f>
        <v>No</v>
      </c>
    </row>
    <row r="895" spans="1:16" x14ac:dyDescent="0.3">
      <c r="A895" s="2" t="s">
        <v>5543</v>
      </c>
      <c r="B895" s="9">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0">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_xlfn.XLOOKUP(Table1[[#This Row],[Customer ID]],customers!$A$1:$A$1001,customers!$I$1:$I$1001,,0)</f>
        <v>Yes</v>
      </c>
    </row>
    <row r="896" spans="1:16" x14ac:dyDescent="0.3">
      <c r="A896" s="2" t="s">
        <v>5548</v>
      </c>
      <c r="B896" s="9">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0">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9">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0">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9">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0">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_xlfn.XLOOKUP(Table1[[#This Row],[Customer ID]],customers!$A$1:$A$1001,customers!$I$1:$I$1001,,0)</f>
        <v>Yes</v>
      </c>
    </row>
    <row r="899" spans="1:16" x14ac:dyDescent="0.3">
      <c r="A899" s="2" t="s">
        <v>5564</v>
      </c>
      <c r="B899" s="9">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0">
        <f>INDEX(products!$A$1:$G$49,MATCH(orders!$D899,products!$A$1:$A$49,0),MATCH(orders!K$1,products!$A$1:$G$1,0))</f>
        <v>1</v>
      </c>
      <c r="L899" s="8">
        <f>INDEX(products!$A$1:$G$49,MATCH(orders!$D899,products!$A$1:$A$49,0),MATCH(orders!L$1,products!$A$1:$G$1,0))</f>
        <v>12.15</v>
      </c>
      <c r="M899" s="8">
        <f t="shared" ref="M899:M962" si="42">E899*L899</f>
        <v>24.3</v>
      </c>
      <c r="N899" t="str">
        <f t="shared" ref="N899:N962" si="43">IF(I899="Rob","Robusta", IF(I899="Exc","Excelsa", IF(I899="Ara","Arabica", IF(I899="Lib","Liberica"," "))))</f>
        <v>Excelsa</v>
      </c>
      <c r="O899" t="str">
        <f t="shared" ref="O899:O962" si="44">IF(J899="M","Medium", IF(J899="L","Light", IF(J899="D","Dark"," ")))</f>
        <v>Dark</v>
      </c>
      <c r="P899" t="str">
        <f>_xlfn.XLOOKUP(Table1[[#This Row],[Customer ID]],customers!$A$1:$A$1001,customers!$I$1:$I$1001,,0)</f>
        <v>No</v>
      </c>
    </row>
    <row r="900" spans="1:16" x14ac:dyDescent="0.3">
      <c r="A900" s="2" t="s">
        <v>5570</v>
      </c>
      <c r="B900" s="9">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0">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9">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0">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_xlfn.XLOOKUP(Table1[[#This Row],[Customer ID]],customers!$A$1:$A$1001,customers!$I$1:$I$1001,,0)</f>
        <v>No</v>
      </c>
    </row>
    <row r="902" spans="1:16" x14ac:dyDescent="0.3">
      <c r="A902" s="2" t="s">
        <v>5580</v>
      </c>
      <c r="B902" s="9">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0">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_xlfn.XLOOKUP(Table1[[#This Row],[Customer ID]],customers!$A$1:$A$1001,customers!$I$1:$I$1001,,0)</f>
        <v>No</v>
      </c>
    </row>
    <row r="903" spans="1:16" x14ac:dyDescent="0.3">
      <c r="A903" s="2" t="s">
        <v>5585</v>
      </c>
      <c r="B903" s="9">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0">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9">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0">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9">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0">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_xlfn.XLOOKUP(Table1[[#This Row],[Customer ID]],customers!$A$1:$A$1001,customers!$I$1:$I$1001,,0)</f>
        <v>No</v>
      </c>
    </row>
    <row r="906" spans="1:16" x14ac:dyDescent="0.3">
      <c r="A906" s="2" t="s">
        <v>5603</v>
      </c>
      <c r="B906" s="9">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0">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9">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0">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_xlfn.XLOOKUP(Table1[[#This Row],[Customer ID]],customers!$A$1:$A$1001,customers!$I$1:$I$1001,,0)</f>
        <v>Yes</v>
      </c>
    </row>
    <row r="908" spans="1:16" x14ac:dyDescent="0.3">
      <c r="A908" s="2" t="s">
        <v>5614</v>
      </c>
      <c r="B908" s="9">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0">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_xlfn.XLOOKUP(Table1[[#This Row],[Customer ID]],customers!$A$1:$A$1001,customers!$I$1:$I$1001,,0)</f>
        <v>Yes</v>
      </c>
    </row>
    <row r="909" spans="1:16" x14ac:dyDescent="0.3">
      <c r="A909" s="2" t="s">
        <v>5620</v>
      </c>
      <c r="B909" s="9">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0">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9">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0">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_xlfn.XLOOKUP(Table1[[#This Row],[Customer ID]],customers!$A$1:$A$1001,customers!$I$1:$I$1001,,0)</f>
        <v>No</v>
      </c>
    </row>
    <row r="911" spans="1:16" x14ac:dyDescent="0.3">
      <c r="A911" s="2" t="s">
        <v>5632</v>
      </c>
      <c r="B911" s="9">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0">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9">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0">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_xlfn.XLOOKUP(Table1[[#This Row],[Customer ID]],customers!$A$1:$A$1001,customers!$I$1:$I$1001,,0)</f>
        <v>No</v>
      </c>
    </row>
    <row r="913" spans="1:16" x14ac:dyDescent="0.3">
      <c r="A913" s="2" t="s">
        <v>5643</v>
      </c>
      <c r="B913" s="9">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0">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_xlfn.XLOOKUP(Table1[[#This Row],[Customer ID]],customers!$A$1:$A$1001,customers!$I$1:$I$1001,,0)</f>
        <v>Yes</v>
      </c>
    </row>
    <row r="914" spans="1:16" x14ac:dyDescent="0.3">
      <c r="A914" s="2" t="s">
        <v>5649</v>
      </c>
      <c r="B914" s="9">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0">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_xlfn.XLOOKUP(Table1[[#This Row],[Customer ID]],customers!$A$1:$A$1001,customers!$I$1:$I$1001,,0)</f>
        <v>Yes</v>
      </c>
    </row>
    <row r="915" spans="1:16" x14ac:dyDescent="0.3">
      <c r="A915" s="2" t="s">
        <v>5654</v>
      </c>
      <c r="B915" s="9">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0">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_xlfn.XLOOKUP(Table1[[#This Row],[Customer ID]],customers!$A$1:$A$1001,customers!$I$1:$I$1001,,0)</f>
        <v>No</v>
      </c>
    </row>
    <row r="916" spans="1:16" x14ac:dyDescent="0.3">
      <c r="A916" s="2" t="s">
        <v>5660</v>
      </c>
      <c r="B916" s="9">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0">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_xlfn.XLOOKUP(Table1[[#This Row],[Customer ID]],customers!$A$1:$A$1001,customers!$I$1:$I$1001,,0)</f>
        <v>No</v>
      </c>
    </row>
    <row r="917" spans="1:16" x14ac:dyDescent="0.3">
      <c r="A917" s="2" t="s">
        <v>5666</v>
      </c>
      <c r="B917" s="9">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0">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9">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0">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ID]],customers!$A$1:$A$1001,customers!$I$1:$I$1001,,0)</f>
        <v>Yes</v>
      </c>
    </row>
    <row r="919" spans="1:16" x14ac:dyDescent="0.3">
      <c r="A919" s="2" t="s">
        <v>5676</v>
      </c>
      <c r="B919" s="9">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0">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_xlfn.XLOOKUP(Table1[[#This Row],[Customer ID]],customers!$A$1:$A$1001,customers!$I$1:$I$1001,,0)</f>
        <v>No</v>
      </c>
    </row>
    <row r="920" spans="1:16" x14ac:dyDescent="0.3">
      <c r="A920" s="2" t="s">
        <v>5676</v>
      </c>
      <c r="B920" s="9">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0">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ID]],customers!$A$1:$A$1001,customers!$I$1:$I$1001,,0)</f>
        <v>No</v>
      </c>
    </row>
    <row r="921" spans="1:16" x14ac:dyDescent="0.3">
      <c r="A921" s="2" t="s">
        <v>5687</v>
      </c>
      <c r="B921" s="9">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0">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9">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0">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_xlfn.XLOOKUP(Table1[[#This Row],[Customer ID]],customers!$A$1:$A$1001,customers!$I$1:$I$1001,,0)</f>
        <v>No</v>
      </c>
    </row>
    <row r="923" spans="1:16" x14ac:dyDescent="0.3">
      <c r="A923" s="2" t="s">
        <v>5699</v>
      </c>
      <c r="B923" s="9">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0">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_xlfn.XLOOKUP(Table1[[#This Row],[Customer ID]],customers!$A$1:$A$1001,customers!$I$1:$I$1001,,0)</f>
        <v>No</v>
      </c>
    </row>
    <row r="924" spans="1:16" x14ac:dyDescent="0.3">
      <c r="A924" s="2" t="s">
        <v>5705</v>
      </c>
      <c r="B924" s="9">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0">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_xlfn.XLOOKUP(Table1[[#This Row],[Customer ID]],customers!$A$1:$A$1001,customers!$I$1:$I$1001,,0)</f>
        <v>Yes</v>
      </c>
    </row>
    <row r="925" spans="1:16" x14ac:dyDescent="0.3">
      <c r="A925" s="2" t="s">
        <v>5709</v>
      </c>
      <c r="B925" s="9">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0">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ID]],customers!$A$1:$A$1001,customers!$I$1:$I$1001,,0)</f>
        <v>No</v>
      </c>
    </row>
    <row r="926" spans="1:16" x14ac:dyDescent="0.3">
      <c r="A926" s="2" t="s">
        <v>5715</v>
      </c>
      <c r="B926" s="9">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0">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_xlfn.XLOOKUP(Table1[[#This Row],[Customer ID]],customers!$A$1:$A$1001,customers!$I$1:$I$1001,,0)</f>
        <v>No</v>
      </c>
    </row>
    <row r="927" spans="1:16" x14ac:dyDescent="0.3">
      <c r="A927" s="2" t="s">
        <v>5720</v>
      </c>
      <c r="B927" s="9">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0">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_xlfn.XLOOKUP(Table1[[#This Row],[Customer ID]],customers!$A$1:$A$1001,customers!$I$1:$I$1001,,0)</f>
        <v>No</v>
      </c>
    </row>
    <row r="928" spans="1:16" x14ac:dyDescent="0.3">
      <c r="A928" s="2" t="s">
        <v>5725</v>
      </c>
      <c r="B928" s="9">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0">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_xlfn.XLOOKUP(Table1[[#This Row],[Customer ID]],customers!$A$1:$A$1001,customers!$I$1:$I$1001,,0)</f>
        <v>Yes</v>
      </c>
    </row>
    <row r="929" spans="1:16" x14ac:dyDescent="0.3">
      <c r="A929" s="2" t="s">
        <v>5731</v>
      </c>
      <c r="B929" s="9">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0">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ID]],customers!$A$1:$A$1001,customers!$I$1:$I$1001,,0)</f>
        <v>No</v>
      </c>
    </row>
    <row r="930" spans="1:16" x14ac:dyDescent="0.3">
      <c r="A930" s="2" t="s">
        <v>5737</v>
      </c>
      <c r="B930" s="9">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0">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9">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0">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ID]],customers!$A$1:$A$1001,customers!$I$1:$I$1001,,0)</f>
        <v>Yes</v>
      </c>
    </row>
    <row r="932" spans="1:16" x14ac:dyDescent="0.3">
      <c r="A932" s="2" t="s">
        <v>5748</v>
      </c>
      <c r="B932" s="9">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0">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ID]],customers!$A$1:$A$1001,customers!$I$1:$I$1001,,0)</f>
        <v>Yes</v>
      </c>
    </row>
    <row r="933" spans="1:16" x14ac:dyDescent="0.3">
      <c r="A933" s="2" t="s">
        <v>5753</v>
      </c>
      <c r="B933" s="9">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0">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_xlfn.XLOOKUP(Table1[[#This Row],[Customer ID]],customers!$A$1:$A$1001,customers!$I$1:$I$1001,,0)</f>
        <v>Yes</v>
      </c>
    </row>
    <row r="934" spans="1:16" x14ac:dyDescent="0.3">
      <c r="A934" s="2" t="s">
        <v>5757</v>
      </c>
      <c r="B934" s="9">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0">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ID]],customers!$A$1:$A$1001,customers!$I$1:$I$1001,,0)</f>
        <v>No</v>
      </c>
    </row>
    <row r="935" spans="1:16" x14ac:dyDescent="0.3">
      <c r="A935" s="2" t="s">
        <v>5763</v>
      </c>
      <c r="B935" s="9">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0">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9">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0">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9">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0">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9">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0">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_xlfn.XLOOKUP(Table1[[#This Row],[Customer ID]],customers!$A$1:$A$1001,customers!$I$1:$I$1001,,0)</f>
        <v>Yes</v>
      </c>
    </row>
    <row r="939" spans="1:16" x14ac:dyDescent="0.3">
      <c r="A939" s="2" t="s">
        <v>5780</v>
      </c>
      <c r="B939" s="9">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0">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9">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0">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ID]],customers!$A$1:$A$1001,customers!$I$1:$I$1001,,0)</f>
        <v>Yes</v>
      </c>
    </row>
    <row r="941" spans="1:16" x14ac:dyDescent="0.3">
      <c r="A941" s="2" t="s">
        <v>5797</v>
      </c>
      <c r="B941" s="9">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0">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_xlfn.XLOOKUP(Table1[[#This Row],[Customer ID]],customers!$A$1:$A$1001,customers!$I$1:$I$1001,,0)</f>
        <v>No</v>
      </c>
    </row>
    <row r="942" spans="1:16" x14ac:dyDescent="0.3">
      <c r="A942" s="2" t="s">
        <v>5803</v>
      </c>
      <c r="B942" s="9">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0">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9">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0">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_xlfn.XLOOKUP(Table1[[#This Row],[Customer ID]],customers!$A$1:$A$1001,customers!$I$1:$I$1001,,0)</f>
        <v>Yes</v>
      </c>
    </row>
    <row r="944" spans="1:16" x14ac:dyDescent="0.3">
      <c r="A944" s="2" t="s">
        <v>5816</v>
      </c>
      <c r="B944" s="9">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0">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9">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0">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_xlfn.XLOOKUP(Table1[[#This Row],[Customer ID]],customers!$A$1:$A$1001,customers!$I$1:$I$1001,,0)</f>
        <v>No</v>
      </c>
    </row>
    <row r="946" spans="1:16" x14ac:dyDescent="0.3">
      <c r="A946" s="2" t="s">
        <v>5828</v>
      </c>
      <c r="B946" s="9">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0">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9">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0">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9">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0">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_xlfn.XLOOKUP(Table1[[#This Row],[Customer ID]],customers!$A$1:$A$1001,customers!$I$1:$I$1001,,0)</f>
        <v>No</v>
      </c>
    </row>
    <row r="949" spans="1:16" x14ac:dyDescent="0.3">
      <c r="A949" s="2" t="s">
        <v>5844</v>
      </c>
      <c r="B949" s="9">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0">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_xlfn.XLOOKUP(Table1[[#This Row],[Customer ID]],customers!$A$1:$A$1001,customers!$I$1:$I$1001,,0)</f>
        <v>No</v>
      </c>
    </row>
    <row r="950" spans="1:16" x14ac:dyDescent="0.3">
      <c r="A950" s="2" t="s">
        <v>5849</v>
      </c>
      <c r="B950" s="9">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0">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9">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0">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9">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0">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9">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0">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9">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0">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_xlfn.XLOOKUP(Table1[[#This Row],[Customer ID]],customers!$A$1:$A$1001,customers!$I$1:$I$1001,,0)</f>
        <v>Yes</v>
      </c>
    </row>
    <row r="955" spans="1:16" x14ac:dyDescent="0.3">
      <c r="A955" s="2" t="s">
        <v>5878</v>
      </c>
      <c r="B955" s="9">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0">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9">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0">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ID]],customers!$A$1:$A$1001,customers!$I$1:$I$1001,,0)</f>
        <v>Yes</v>
      </c>
    </row>
    <row r="957" spans="1:16" x14ac:dyDescent="0.3">
      <c r="A957" s="2" t="s">
        <v>5890</v>
      </c>
      <c r="B957" s="9">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0">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9">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0">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9">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0">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ID]],customers!$A$1:$A$1001,customers!$I$1:$I$1001,,0)</f>
        <v>Yes</v>
      </c>
    </row>
    <row r="960" spans="1:16" x14ac:dyDescent="0.3">
      <c r="A960" s="2" t="s">
        <v>5890</v>
      </c>
      <c r="B960" s="9">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0">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_xlfn.XLOOKUP(Table1[[#This Row],[Customer ID]],customers!$A$1:$A$1001,customers!$I$1:$I$1001,,0)</f>
        <v>Yes</v>
      </c>
    </row>
    <row r="961" spans="1:16" x14ac:dyDescent="0.3">
      <c r="A961" s="2" t="s">
        <v>5910</v>
      </c>
      <c r="B961" s="9">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0">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9">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0">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_xlfn.XLOOKUP(Table1[[#This Row],[Customer ID]],customers!$A$1:$A$1001,customers!$I$1:$I$1001,,0)</f>
        <v>Yes</v>
      </c>
    </row>
    <row r="963" spans="1:16" x14ac:dyDescent="0.3">
      <c r="A963" s="2" t="s">
        <v>5921</v>
      </c>
      <c r="B963" s="9">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0">
        <f>INDEX(products!$A$1:$G$49,MATCH(orders!$D963,products!$A$1:$A$49,0),MATCH(orders!K$1,products!$A$1:$G$1,0))</f>
        <v>2.5</v>
      </c>
      <c r="L963" s="8">
        <f>INDEX(products!$A$1:$G$49,MATCH(orders!$D963,products!$A$1:$A$49,0),MATCH(orders!L$1,products!$A$1:$G$1,0))</f>
        <v>22.884999999999998</v>
      </c>
      <c r="M963" s="8">
        <f t="shared" ref="M963:M1001" si="45">E963*L963</f>
        <v>45.769999999999996</v>
      </c>
      <c r="N963" t="str">
        <f t="shared" ref="N963:N1001" si="46">IF(I963="Rob","Robusta", IF(I963="Exc","Excelsa", IF(I963="Ara","Arabica", IF(I963="Lib","Liberica"," "))))</f>
        <v>Arabica</v>
      </c>
      <c r="O963" t="str">
        <f t="shared" ref="O963:O1001" si="47">IF(J963="M","Medium", IF(J963="L","Light", IF(J963="D","Dark"," ")))</f>
        <v>Dark</v>
      </c>
      <c r="P963" t="str">
        <f>_xlfn.XLOOKUP(Table1[[#This Row],[Customer ID]],customers!$A$1:$A$1001,customers!$I$1:$I$1001,,0)</f>
        <v>Yes</v>
      </c>
    </row>
    <row r="964" spans="1:16" x14ac:dyDescent="0.3">
      <c r="A964" s="2" t="s">
        <v>5926</v>
      </c>
      <c r="B964" s="9">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0">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9">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0">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_xlfn.XLOOKUP(Table1[[#This Row],[Customer ID]],customers!$A$1:$A$1001,customers!$I$1:$I$1001,,0)</f>
        <v>Yes</v>
      </c>
    </row>
    <row r="966" spans="1:16" x14ac:dyDescent="0.3">
      <c r="A966" s="2" t="s">
        <v>5938</v>
      </c>
      <c r="B966" s="9">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0">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9">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0">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9">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0">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ID]],customers!$A$1:$A$1001,customers!$I$1:$I$1001,,0)</f>
        <v>Yes</v>
      </c>
    </row>
    <row r="969" spans="1:16" x14ac:dyDescent="0.3">
      <c r="A969" s="2" t="s">
        <v>5955</v>
      </c>
      <c r="B969" s="9">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0">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9">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0">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_xlfn.XLOOKUP(Table1[[#This Row],[Customer ID]],customers!$A$1:$A$1001,customers!$I$1:$I$1001,,0)</f>
        <v>No</v>
      </c>
    </row>
    <row r="971" spans="1:16" x14ac:dyDescent="0.3">
      <c r="A971" s="2" t="s">
        <v>5967</v>
      </c>
      <c r="B971" s="9">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0">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_xlfn.XLOOKUP(Table1[[#This Row],[Customer ID]],customers!$A$1:$A$1001,customers!$I$1:$I$1001,,0)</f>
        <v>Yes</v>
      </c>
    </row>
    <row r="972" spans="1:16" x14ac:dyDescent="0.3">
      <c r="A972" s="2" t="s">
        <v>5973</v>
      </c>
      <c r="B972" s="9">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0">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ID]],customers!$A$1:$A$1001,customers!$I$1:$I$1001,,0)</f>
        <v>No</v>
      </c>
    </row>
    <row r="973" spans="1:16" x14ac:dyDescent="0.3">
      <c r="A973" s="2" t="s">
        <v>5978</v>
      </c>
      <c r="B973" s="9">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0">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9">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0">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9">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0">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9">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0">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9">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0">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9">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0">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9">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0">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_xlfn.XLOOKUP(Table1[[#This Row],[Customer ID]],customers!$A$1:$A$1001,customers!$I$1:$I$1001,,0)</f>
        <v>No</v>
      </c>
    </row>
    <row r="980" spans="1:16" x14ac:dyDescent="0.3">
      <c r="A980" s="2" t="s">
        <v>6019</v>
      </c>
      <c r="B980" s="9">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0">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_xlfn.XLOOKUP(Table1[[#This Row],[Customer ID]],customers!$A$1:$A$1001,customers!$I$1:$I$1001,,0)</f>
        <v>No</v>
      </c>
    </row>
    <row r="981" spans="1:16" x14ac:dyDescent="0.3">
      <c r="A981" s="2" t="s">
        <v>6025</v>
      </c>
      <c r="B981" s="9">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0">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_xlfn.XLOOKUP(Table1[[#This Row],[Customer ID]],customers!$A$1:$A$1001,customers!$I$1:$I$1001,,0)</f>
        <v>No</v>
      </c>
    </row>
    <row r="982" spans="1:16" x14ac:dyDescent="0.3">
      <c r="A982" s="2" t="s">
        <v>6030</v>
      </c>
      <c r="B982" s="9">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0">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9">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0">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ID]],customers!$A$1:$A$1001,customers!$I$1:$I$1001,,0)</f>
        <v>Yes</v>
      </c>
    </row>
    <row r="984" spans="1:16" x14ac:dyDescent="0.3">
      <c r="A984" s="2" t="s">
        <v>6041</v>
      </c>
      <c r="B984" s="9">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0">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_xlfn.XLOOKUP(Table1[[#This Row],[Customer ID]],customers!$A$1:$A$1001,customers!$I$1:$I$1001,,0)</f>
        <v>Yes</v>
      </c>
    </row>
    <row r="985" spans="1:16" x14ac:dyDescent="0.3">
      <c r="A985" s="2" t="s">
        <v>6047</v>
      </c>
      <c r="B985" s="9">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0">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_xlfn.XLOOKUP(Table1[[#This Row],[Customer ID]],customers!$A$1:$A$1001,customers!$I$1:$I$1001,,0)</f>
        <v>Yes</v>
      </c>
    </row>
    <row r="986" spans="1:16" x14ac:dyDescent="0.3">
      <c r="A986" s="2" t="s">
        <v>6053</v>
      </c>
      <c r="B986" s="9">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0">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9">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0">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_xlfn.XLOOKUP(Table1[[#This Row],[Customer ID]],customers!$A$1:$A$1001,customers!$I$1:$I$1001,,0)</f>
        <v>No</v>
      </c>
    </row>
    <row r="988" spans="1:16" x14ac:dyDescent="0.3">
      <c r="A988" s="2" t="s">
        <v>6064</v>
      </c>
      <c r="B988" s="9">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0">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9">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0">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9">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0">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9">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0">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9">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0">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ID]],customers!$A$1:$A$1001,customers!$I$1:$I$1001,,0)</f>
        <v>No</v>
      </c>
    </row>
    <row r="993" spans="1:16" x14ac:dyDescent="0.3">
      <c r="A993" s="2" t="s">
        <v>6086</v>
      </c>
      <c r="B993" s="9">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0">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_xlfn.XLOOKUP(Table1[[#This Row],[Customer ID]],customers!$A$1:$A$1001,customers!$I$1:$I$1001,,0)</f>
        <v>No</v>
      </c>
    </row>
    <row r="994" spans="1:16" x14ac:dyDescent="0.3">
      <c r="A994" s="2" t="s">
        <v>6096</v>
      </c>
      <c r="B994" s="9">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0">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9">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0">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9">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0">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_xlfn.XLOOKUP(Table1[[#This Row],[Customer ID]],customers!$A$1:$A$1001,customers!$I$1:$I$1001,,0)</f>
        <v>No</v>
      </c>
    </row>
    <row r="997" spans="1:16" x14ac:dyDescent="0.3">
      <c r="A997" s="2" t="s">
        <v>6111</v>
      </c>
      <c r="B997" s="9">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0">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9">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0">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9">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0">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_xlfn.XLOOKUP(Table1[[#This Row],[Customer ID]],customers!$A$1:$A$1001,customers!$I$1:$I$1001,,0)</f>
        <v>No</v>
      </c>
    </row>
    <row r="1000" spans="1:16" x14ac:dyDescent="0.3">
      <c r="A1000" s="2" t="s">
        <v>6127</v>
      </c>
      <c r="B1000" s="9">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0">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9">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0">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32" sqref="C3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Q49"/>
  <sheetViews>
    <sheetView workbookViewId="0">
      <selection activeCell="N20" sqref="N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 min="14" max="14" width="13.21875" customWidth="1"/>
    <col min="16" max="16" width="13.21875" customWidth="1"/>
    <col min="17" max="17" width="20.33203125" customWidth="1"/>
    <col min="18" max="18" width="18.77734375" customWidth="1"/>
  </cols>
  <sheetData>
    <row r="1" spans="1:17" ht="21" customHeight="1" x14ac:dyDescent="0.3">
      <c r="A1" s="5" t="s">
        <v>11</v>
      </c>
      <c r="B1" s="5" t="s">
        <v>9</v>
      </c>
      <c r="C1" s="5" t="s">
        <v>10</v>
      </c>
      <c r="D1" s="5" t="s">
        <v>12</v>
      </c>
      <c r="E1" s="5" t="s">
        <v>13</v>
      </c>
      <c r="F1" s="5" t="s">
        <v>17</v>
      </c>
      <c r="G1" s="5" t="s">
        <v>16</v>
      </c>
    </row>
    <row r="2" spans="1:17" x14ac:dyDescent="0.3">
      <c r="A2" t="s">
        <v>6167</v>
      </c>
      <c r="B2" t="s">
        <v>6193</v>
      </c>
      <c r="C2" t="s">
        <v>6186</v>
      </c>
      <c r="D2" s="1">
        <v>0.2</v>
      </c>
      <c r="E2">
        <v>3.8849999999999998</v>
      </c>
      <c r="F2">
        <v>1.9424999999999999</v>
      </c>
      <c r="G2">
        <v>0.34964999999999996</v>
      </c>
    </row>
    <row r="3" spans="1:17" x14ac:dyDescent="0.3">
      <c r="A3" t="s">
        <v>6180</v>
      </c>
      <c r="B3" t="s">
        <v>6193</v>
      </c>
      <c r="C3" t="s">
        <v>6186</v>
      </c>
      <c r="D3" s="1">
        <v>0.5</v>
      </c>
      <c r="E3">
        <v>7.77</v>
      </c>
      <c r="F3">
        <v>1.5539999999999998</v>
      </c>
      <c r="G3">
        <v>0.69929999999999992</v>
      </c>
    </row>
    <row r="4" spans="1:17" x14ac:dyDescent="0.3">
      <c r="A4" t="s">
        <v>6140</v>
      </c>
      <c r="B4" t="s">
        <v>6193</v>
      </c>
      <c r="C4" t="s">
        <v>6186</v>
      </c>
      <c r="D4" s="1">
        <v>1</v>
      </c>
      <c r="E4">
        <v>12.95</v>
      </c>
      <c r="F4">
        <v>1.2949999999999999</v>
      </c>
      <c r="G4">
        <v>1.1655</v>
      </c>
      <c r="Q4" s="6"/>
    </row>
    <row r="5" spans="1:17" x14ac:dyDescent="0.3">
      <c r="A5" t="s">
        <v>6182</v>
      </c>
      <c r="B5" t="s">
        <v>6193</v>
      </c>
      <c r="C5" t="s">
        <v>6186</v>
      </c>
      <c r="D5" s="1">
        <v>2.5</v>
      </c>
      <c r="E5">
        <v>29.784999999999997</v>
      </c>
      <c r="F5">
        <v>1.1913999999999998</v>
      </c>
      <c r="G5">
        <v>2.6806499999999995</v>
      </c>
      <c r="Q5" s="6"/>
    </row>
    <row r="6" spans="1:17" x14ac:dyDescent="0.3">
      <c r="A6" t="s">
        <v>6152</v>
      </c>
      <c r="B6" t="s">
        <v>6193</v>
      </c>
      <c r="C6" t="s">
        <v>6188</v>
      </c>
      <c r="D6" s="1">
        <v>0.2</v>
      </c>
      <c r="E6">
        <v>3.375</v>
      </c>
      <c r="F6">
        <v>1.6875</v>
      </c>
      <c r="G6">
        <v>0.30374999999999996</v>
      </c>
      <c r="Q6" s="6"/>
    </row>
    <row r="7" spans="1:17" x14ac:dyDescent="0.3">
      <c r="A7" t="s">
        <v>6157</v>
      </c>
      <c r="B7" t="s">
        <v>6193</v>
      </c>
      <c r="C7" t="s">
        <v>6188</v>
      </c>
      <c r="D7" s="1">
        <v>0.5</v>
      </c>
      <c r="E7">
        <v>6.75</v>
      </c>
      <c r="F7">
        <v>1.35</v>
      </c>
      <c r="G7">
        <v>0.60749999999999993</v>
      </c>
      <c r="Q7" s="6"/>
    </row>
    <row r="8" spans="1:17" x14ac:dyDescent="0.3">
      <c r="A8" t="s">
        <v>6155</v>
      </c>
      <c r="B8" t="s">
        <v>6193</v>
      </c>
      <c r="C8" t="s">
        <v>6188</v>
      </c>
      <c r="D8" s="1">
        <v>1</v>
      </c>
      <c r="E8">
        <v>11.25</v>
      </c>
      <c r="F8">
        <v>1.125</v>
      </c>
      <c r="G8">
        <v>1.0125</v>
      </c>
      <c r="Q8" s="6"/>
    </row>
    <row r="9" spans="1:17" x14ac:dyDescent="0.3">
      <c r="A9" t="s">
        <v>6175</v>
      </c>
      <c r="B9" t="s">
        <v>6193</v>
      </c>
      <c r="C9" t="s">
        <v>6188</v>
      </c>
      <c r="D9" s="1">
        <v>2.5</v>
      </c>
      <c r="E9">
        <v>25.874999999999996</v>
      </c>
      <c r="F9">
        <v>1.0349999999999999</v>
      </c>
      <c r="G9">
        <v>2.3287499999999994</v>
      </c>
      <c r="Q9" s="6"/>
    </row>
    <row r="10" spans="1:17" x14ac:dyDescent="0.3">
      <c r="A10" t="s">
        <v>6154</v>
      </c>
      <c r="B10" t="s">
        <v>6193</v>
      </c>
      <c r="C10" t="s">
        <v>6187</v>
      </c>
      <c r="D10" s="1">
        <v>0.2</v>
      </c>
      <c r="E10">
        <v>2.9849999999999999</v>
      </c>
      <c r="F10">
        <v>1.4924999999999999</v>
      </c>
      <c r="G10">
        <v>0.26865</v>
      </c>
      <c r="Q10" s="6"/>
    </row>
    <row r="11" spans="1:17" x14ac:dyDescent="0.3">
      <c r="A11" t="s">
        <v>6158</v>
      </c>
      <c r="B11" t="s">
        <v>6193</v>
      </c>
      <c r="C11" t="s">
        <v>6187</v>
      </c>
      <c r="D11" s="1">
        <v>0.5</v>
      </c>
      <c r="E11">
        <v>5.97</v>
      </c>
      <c r="F11">
        <v>1.194</v>
      </c>
      <c r="G11">
        <v>0.5373</v>
      </c>
      <c r="Q11" s="6"/>
    </row>
    <row r="12" spans="1:17" x14ac:dyDescent="0.3">
      <c r="A12" t="s">
        <v>6147</v>
      </c>
      <c r="B12" t="s">
        <v>6193</v>
      </c>
      <c r="C12" t="s">
        <v>6187</v>
      </c>
      <c r="D12" s="1">
        <v>1</v>
      </c>
      <c r="E12">
        <v>9.9499999999999993</v>
      </c>
      <c r="F12">
        <v>0.99499999999999988</v>
      </c>
      <c r="G12">
        <v>0.89549999999999985</v>
      </c>
    </row>
    <row r="13" spans="1:17" x14ac:dyDescent="0.3">
      <c r="A13" t="s">
        <v>6168</v>
      </c>
      <c r="B13" t="s">
        <v>6193</v>
      </c>
      <c r="C13" t="s">
        <v>6187</v>
      </c>
      <c r="D13" s="1">
        <v>2.5</v>
      </c>
      <c r="E13">
        <v>22.884999999999998</v>
      </c>
      <c r="F13">
        <v>0.91539999999999988</v>
      </c>
      <c r="G13">
        <v>2.0596499999999995</v>
      </c>
    </row>
    <row r="14" spans="1:17" x14ac:dyDescent="0.3">
      <c r="A14" t="s">
        <v>6178</v>
      </c>
      <c r="B14" t="s">
        <v>6192</v>
      </c>
      <c r="C14" t="s">
        <v>6186</v>
      </c>
      <c r="D14" s="1">
        <v>0.2</v>
      </c>
      <c r="E14">
        <v>3.5849999999999995</v>
      </c>
      <c r="F14">
        <v>1.7924999999999998</v>
      </c>
      <c r="G14">
        <v>0.21509999999999996</v>
      </c>
    </row>
    <row r="15" spans="1:17" x14ac:dyDescent="0.3">
      <c r="A15" t="s">
        <v>6173</v>
      </c>
      <c r="B15" t="s">
        <v>6192</v>
      </c>
      <c r="C15" t="s">
        <v>6186</v>
      </c>
      <c r="D15" s="1">
        <v>0.5</v>
      </c>
      <c r="E15">
        <v>7.169999999999999</v>
      </c>
      <c r="F15">
        <v>1.4339999999999997</v>
      </c>
      <c r="G15">
        <v>0.43019999999999992</v>
      </c>
    </row>
    <row r="16" spans="1: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2025-06-28T14:23:08Z</dcterms:modified>
  <cp:category/>
  <cp:contentStatus/>
</cp:coreProperties>
</file>