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imary Income" sheetId="2" r:id="rId5"/>
    <sheet state="visible" name="Secondary Income" sheetId="3" r:id="rId6"/>
  </sheets>
  <definedNames/>
  <calcPr/>
</workbook>
</file>

<file path=xl/sharedStrings.xml><?xml version="1.0" encoding="utf-8"?>
<sst xmlns="http://schemas.openxmlformats.org/spreadsheetml/2006/main" count="79" uniqueCount="57">
  <si>
    <t xml:space="preserve">P&amp;L statement </t>
  </si>
  <si>
    <t>Ebita calculation</t>
  </si>
  <si>
    <t>Monthly</t>
  </si>
  <si>
    <t>yearly</t>
  </si>
  <si>
    <t>CAPEX</t>
  </si>
  <si>
    <t>EMPLOYEE COST</t>
  </si>
  <si>
    <t xml:space="preserve">Expense </t>
  </si>
  <si>
    <t xml:space="preserve">Item </t>
  </si>
  <si>
    <t xml:space="preserve">Per Month </t>
  </si>
  <si>
    <t xml:space="preserve">Per Year </t>
  </si>
  <si>
    <t xml:space="preserve">Per month employee cost </t>
  </si>
  <si>
    <t>Rev</t>
  </si>
  <si>
    <t xml:space="preserve">Space lease </t>
  </si>
  <si>
    <t>No. of employees</t>
  </si>
  <si>
    <t>EBITA</t>
  </si>
  <si>
    <t>Computers or Laptops</t>
  </si>
  <si>
    <t xml:space="preserve">Total Empolyee Cost </t>
  </si>
  <si>
    <t>Domain</t>
  </si>
  <si>
    <t>Who is our audience ?</t>
  </si>
  <si>
    <t>TOTAL</t>
  </si>
  <si>
    <t>Primary earning table</t>
  </si>
  <si>
    <t>Behavioral</t>
  </si>
  <si>
    <t>College students, Free-lancer, employeer, employee</t>
  </si>
  <si>
    <t>Sr No.</t>
  </si>
  <si>
    <t>Cost per Item (₹)</t>
  </si>
  <si>
    <t>Posts per Day</t>
  </si>
  <si>
    <t>Earnings per Day (₹)</t>
  </si>
  <si>
    <t>Posts per Month</t>
  </si>
  <si>
    <t>Earnings per Month (₹)</t>
  </si>
  <si>
    <t>Earnings per year(₹)</t>
  </si>
  <si>
    <t>Geographic</t>
  </si>
  <si>
    <t>India</t>
  </si>
  <si>
    <t>Demographic</t>
  </si>
  <si>
    <t>Emerging cities, Indrustrial areas, tertiary sector focus areas.</t>
  </si>
  <si>
    <t>Psychographic</t>
  </si>
  <si>
    <t>Job-Curious, Entrepreneurship</t>
  </si>
  <si>
    <t>OPEX</t>
  </si>
  <si>
    <t>Total</t>
  </si>
  <si>
    <t>--</t>
  </si>
  <si>
    <t xml:space="preserve">Eletricity </t>
  </si>
  <si>
    <t xml:space="preserve">Employee Cost </t>
  </si>
  <si>
    <t>Marketing cost</t>
  </si>
  <si>
    <t>Secondary:</t>
  </si>
  <si>
    <t>Primary + Secondary</t>
  </si>
  <si>
    <t>Hosting Service and Safety</t>
  </si>
  <si>
    <t>Purpose</t>
  </si>
  <si>
    <t>Rupee per person</t>
  </si>
  <si>
    <t>Total users</t>
  </si>
  <si>
    <t>Total income per month</t>
  </si>
  <si>
    <t xml:space="preserve">Total </t>
  </si>
  <si>
    <t>Platform Maintenance</t>
  </si>
  <si>
    <t>Basic user data</t>
  </si>
  <si>
    <t>1,00,000</t>
  </si>
  <si>
    <t>Per month:</t>
  </si>
  <si>
    <t>Market trends</t>
  </si>
  <si>
    <t xml:space="preserve"> 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</si>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</sst>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"/>
    <numFmt numFmtId="165" formatCode="[$₹]#,##0.00"/>
  </numFmts>
  <fonts count="13">
    <font>
      <sz val="10.0"/>
      <color rgb="FF000000"/>
      <name val="Arial"/>
      <scheme val="minor"/>
    </font>
    <font>
      <b/>
      <color rgb="FF000000"/>
      <name val="Arial"/>
    </font>
    <font/>
    <font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FFFFFF"/>
      <name val="Arial"/>
    </font>
    <font>
      <b/>
      <i/>
      <color rgb="FF000000"/>
      <name val="Arial"/>
    </font>
    <font>
      <b/>
      <color theme="1"/>
      <name val="Arial"/>
    </font>
    <font>
      <color rgb="FFFFFFFF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4" fillId="4" fontId="5" numFmtId="164" xfId="0" applyAlignment="1" applyBorder="1" applyFill="1" applyFont="1" applyNumberFormat="1">
      <alignment horizontal="right" vertical="bottom"/>
    </xf>
    <xf borderId="4" fillId="3" fontId="3" numFmtId="164" xfId="0" applyBorder="1" applyFont="1" applyNumberFormat="1"/>
    <xf borderId="4" fillId="3" fontId="5" numFmtId="165" xfId="0" applyAlignment="1" applyBorder="1" applyFont="1" applyNumberFormat="1">
      <alignment horizontal="right" vertical="bottom"/>
    </xf>
    <xf borderId="4" fillId="3" fontId="5" numFmtId="165" xfId="0" applyAlignment="1" applyBorder="1" applyFont="1" applyNumberFormat="1">
      <alignment horizontal="right" readingOrder="0" vertical="bottom"/>
    </xf>
    <xf borderId="4" fillId="3" fontId="5" numFmtId="164" xfId="0" applyAlignment="1" applyBorder="1" applyFont="1" applyNumberFormat="1">
      <alignment horizontal="right" vertical="bottom"/>
    </xf>
    <xf borderId="4" fillId="3" fontId="5" numFmtId="4" xfId="0" applyAlignment="1" applyBorder="1" applyFont="1" applyNumberFormat="1">
      <alignment horizontal="right" readingOrder="0" vertical="bottom"/>
    </xf>
    <xf borderId="4" fillId="3" fontId="5" numFmtId="0" xfId="0" applyAlignment="1" applyBorder="1" applyFont="1">
      <alignment readingOrder="0" vertical="bottom"/>
    </xf>
    <xf borderId="4" fillId="5" fontId="6" numFmtId="0" xfId="0" applyAlignment="1" applyBorder="1" applyFill="1" applyFont="1">
      <alignment vertical="bottom"/>
    </xf>
    <xf borderId="4" fillId="5" fontId="6" numFmtId="165" xfId="0" applyAlignment="1" applyBorder="1" applyFont="1" applyNumberFormat="1">
      <alignment horizontal="right" vertical="bottom"/>
    </xf>
    <xf borderId="0" fillId="0" fontId="4" numFmtId="3" xfId="0" applyAlignment="1" applyFont="1" applyNumberFormat="1">
      <alignment readingOrder="0"/>
    </xf>
    <xf borderId="4" fillId="3" fontId="5" numFmtId="0" xfId="0" applyAlignment="1" applyBorder="1" applyFont="1">
      <alignment readingOrder="0" shrinkToFit="0" vertical="bottom" wrapText="1"/>
    </xf>
    <xf borderId="1" fillId="2" fontId="7" numFmtId="0" xfId="0" applyAlignment="1" applyBorder="1" applyFont="1">
      <alignment horizontal="center" vertical="bottom"/>
    </xf>
    <xf borderId="4" fillId="5" fontId="8" numFmtId="0" xfId="0" applyAlignment="1" applyBorder="1" applyFont="1">
      <alignment vertical="bottom"/>
    </xf>
    <xf borderId="4" fillId="5" fontId="6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shrinkToFit="0" vertical="bottom" wrapText="1"/>
    </xf>
    <xf borderId="0" fillId="6" fontId="5" numFmtId="0" xfId="0" applyAlignment="1" applyFill="1" applyFont="1">
      <alignment horizontal="left" readingOrder="0"/>
    </xf>
    <xf borderId="0" fillId="0" fontId="9" numFmtId="0" xfId="0" applyAlignment="1" applyFont="1">
      <alignment vertical="bottom"/>
    </xf>
    <xf borderId="0" fillId="0" fontId="9" numFmtId="165" xfId="0" applyAlignment="1" applyFont="1" applyNumberFormat="1">
      <alignment horizontal="right" readingOrder="0" vertical="bottom"/>
    </xf>
    <xf borderId="0" fillId="0" fontId="9" numFmtId="164" xfId="0" applyAlignment="1" applyFont="1" applyNumberFormat="1">
      <alignment horizontal="right" vertical="bottom"/>
    </xf>
    <xf borderId="4" fillId="2" fontId="10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right" vertical="bottom"/>
    </xf>
    <xf borderId="4" fillId="2" fontId="4" numFmtId="0" xfId="0" applyAlignment="1" applyBorder="1" applyFont="1">
      <alignment horizontal="center" readingOrder="0" vertical="center"/>
    </xf>
    <xf borderId="4" fillId="3" fontId="4" numFmtId="165" xfId="0" applyAlignment="1" applyBorder="1" applyFont="1" applyNumberFormat="1">
      <alignment horizontal="center" readingOrder="0" vertical="center"/>
    </xf>
    <xf borderId="4" fillId="4" fontId="4" numFmtId="165" xfId="0" applyAlignment="1" applyBorder="1" applyFont="1" applyNumberFormat="1">
      <alignment horizontal="center" readingOrder="0" vertical="center"/>
    </xf>
    <xf borderId="4" fillId="3" fontId="4" numFmtId="165" xfId="0" applyAlignment="1" applyBorder="1" applyFont="1" applyNumberFormat="1">
      <alignment horizontal="center" vertical="center"/>
    </xf>
    <xf borderId="4" fillId="5" fontId="11" numFmtId="0" xfId="0" applyAlignment="1" applyBorder="1" applyFont="1">
      <alignment horizontal="center" readingOrder="0" vertical="center"/>
    </xf>
    <xf borderId="4" fillId="5" fontId="11" numFmtId="165" xfId="0" applyAlignment="1" applyBorder="1" applyFont="1" applyNumberFormat="1">
      <alignment horizontal="center" readingOrder="0" vertical="center"/>
    </xf>
    <xf borderId="4" fillId="5" fontId="11" numFmtId="165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4" fillId="4" fontId="5" numFmtId="164" xfId="0" applyAlignment="1" applyBorder="1" applyFont="1" applyNumberFormat="1">
      <alignment horizontal="right" readingOrder="0" vertical="bottom"/>
    </xf>
    <xf borderId="1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4" fontId="3" numFmtId="165" xfId="0" applyAlignment="1" applyBorder="1" applyFont="1" applyNumberForma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3" fontId="5" numFmtId="165" xfId="0" applyAlignment="1" applyBorder="1" applyFont="1" applyNumberFormat="1">
      <alignment horizontal="center" readingOrder="0"/>
    </xf>
    <xf borderId="4" fillId="5" fontId="9" numFmtId="0" xfId="0" applyAlignment="1" applyBorder="1" applyFont="1">
      <alignment vertical="bottom"/>
    </xf>
    <xf borderId="4" fillId="5" fontId="9" numFmtId="164" xfId="0" applyAlignment="1" applyBorder="1" applyFont="1" applyNumberFormat="1">
      <alignment vertical="bottom"/>
    </xf>
    <xf borderId="4" fillId="5" fontId="9" numFmtId="164" xfId="0" applyAlignment="1" applyBorder="1" applyFont="1" applyNumberFormat="1">
      <alignment horizontal="right" vertical="bottom"/>
    </xf>
    <xf borderId="1" fillId="4" fontId="3" numFmtId="0" xfId="0" applyAlignment="1" applyBorder="1" applyFont="1">
      <alignment horizontal="center" readingOrder="0"/>
    </xf>
    <xf borderId="4" fillId="3" fontId="3" numFmtId="165" xfId="0" applyAlignment="1" applyBorder="1" applyFont="1" applyNumberFormat="1">
      <alignment horizontal="center" readingOrder="0"/>
    </xf>
    <xf borderId="4" fillId="5" fontId="11" numFmtId="165" xfId="0" applyAlignment="1" applyBorder="1" applyFont="1" applyNumberFormat="1">
      <alignment horizontal="center" readingOrder="0"/>
    </xf>
    <xf borderId="1" fillId="5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20.88"/>
    <col customWidth="1" min="5" max="5" width="18.25"/>
    <col customWidth="1" min="6" max="6" width="15.88"/>
    <col customWidth="1" min="9" max="9" width="25.63"/>
    <col customWidth="1" min="10" max="10" width="17.5"/>
    <col customWidth="1" min="12" max="12" width="19.5"/>
    <col customWidth="1" min="13" max="13" width="16.0"/>
    <col customWidth="1" min="14" max="14" width="21.38"/>
    <col customWidth="1" min="15" max="15" width="17.25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  <c r="D2" s="5"/>
      <c r="E2" s="6" t="s">
        <v>4</v>
      </c>
      <c r="F2" s="2"/>
      <c r="G2" s="3"/>
      <c r="I2" s="6" t="s">
        <v>5</v>
      </c>
      <c r="J2" s="3"/>
    </row>
    <row r="3">
      <c r="A3" s="7" t="s">
        <v>6</v>
      </c>
      <c r="B3" s="8">
        <f>F19</f>
        <v>211500</v>
      </c>
      <c r="C3" s="9">
        <f t="shared" ref="C3:C5" si="1">B3*12</f>
        <v>2538000</v>
      </c>
      <c r="E3" s="7" t="s">
        <v>7</v>
      </c>
      <c r="F3" s="7" t="s">
        <v>8</v>
      </c>
      <c r="G3" s="7" t="s">
        <v>9</v>
      </c>
      <c r="I3" s="7" t="s">
        <v>10</v>
      </c>
      <c r="J3" s="10">
        <v>20000.0</v>
      </c>
    </row>
    <row r="4">
      <c r="A4" s="7" t="s">
        <v>11</v>
      </c>
      <c r="B4" s="8">
        <f>N19</f>
        <v>1050000</v>
      </c>
      <c r="C4" s="9">
        <f t="shared" si="1"/>
        <v>12600000</v>
      </c>
      <c r="E4" s="7" t="s">
        <v>12</v>
      </c>
      <c r="F4" s="11">
        <v>50000.0</v>
      </c>
      <c r="G4" s="12">
        <f>F4*12</f>
        <v>600000</v>
      </c>
      <c r="I4" s="7" t="s">
        <v>13</v>
      </c>
      <c r="J4" s="13">
        <v>5.0</v>
      </c>
    </row>
    <row r="5">
      <c r="A5" s="7" t="s">
        <v>14</v>
      </c>
      <c r="B5" s="8">
        <f>B4-B3</f>
        <v>838500</v>
      </c>
      <c r="C5" s="9">
        <f t="shared" si="1"/>
        <v>10062000</v>
      </c>
      <c r="E5" s="14" t="s">
        <v>15</v>
      </c>
      <c r="F5" s="11">
        <v>300000.0</v>
      </c>
      <c r="G5" s="11">
        <v>300000.0</v>
      </c>
      <c r="I5" s="15" t="s">
        <v>16</v>
      </c>
      <c r="J5" s="16">
        <f>J3*J4</f>
        <v>100000</v>
      </c>
    </row>
    <row r="6">
      <c r="B6" s="17"/>
      <c r="E6" s="18" t="s">
        <v>17</v>
      </c>
      <c r="F6" s="11">
        <v>1500.0</v>
      </c>
      <c r="G6" s="11">
        <v>1500.0</v>
      </c>
    </row>
    <row r="7">
      <c r="A7" s="19" t="s">
        <v>18</v>
      </c>
      <c r="B7" s="3"/>
      <c r="E7" s="15" t="s">
        <v>19</v>
      </c>
      <c r="F7" s="20"/>
      <c r="G7" s="21">
        <f>G4+G5+G6</f>
        <v>901500</v>
      </c>
      <c r="I7" s="22" t="s">
        <v>20</v>
      </c>
      <c r="J7" s="2"/>
      <c r="K7" s="2"/>
      <c r="L7" s="2"/>
      <c r="M7" s="2"/>
      <c r="N7" s="2"/>
      <c r="O7" s="3"/>
    </row>
    <row r="8">
      <c r="A8" s="23" t="s">
        <v>21</v>
      </c>
      <c r="B8" s="18" t="s">
        <v>22</v>
      </c>
      <c r="C8" s="24"/>
      <c r="D8" s="24"/>
      <c r="E8" s="25"/>
      <c r="F8" s="26"/>
      <c r="G8" s="27"/>
      <c r="I8" s="28" t="s">
        <v>23</v>
      </c>
      <c r="J8" s="29" t="s">
        <v>24</v>
      </c>
      <c r="K8" s="29" t="s">
        <v>25</v>
      </c>
      <c r="L8" s="29" t="s">
        <v>26</v>
      </c>
      <c r="M8" s="29" t="s">
        <v>27</v>
      </c>
      <c r="N8" s="29" t="s">
        <v>28</v>
      </c>
      <c r="O8" s="29" t="s">
        <v>29</v>
      </c>
    </row>
    <row r="9">
      <c r="A9" s="23" t="s">
        <v>30</v>
      </c>
      <c r="B9" s="18" t="s">
        <v>31</v>
      </c>
      <c r="C9" s="17"/>
      <c r="D9" s="17"/>
      <c r="E9" s="25"/>
      <c r="F9" s="26"/>
      <c r="G9" s="30"/>
      <c r="I9" s="31">
        <v>1.0</v>
      </c>
      <c r="J9" s="32">
        <v>500.0</v>
      </c>
      <c r="K9" s="32">
        <v>33.0</v>
      </c>
      <c r="L9" s="32">
        <v>16500.0</v>
      </c>
      <c r="M9" s="32">
        <v>1000.0</v>
      </c>
      <c r="N9" s="33">
        <v>500000.0</v>
      </c>
      <c r="O9" s="34">
        <f t="shared" ref="O9:O12" si="2">N9*12</f>
        <v>6000000</v>
      </c>
    </row>
    <row r="10">
      <c r="A10" s="23" t="s">
        <v>32</v>
      </c>
      <c r="B10" s="18" t="s">
        <v>33</v>
      </c>
      <c r="I10" s="31">
        <v>2.0</v>
      </c>
      <c r="J10" s="32">
        <v>200.0</v>
      </c>
      <c r="K10" s="32">
        <v>17.0</v>
      </c>
      <c r="L10" s="32">
        <v>3400.0</v>
      </c>
      <c r="M10" s="32">
        <v>500.0</v>
      </c>
      <c r="N10" s="33">
        <v>100000.0</v>
      </c>
      <c r="O10" s="34">
        <f t="shared" si="2"/>
        <v>1200000</v>
      </c>
    </row>
    <row r="11">
      <c r="A11" s="7" t="s">
        <v>34</v>
      </c>
      <c r="B11" s="18" t="s">
        <v>35</v>
      </c>
      <c r="I11" s="31">
        <v>3.0</v>
      </c>
      <c r="J11" s="32">
        <v>1000.0</v>
      </c>
      <c r="K11" s="32">
        <v>7.0</v>
      </c>
      <c r="L11" s="32">
        <v>7000.0</v>
      </c>
      <c r="M11" s="32">
        <v>200.0</v>
      </c>
      <c r="N11" s="33">
        <v>200000.0</v>
      </c>
      <c r="O11" s="34">
        <f t="shared" si="2"/>
        <v>2400000</v>
      </c>
    </row>
    <row r="12">
      <c r="E12" s="6" t="s">
        <v>36</v>
      </c>
      <c r="F12" s="2"/>
      <c r="G12" s="3"/>
      <c r="I12" s="35" t="s">
        <v>37</v>
      </c>
      <c r="J12" s="36" t="s">
        <v>38</v>
      </c>
      <c r="K12" s="36">
        <v>57.0</v>
      </c>
      <c r="L12" s="36">
        <v>26900.0</v>
      </c>
      <c r="M12" s="36">
        <v>1700.0</v>
      </c>
      <c r="N12" s="36">
        <v>800000.0</v>
      </c>
      <c r="O12" s="37">
        <f t="shared" si="2"/>
        <v>9600000</v>
      </c>
    </row>
    <row r="13">
      <c r="E13" s="38" t="s">
        <v>7</v>
      </c>
      <c r="F13" s="38" t="s">
        <v>8</v>
      </c>
      <c r="G13" s="38" t="s">
        <v>9</v>
      </c>
      <c r="I13" s="39"/>
      <c r="J13" s="30"/>
    </row>
    <row r="14">
      <c r="E14" s="7" t="s">
        <v>39</v>
      </c>
      <c r="F14" s="40">
        <v>20000.0</v>
      </c>
      <c r="G14" s="12">
        <f t="shared" ref="G14:G18" si="3">F14*12</f>
        <v>240000</v>
      </c>
    </row>
    <row r="15">
      <c r="E15" s="7" t="s">
        <v>40</v>
      </c>
      <c r="F15" s="8">
        <f>J5</f>
        <v>100000</v>
      </c>
      <c r="G15" s="12">
        <f t="shared" si="3"/>
        <v>1200000</v>
      </c>
    </row>
    <row r="16">
      <c r="E16" s="7" t="s">
        <v>41</v>
      </c>
      <c r="F16" s="40">
        <v>25000.0</v>
      </c>
      <c r="G16" s="12">
        <f t="shared" si="3"/>
        <v>300000</v>
      </c>
      <c r="I16" s="41" t="s">
        <v>42</v>
      </c>
      <c r="J16" s="2"/>
      <c r="K16" s="2"/>
      <c r="L16" s="3"/>
      <c r="N16" s="42" t="s">
        <v>43</v>
      </c>
    </row>
    <row r="17">
      <c r="E17" s="14" t="s">
        <v>44</v>
      </c>
      <c r="F17" s="40">
        <v>16500.0</v>
      </c>
      <c r="G17" s="12">
        <f t="shared" si="3"/>
        <v>198000</v>
      </c>
      <c r="I17" s="43" t="s">
        <v>45</v>
      </c>
      <c r="J17" s="43" t="s">
        <v>46</v>
      </c>
      <c r="K17" s="43" t="s">
        <v>47</v>
      </c>
      <c r="L17" s="43" t="s">
        <v>48</v>
      </c>
      <c r="N17" s="44" t="s">
        <v>49</v>
      </c>
    </row>
    <row r="18">
      <c r="E18" s="14" t="s">
        <v>50</v>
      </c>
      <c r="F18" s="40">
        <v>50000.0</v>
      </c>
      <c r="G18" s="12">
        <f t="shared" si="3"/>
        <v>600000</v>
      </c>
      <c r="I18" s="43" t="s">
        <v>51</v>
      </c>
      <c r="J18" s="45">
        <v>2.0</v>
      </c>
      <c r="K18" s="46" t="s">
        <v>52</v>
      </c>
      <c r="L18" s="47">
        <v>200000.0</v>
      </c>
      <c r="N18" s="44" t="s">
        <v>53</v>
      </c>
    </row>
    <row r="19">
      <c r="E19" s="48" t="s">
        <v>19</v>
      </c>
      <c r="F19" s="49">
        <f t="shared" ref="F19:G19" si="4">SUM(F14:F18)</f>
        <v>211500</v>
      </c>
      <c r="G19" s="50">
        <f t="shared" si="4"/>
        <v>2538000</v>
      </c>
      <c r="I19" s="43" t="s">
        <v>54</v>
      </c>
      <c r="J19" s="51" t="s">
        <v>55</v>
      </c>
      <c r="K19" s="3"/>
      <c r="L19" s="52">
        <v>50000.0</v>
      </c>
      <c r="N19" s="53">
        <f>N12+L20</f>
        <v>1050000</v>
      </c>
    </row>
    <row r="20">
      <c r="I20" s="54" t="s">
        <v>56</v>
      </c>
      <c r="J20" s="2"/>
      <c r="K20" s="3"/>
      <c r="L20" s="53">
        <v>250000.0</v>
      </c>
    </row>
  </sheetData>
  <mergeCells count="9">
    <mergeCell ref="J19:K19"/>
    <mergeCell ref="I20:K20"/>
    <mergeCell ref="A7:B7"/>
    <mergeCell ref="E2:G2"/>
    <mergeCell ref="E12:G12"/>
    <mergeCell ref="I2:J2"/>
    <mergeCell ref="I16:L16"/>
    <mergeCell ref="I7:O7"/>
    <mergeCell ref="A1:C1"/>
  </mergeCells>
  <conditionalFormatting sqref="F4:F6 F8:F9">
    <cfRule type="notContainsBlanks" dxfId="0" priority="1">
      <formula>LEN(TRIM(F4))&gt;0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4" max="4" width="19.63"/>
    <col customWidth="1" min="5" max="5" width="21.13"/>
    <col customWidth="1" min="6" max="6" width="23.5"/>
    <col customWidth="1" min="7" max="7" width="18.38"/>
  </cols>
  <sheetData>
    <row r="1">
      <c r="A1" s="55" t="s">
        <v>20</v>
      </c>
      <c r="B1" s="2"/>
      <c r="C1" s="2"/>
      <c r="D1" s="2"/>
      <c r="E1" s="2"/>
      <c r="F1" s="2"/>
      <c r="G1" s="3"/>
    </row>
    <row r="2">
      <c r="A2" s="28" t="s">
        <v>23</v>
      </c>
      <c r="B2" s="29" t="s">
        <v>24</v>
      </c>
      <c r="C2" s="29" t="s">
        <v>25</v>
      </c>
      <c r="D2" s="29" t="s">
        <v>26</v>
      </c>
      <c r="E2" s="29" t="s">
        <v>27</v>
      </c>
      <c r="F2" s="29" t="s">
        <v>28</v>
      </c>
      <c r="G2" s="29" t="s">
        <v>29</v>
      </c>
    </row>
    <row r="3">
      <c r="A3" s="31">
        <v>1.0</v>
      </c>
      <c r="B3" s="32">
        <v>500.0</v>
      </c>
      <c r="C3" s="32">
        <v>33.0</v>
      </c>
      <c r="D3" s="32">
        <v>16500.0</v>
      </c>
      <c r="E3" s="32">
        <v>1000.0</v>
      </c>
      <c r="F3" s="33">
        <v>500000.0</v>
      </c>
      <c r="G3" s="34">
        <f t="shared" ref="G3:G5" si="1">F3*12</f>
        <v>6000000</v>
      </c>
    </row>
    <row r="4">
      <c r="A4" s="31">
        <v>2.0</v>
      </c>
      <c r="B4" s="32">
        <v>200.0</v>
      </c>
      <c r="C4" s="32">
        <v>17.0</v>
      </c>
      <c r="D4" s="32">
        <v>3400.0</v>
      </c>
      <c r="E4" s="32">
        <v>500.0</v>
      </c>
      <c r="F4" s="33">
        <v>100000.0</v>
      </c>
      <c r="G4" s="34">
        <f t="shared" si="1"/>
        <v>1200000</v>
      </c>
    </row>
    <row r="5">
      <c r="A5" s="31">
        <v>3.0</v>
      </c>
      <c r="B5" s="32">
        <v>1000.0</v>
      </c>
      <c r="C5" s="32">
        <v>7.0</v>
      </c>
      <c r="D5" s="32">
        <v>7000.0</v>
      </c>
      <c r="E5" s="32">
        <v>200.0</v>
      </c>
      <c r="F5" s="33">
        <v>200000.0</v>
      </c>
      <c r="G5" s="34">
        <f t="shared" si="1"/>
        <v>2400000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9.63"/>
    <col customWidth="1" min="3" max="3" width="14.0"/>
    <col customWidth="1" min="4" max="4" width="21.38"/>
  </cols>
  <sheetData>
    <row r="1">
      <c r="A1" s="41" t="s">
        <v>42</v>
      </c>
      <c r="B1" s="2"/>
      <c r="C1" s="2"/>
      <c r="D1" s="3"/>
    </row>
    <row r="2">
      <c r="A2" s="43" t="s">
        <v>45</v>
      </c>
      <c r="B2" s="43" t="s">
        <v>46</v>
      </c>
      <c r="C2" s="43" t="s">
        <v>47</v>
      </c>
      <c r="D2" s="43" t="s">
        <v>48</v>
      </c>
    </row>
    <row r="3">
      <c r="A3" s="43" t="s">
        <v>51</v>
      </c>
      <c r="B3" s="45">
        <v>2.0</v>
      </c>
      <c r="C3" s="46" t="s">
        <v>52</v>
      </c>
      <c r="D3" s="47">
        <v>200000.0</v>
      </c>
    </row>
    <row r="4">
      <c r="A4" s="43" t="s">
        <v>54</v>
      </c>
      <c r="B4" s="51" t="s">
        <v>55</v>
      </c>
      <c r="C4" s="3"/>
      <c r="D4" s="52">
        <v>50000.0</v>
      </c>
    </row>
    <row r="5">
      <c r="A5" s="54" t="s">
        <v>56</v>
      </c>
      <c r="B5" s="2"/>
      <c r="C5" s="3"/>
      <c r="D5" s="53">
        <v>250000.0</v>
      </c>
    </row>
  </sheetData>
  <mergeCells count="3">
    <mergeCell ref="B4:C4"/>
    <mergeCell ref="A5:C5"/>
    <mergeCell ref="A1:D1"/>
  </mergeCells>
  <drawing r:id="rId1"/>
</worksheet>
</file>