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ap\Assets\SLG\Resources\Data\"/>
    </mc:Choice>
  </mc:AlternateContent>
  <bookViews>
    <workbookView xWindow="0" yWindow="0" windowWidth="28800" windowHeight="11205" tabRatio="500" activeTab="4"/>
  </bookViews>
  <sheets>
    <sheet name="Entities" sheetId="1" r:id="rId1"/>
    <sheet name="TargetType" sheetId="3" r:id="rId2"/>
    <sheet name="ValueType" sheetId="5" r:id="rId3"/>
    <sheet name="FieldType" sheetId="6" r:id="rId4"/>
    <sheet name="SubSkill" sheetId="7" r:id="rId5"/>
  </sheets>
  <definedNames>
    <definedName name="col_fieldtype">tbl_fieldtype[field_type]</definedName>
    <definedName name="col_targettype">tbl_targettype[target_type]</definedName>
    <definedName name="col_valuetype">tbl_valuetype[value_type]</definedName>
  </definedNames>
  <calcPr calcId="152511"/>
</workbook>
</file>

<file path=xl/calcChain.xml><?xml version="1.0" encoding="utf-8"?>
<calcChain xmlns="http://schemas.openxmlformats.org/spreadsheetml/2006/main">
  <c r="M8" i="7" l="1"/>
  <c r="K8" i="7"/>
  <c r="M7" i="7"/>
  <c r="K7" i="7"/>
  <c r="M6" i="7"/>
  <c r="K6" i="7"/>
  <c r="M5" i="7"/>
  <c r="K5" i="7"/>
  <c r="M4" i="7"/>
  <c r="K4" i="7"/>
  <c r="M3" i="7"/>
  <c r="K3" i="7"/>
  <c r="M2" i="7"/>
  <c r="K2" i="7"/>
  <c r="H2" i="7"/>
  <c r="H3" i="7"/>
  <c r="H4" i="7"/>
  <c r="H5" i="7"/>
  <c r="H6" i="7"/>
  <c r="H7" i="7"/>
  <c r="H8" i="7"/>
  <c r="F2" i="7"/>
  <c r="F3" i="7"/>
  <c r="F4" i="7"/>
  <c r="F5" i="7"/>
  <c r="F6" i="7"/>
  <c r="F7" i="7"/>
  <c r="F8" i="7"/>
  <c r="D2" i="7"/>
  <c r="D3" i="7"/>
  <c r="D4" i="7"/>
  <c r="D5" i="7"/>
  <c r="D6" i="7"/>
  <c r="D7" i="7"/>
  <c r="D8" i="7"/>
  <c r="S61" i="6" l="1"/>
  <c r="S53" i="6"/>
  <c r="S52" i="6"/>
  <c r="S51" i="6"/>
  <c r="S50" i="6"/>
  <c r="S49" i="6"/>
  <c r="S48" i="6"/>
  <c r="S47" i="6"/>
  <c r="S46" i="6"/>
  <c r="S45" i="6"/>
  <c r="S44" i="6"/>
  <c r="S61" i="5"/>
  <c r="S53" i="5"/>
  <c r="S52" i="5"/>
  <c r="S51" i="5"/>
  <c r="S50" i="5"/>
  <c r="S49" i="5"/>
  <c r="S48" i="5"/>
  <c r="S47" i="5"/>
  <c r="S46" i="5"/>
  <c r="S45" i="5"/>
  <c r="S44" i="5"/>
  <c r="S61" i="3" l="1"/>
  <c r="S53" i="3"/>
  <c r="S52" i="3"/>
  <c r="S51" i="3"/>
  <c r="S50" i="3"/>
  <c r="S49" i="3"/>
  <c r="S48" i="3"/>
  <c r="S47" i="3"/>
  <c r="S46" i="3"/>
  <c r="S45" i="3"/>
  <c r="S44" i="3"/>
  <c r="E15" i="1"/>
  <c r="E10" i="1"/>
  <c r="E11" i="1"/>
  <c r="E12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<sst xmlns="http://schemas.openxmlformats.org/spreadsheetml/2006/main" count="268" uniqueCount="129">
  <si>
    <t>id</t>
    <phoneticPr fontId="1"/>
  </si>
  <si>
    <t>name</t>
    <phoneticPr fontId="1"/>
  </si>
  <si>
    <t>price</t>
    <phoneticPr fontId="1"/>
  </si>
  <si>
    <t>item1</t>
    <phoneticPr fontId="1"/>
  </si>
  <si>
    <t>item2</t>
    <phoneticPr fontId="1"/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</si>
  <si>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</si>
  <si>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</si>
  <si>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</si>
  <si>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</si>
  <si>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</si>
  <si>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</si>
  <si>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</si>
  <si>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</si>
  <si>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</si>
  <si>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</si>
  <si>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</si>
  <si>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</si>
  <si>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</si>
  <si>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</si>
  <si>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Red</t>
  </si>
  <si>
    <t># This row is a comment.</t>
    <phoneticPr fontId="1"/>
  </si>
  <si>
    <t>no entry item</t>
    <phoneticPr fontId="1"/>
  </si>
  <si>
    <t>Red</t>
    <phoneticPr fontId="1"/>
  </si>
  <si>
    <t>The first cell in the blank means the end of the row.</t>
    <phoneticPr fontId="1"/>
  </si>
  <si>
    <t>The blank header cell means the end of the column</t>
    <phoneticPr fontId="1"/>
  </si>
  <si>
    <t>hiddenCoefficient</t>
    <phoneticPr fontId="1"/>
  </si>
  <si>
    <t>Base Factor ( Column 'E' = 'H3' * Column 'I' )</t>
    <phoneticPr fontId="1"/>
  </si>
  <si>
    <t>BuildingTypes</t>
  </si>
  <si>
    <t>TownHall</t>
  </si>
  <si>
    <t>QuestBuilding</t>
  </si>
  <si>
    <t>Farm</t>
  </si>
  <si>
    <t>Mine</t>
  </si>
  <si>
    <t>Blacksmith</t>
  </si>
  <si>
    <t>Silo</t>
  </si>
  <si>
    <t>CentralBank</t>
  </si>
  <si>
    <t>Training</t>
  </si>
  <si>
    <t>AdsViewer</t>
  </si>
  <si>
    <t>ItemCrafting</t>
  </si>
  <si>
    <t>ResearchBuilding</t>
  </si>
  <si>
    <t>PvpBuilding</t>
  </si>
  <si>
    <t>GuildBuilding</t>
  </si>
  <si>
    <t>ExpeditionBuilding</t>
  </si>
  <si>
    <t>Id</t>
  </si>
  <si>
    <t>Name</t>
  </si>
  <si>
    <t>id</t>
  </si>
  <si>
    <t>target_type</t>
  </si>
  <si>
    <t>description</t>
  </si>
  <si>
    <t>Self</t>
  </si>
  <si>
    <t>Apply to caster</t>
  </si>
  <si>
    <t>All members</t>
  </si>
  <si>
    <t>Apply to all allies including caster</t>
  </si>
  <si>
    <t>Nearby members</t>
  </si>
  <si>
    <t>Apply to the allies on the left &amp; right of the caster</t>
  </si>
  <si>
    <t>Single enemy</t>
  </si>
  <si>
    <t>Apply to single enemy/targeted enemy</t>
  </si>
  <si>
    <t>All enemies</t>
  </si>
  <si>
    <t>Apply to all enemies</t>
  </si>
  <si>
    <t>Nearby enemies</t>
  </si>
  <si>
    <t>Apply to single target and the enemies on the left &amp; right of the target</t>
  </si>
  <si>
    <t>Fire allies</t>
  </si>
  <si>
    <t>Apply to all Fire allies</t>
  </si>
  <si>
    <t>Nature allies</t>
  </si>
  <si>
    <t>Apply to all Nature allies</t>
  </si>
  <si>
    <t>Ice allies</t>
  </si>
  <si>
    <t>Apply to all Ice allies</t>
  </si>
  <si>
    <t>Light allies</t>
  </si>
  <si>
    <t>Apply to all Light allies</t>
  </si>
  <si>
    <t>Dark allies</t>
  </si>
  <si>
    <t>Apply to all Dark allies</t>
  </si>
  <si>
    <t>Fire enemies</t>
  </si>
  <si>
    <t>Apply to all Fire enemies</t>
  </si>
  <si>
    <t>Nature enemies</t>
  </si>
  <si>
    <t>Apply to all Nature enemies</t>
  </si>
  <si>
    <t>Ice enemies</t>
  </si>
  <si>
    <t>Apply to all Ice enemies</t>
  </si>
  <si>
    <t>Light enemies</t>
  </si>
  <si>
    <t>Apply to all Light enemies</t>
  </si>
  <si>
    <t>Dark enemies</t>
  </si>
  <si>
    <t>Apply to all Dark enemies</t>
  </si>
  <si>
    <t>Random ally</t>
  </si>
  <si>
    <t>Apply to a random ally</t>
  </si>
  <si>
    <t>Random enemy</t>
  </si>
  <si>
    <t>Apply to a random enemy</t>
  </si>
  <si>
    <t>value_type</t>
  </si>
  <si>
    <t>number</t>
  </si>
  <si>
    <t>percentage</t>
  </si>
  <si>
    <t>field_type</t>
  </si>
  <si>
    <t>field_name</t>
  </si>
  <si>
    <t>ATK</t>
  </si>
  <si>
    <t>Attack variable</t>
  </si>
  <si>
    <t>DEF</t>
  </si>
  <si>
    <t>Defend variable</t>
  </si>
  <si>
    <t>HP</t>
  </si>
  <si>
    <t>HP variable</t>
  </si>
  <si>
    <t>MANA</t>
  </si>
  <si>
    <t>Mana variable</t>
  </si>
  <si>
    <t>ACCURACY</t>
  </si>
  <si>
    <t>Accuracy variable</t>
  </si>
  <si>
    <t>CRITICAL</t>
  </si>
  <si>
    <t>Critical chance variable</t>
  </si>
  <si>
    <t>MAGIC_TURN</t>
  </si>
  <si>
    <t>Applies to Silence</t>
  </si>
  <si>
    <t>TURN</t>
  </si>
  <si>
    <t>Number of turns</t>
  </si>
  <si>
    <t>DAMAGE</t>
  </si>
  <si>
    <t>Damage variable</t>
  </si>
  <si>
    <t>ALL</t>
  </si>
  <si>
    <t>All statuses</t>
  </si>
  <si>
    <t>BREAK</t>
  </si>
  <si>
    <t>Break variable</t>
  </si>
  <si>
    <t>TargetType</t>
  </si>
  <si>
    <t>P1_ValueType</t>
  </si>
  <si>
    <t>P1_FieldType</t>
  </si>
  <si>
    <t>P1_Value</t>
  </si>
  <si>
    <t>P2_ValueType</t>
  </si>
  <si>
    <t>P2_FieldType</t>
  </si>
  <si>
    <t>P2_Value</t>
  </si>
  <si>
    <t>DealDamage</t>
  </si>
  <si>
    <t>Silence</t>
  </si>
  <si>
    <t>Stun</t>
  </si>
  <si>
    <t>DebuffAccuracy</t>
  </si>
  <si>
    <t>DebuffAtk</t>
  </si>
  <si>
    <t>DebuffDef</t>
  </si>
  <si>
    <t>Ref_P1_ValueType</t>
  </si>
  <si>
    <t>Ref_TargetType</t>
  </si>
  <si>
    <t>DebuffMana</t>
  </si>
  <si>
    <t>Ref_P1_FieldType</t>
  </si>
  <si>
    <t>Ref_P2_ValueType</t>
  </si>
  <si>
    <t>Ref_P2_FieldType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</si>
</sst>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9" borderId="1" applyNumberFormat="0" applyFont="0" applyAlignment="0" applyProtection="0"/>
  </cellStyleXfs>
  <cellXfs count="2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9" borderId="3" xfId="13" applyFont="1" applyBorder="1" applyAlignment="1">
      <alignment horizontal="center"/>
    </xf>
    <xf numFmtId="0" fontId="5" fillId="9" borderId="3" xfId="13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5" fillId="9" borderId="6" xfId="13" applyFont="1" applyBorder="1" applyAlignment="1">
      <alignment horizontal="center"/>
    </xf>
    <xf numFmtId="0" fontId="5" fillId="9" borderId="7" xfId="13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NumberForma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te" xfId="13" builtinId="10"/>
  </cellStyles>
  <dxfs count="27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bl_targettype" displayName="tbl_targettype" ref="A1:C19" totalsRowShown="0" headerRowDxfId="21" headerRowBorderDxfId="25" tableBorderDxfId="26" totalsRowBorderDxfId="24" headerRowCellStyle="Note">
  <autoFilter ref="A1:C19"/>
  <tableColumns count="3">
    <tableColumn id="3" name="target_type" dataDxfId="23"/>
    <tableColumn id="5" name="id" dataDxfId="20"/>
    <tableColumn id="4" name="description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_valuetype" displayName="tbl_valuetype" ref="A1:C3" totalsRowShown="0" headerRowDxfId="13" headerRowBorderDxfId="18" tableBorderDxfId="19" totalsRowBorderDxfId="17" headerRowCellStyle="Note">
  <autoFilter ref="A1:C3"/>
  <tableColumns count="3">
    <tableColumn id="1" name="value_type" dataDxfId="16"/>
    <tableColumn id="2" name="id" dataDxfId="15"/>
    <tableColumn id="3" name="description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bl_fieldtype" displayName="tbl_fieldtype" ref="A1:C12" totalsRowShown="0" headerRowDxfId="6" headerRowBorderDxfId="11" tableBorderDxfId="12" totalsRowBorderDxfId="10" headerRowCellStyle="Note">
  <autoFilter ref="A1:C12"/>
  <tableColumns count="3">
    <tableColumn id="1" name="field_type" dataDxfId="9"/>
    <tableColumn id="2" name="id" dataDxfId="8"/>
    <tableColumn id="3" name="field_name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bl_subskill" displayName="tbl_subskill" ref="A1:N8" totalsRowShown="0" headerRowDxfId="5" headerRowBorderDxfId="3" tableBorderDxfId="4" headerRowCellStyle="Note">
  <autoFilter ref="A1:N8"/>
  <tableColumns count="14">
    <tableColumn id="1" name="Id"/>
    <tableColumn id="2" name="Name"/>
    <tableColumn id="13" name="Ref_TargetType"/>
    <tableColumn id="3" name="TargetType" dataDxfId="2">
      <calculatedColumnFormula>IFERROR(VLOOKUP(tbl_subskill[[#This Row],[Ref_TargetType]],tbl_targettype[[target_type]:[id]],2,FALSE),"-1")</calculatedColumnFormula>
    </tableColumn>
    <tableColumn id="14" name="Ref_P1_ValueType"/>
    <tableColumn id="4" name="P1_ValueType" dataDxfId="1">
      <calculatedColumnFormula>IFERROR(VLOOKUP(tbl_subskill[[#This Row],[Ref_P1_ValueType]],tbl_valuetype[[value_type]:[id]],2,FALSE),"-1")</calculatedColumnFormula>
    </tableColumn>
    <tableColumn id="15" name="Ref_P1_FieldType"/>
    <tableColumn id="5" name="P1_FieldType" dataDxfId="0">
      <calculatedColumnFormula>IFERROR(VLOOKUP(tbl_subskill[[#This Row],[Ref_P1_FieldType]],tbl_fieldtype[[field_type]:[id]],2,FALSE),"-1")</calculatedColumnFormula>
    </tableColumn>
    <tableColumn id="6" name="P1_Value"/>
    <tableColumn id="16" name="Ref_P2_ValueType"/>
    <tableColumn id="17" name="P2_ValueType">
      <calculatedColumnFormula>IFERROR(VLOOKUP(tbl_subskill[[#This Row],[Ref_P1_ValueType]],tbl_valuetype[[value_type]:[id]],2,FALSE),"-1")</calculatedColumnFormula>
    </tableColumn>
    <tableColumn id="18" name="Ref_P2_FieldType"/>
    <tableColumn id="19" name="P2_FieldType">
      <calculatedColumnFormula>IFERROR(VLOOKUP(tbl_subskill[[#This Row],[Ref_P1_FieldType]],tbl_fieldtype[[field_type]:[id]],2,FALSE),"-1")</calculatedColumnFormula>
    </tableColumn>
    <tableColumn id="20" name="P2_Valu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20" sqref="E20"/>
    </sheetView>
  </sheetViews>
  <sheetFormatPr defaultColWidth="13" defaultRowHeight="15.75"/>
  <cols>
    <col min="1" max="1" width="7.125" customWidth="1"/>
    <col min="3" max="3" width="8.125" customWidth="1"/>
    <col min="4" max="4" width="17.375" customWidth="1"/>
    <col min="8" max="8" width="45.875" style="8" customWidth="1"/>
    <col min="9" max="9" width="16" customWidth="1"/>
  </cols>
  <sheetData>
    <row r="1" spans="1:9" s="5" customFormat="1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H1" s="7" t="s">
        <v>24</v>
      </c>
      <c r="I1" s="10" t="s">
        <v>25</v>
      </c>
    </row>
    <row r="2" spans="1:9">
      <c r="A2" s="3">
        <v>1</v>
      </c>
      <c r="B2" s="3" t="s">
        <v>3</v>
      </c>
      <c r="C2" s="3">
        <v>3</v>
      </c>
      <c r="D2" s="3" t="b">
        <v>0</v>
      </c>
      <c r="E2" s="3">
        <f>$H$3*I2</f>
        <v>2.2999999999999998</v>
      </c>
      <c r="F2" s="3" t="s">
        <v>19</v>
      </c>
      <c r="H2" s="11" t="s">
        <v>26</v>
      </c>
      <c r="I2" s="2">
        <v>1</v>
      </c>
    </row>
    <row r="3" spans="1:9">
      <c r="A3" s="3">
        <v>2</v>
      </c>
      <c r="B3" s="3" t="s">
        <v>4</v>
      </c>
      <c r="C3" s="3">
        <v>10</v>
      </c>
      <c r="D3" s="3" t="b">
        <v>0</v>
      </c>
      <c r="E3" s="3">
        <f t="shared" ref="E3:E12" si="0">$H$3*I3</f>
        <v>3.2199999999999998</v>
      </c>
      <c r="F3" s="3" t="s">
        <v>16</v>
      </c>
      <c r="H3" s="12">
        <v>2.2999999999999998</v>
      </c>
      <c r="I3" s="2">
        <v>1.4</v>
      </c>
    </row>
    <row r="4" spans="1:9">
      <c r="A4" s="3">
        <v>3</v>
      </c>
      <c r="B4" s="3" t="s">
        <v>5</v>
      </c>
      <c r="C4" s="3">
        <v>25</v>
      </c>
      <c r="D4" s="3" t="b">
        <v>0</v>
      </c>
      <c r="E4" s="3">
        <f t="shared" si="0"/>
        <v>3.6799999999999997</v>
      </c>
      <c r="F4" s="3" t="s">
        <v>16</v>
      </c>
      <c r="I4" s="2">
        <v>1.6</v>
      </c>
    </row>
    <row r="5" spans="1:9">
      <c r="A5" s="2">
        <v>4</v>
      </c>
      <c r="B5" s="2" t="s">
        <v>6</v>
      </c>
      <c r="C5" s="2">
        <v>60</v>
      </c>
      <c r="D5" s="2" t="b">
        <v>0</v>
      </c>
      <c r="E5" s="2">
        <f t="shared" si="0"/>
        <v>4.1399999999999997</v>
      </c>
      <c r="F5" s="2" t="s">
        <v>17</v>
      </c>
      <c r="I5" s="2">
        <v>1.8</v>
      </c>
    </row>
    <row r="6" spans="1:9">
      <c r="A6" s="2">
        <v>5</v>
      </c>
      <c r="B6" s="2" t="s">
        <v>7</v>
      </c>
      <c r="C6" s="2">
        <v>180</v>
      </c>
      <c r="D6" s="2" t="b">
        <v>0</v>
      </c>
      <c r="E6" s="2">
        <f t="shared" si="0"/>
        <v>4.83</v>
      </c>
      <c r="F6" s="2" t="s">
        <v>17</v>
      </c>
      <c r="I6" s="2">
        <v>2.1</v>
      </c>
    </row>
    <row r="7" spans="1:9">
      <c r="A7" s="2">
        <v>6</v>
      </c>
      <c r="B7" s="2" t="s">
        <v>8</v>
      </c>
      <c r="C7" s="2">
        <v>230</v>
      </c>
      <c r="D7" s="2" t="b">
        <v>0</v>
      </c>
      <c r="E7" s="2">
        <f t="shared" si="0"/>
        <v>5.0599999999999996</v>
      </c>
      <c r="F7" s="2" t="s">
        <v>17</v>
      </c>
      <c r="I7" s="2">
        <v>2.2000000000000002</v>
      </c>
    </row>
    <row r="8" spans="1:9">
      <c r="A8" s="4" t="s">
        <v>20</v>
      </c>
      <c r="B8" s="4"/>
      <c r="C8" s="4"/>
      <c r="D8" s="4"/>
      <c r="E8" s="4"/>
      <c r="F8" s="4"/>
      <c r="I8" s="9"/>
    </row>
    <row r="9" spans="1:9">
      <c r="A9" s="1">
        <v>7</v>
      </c>
      <c r="B9" s="1" t="s">
        <v>9</v>
      </c>
      <c r="C9" s="1">
        <v>310</v>
      </c>
      <c r="D9" s="1" t="b">
        <v>0</v>
      </c>
      <c r="E9" s="1">
        <f t="shared" si="0"/>
        <v>5.52</v>
      </c>
      <c r="F9" s="1" t="s">
        <v>18</v>
      </c>
      <c r="I9" s="2">
        <v>2.4</v>
      </c>
    </row>
    <row r="10" spans="1:9">
      <c r="A10" s="1">
        <v>8</v>
      </c>
      <c r="B10" s="1" t="s">
        <v>10</v>
      </c>
      <c r="C10" s="1">
        <v>560</v>
      </c>
      <c r="D10" s="1" t="b">
        <v>0</v>
      </c>
      <c r="E10" s="1">
        <f t="shared" si="0"/>
        <v>5.9799999999999995</v>
      </c>
      <c r="F10" s="1" t="s">
        <v>18</v>
      </c>
      <c r="I10" s="2">
        <v>2.6</v>
      </c>
    </row>
    <row r="11" spans="1:9">
      <c r="A11" s="1">
        <v>9</v>
      </c>
      <c r="B11" s="1" t="s">
        <v>11</v>
      </c>
      <c r="C11" s="1">
        <v>820</v>
      </c>
      <c r="D11" s="1" t="b">
        <v>1</v>
      </c>
      <c r="E11" s="1">
        <f t="shared" si="0"/>
        <v>6.4399999999999995</v>
      </c>
      <c r="F11" s="1" t="s">
        <v>18</v>
      </c>
      <c r="I11" s="2">
        <v>2.8</v>
      </c>
    </row>
    <row r="12" spans="1:9">
      <c r="A12" s="1">
        <v>10</v>
      </c>
      <c r="B12" s="1" t="s">
        <v>12</v>
      </c>
      <c r="C12" s="1">
        <v>1010</v>
      </c>
      <c r="D12" s="1" t="b">
        <v>1</v>
      </c>
      <c r="E12" s="1">
        <f t="shared" si="0"/>
        <v>8.0499999999999989</v>
      </c>
      <c r="F12" s="1" t="s">
        <v>18</v>
      </c>
      <c r="I12" s="2">
        <v>3.5</v>
      </c>
    </row>
    <row r="14" spans="1:9">
      <c r="A14" t="s">
        <v>23</v>
      </c>
    </row>
    <row r="15" spans="1:9">
      <c r="A15" s="4">
        <v>99</v>
      </c>
      <c r="B15" s="4" t="s">
        <v>21</v>
      </c>
      <c r="C15" s="4">
        <v>0</v>
      </c>
      <c r="D15" s="4" t="b">
        <v>0</v>
      </c>
      <c r="E15" s="4">
        <f>$H$3*I15</f>
        <v>22.77</v>
      </c>
      <c r="F15" s="4" t="s">
        <v>22</v>
      </c>
      <c r="I15" s="2">
        <v>9.9</v>
      </c>
    </row>
  </sheetData>
  <phoneticPr fontId="1"/>
  <dataValidations count="1">
    <dataValidation type="list" allowBlank="1" showInputMessage="1" showErrorMessage="1" sqref="F2:F12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C11" sqref="C11"/>
    </sheetView>
  </sheetViews>
  <sheetFormatPr defaultColWidth="13" defaultRowHeight="15.75"/>
  <cols>
    <col min="1" max="1" width="17.75" customWidth="1"/>
    <col min="2" max="2" width="6.375" bestFit="1" customWidth="1"/>
    <col min="3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1">
      <c r="A1" s="15" t="s">
        <v>45</v>
      </c>
      <c r="B1" s="22" t="s">
        <v>44</v>
      </c>
      <c r="C1" s="22" t="s">
        <v>46</v>
      </c>
      <c r="D1" s="5"/>
      <c r="E1" s="5"/>
      <c r="F1" s="5"/>
      <c r="G1" s="5"/>
      <c r="H1" s="5"/>
      <c r="I1" s="5"/>
      <c r="J1" s="5"/>
      <c r="K1" s="5"/>
    </row>
    <row r="2" spans="1:11">
      <c r="A2" s="13" t="s">
        <v>47</v>
      </c>
      <c r="B2" s="17">
        <v>0</v>
      </c>
      <c r="C2" s="19" t="s">
        <v>48</v>
      </c>
      <c r="H2" s="8"/>
      <c r="I2"/>
    </row>
    <row r="3" spans="1:11">
      <c r="A3" s="13" t="s">
        <v>49</v>
      </c>
      <c r="B3" s="17">
        <v>1</v>
      </c>
      <c r="C3" s="19" t="s">
        <v>50</v>
      </c>
      <c r="H3" s="8"/>
      <c r="I3"/>
    </row>
    <row r="4" spans="1:11">
      <c r="A4" s="13" t="s">
        <v>51</v>
      </c>
      <c r="B4" s="17">
        <v>2</v>
      </c>
      <c r="C4" s="19" t="s">
        <v>52</v>
      </c>
      <c r="H4" s="8"/>
      <c r="I4"/>
    </row>
    <row r="5" spans="1:11" s="5" customFormat="1">
      <c r="A5" s="13" t="s">
        <v>53</v>
      </c>
      <c r="B5" s="17">
        <v>3</v>
      </c>
      <c r="C5" s="19" t="s">
        <v>54</v>
      </c>
    </row>
    <row r="6" spans="1:11">
      <c r="A6" s="13" t="s">
        <v>55</v>
      </c>
      <c r="B6" s="17">
        <v>4</v>
      </c>
      <c r="C6" s="19" t="s">
        <v>56</v>
      </c>
      <c r="H6" s="8"/>
      <c r="I6"/>
    </row>
    <row r="7" spans="1:11">
      <c r="A7" s="13" t="s">
        <v>57</v>
      </c>
      <c r="B7" s="17">
        <v>5</v>
      </c>
      <c r="C7" s="19" t="s">
        <v>58</v>
      </c>
      <c r="H7" s="8"/>
      <c r="I7"/>
    </row>
    <row r="8" spans="1:11">
      <c r="A8" s="13" t="s">
        <v>59</v>
      </c>
      <c r="B8" s="17">
        <v>6</v>
      </c>
      <c r="C8" s="19" t="s">
        <v>60</v>
      </c>
      <c r="H8" s="8"/>
      <c r="I8"/>
    </row>
    <row r="9" spans="1:11">
      <c r="A9" s="13" t="s">
        <v>61</v>
      </c>
      <c r="B9" s="17">
        <v>7</v>
      </c>
      <c r="C9" s="19" t="s">
        <v>62</v>
      </c>
      <c r="H9" s="8"/>
      <c r="I9"/>
    </row>
    <row r="10" spans="1:11">
      <c r="A10" s="13" t="s">
        <v>63</v>
      </c>
      <c r="B10" s="17">
        <v>8</v>
      </c>
      <c r="C10" s="19" t="s">
        <v>64</v>
      </c>
      <c r="H10" s="8"/>
      <c r="I10"/>
    </row>
    <row r="11" spans="1:11">
      <c r="A11" s="13" t="s">
        <v>65</v>
      </c>
      <c r="B11" s="17">
        <v>9</v>
      </c>
      <c r="C11" s="19" t="s">
        <v>66</v>
      </c>
      <c r="H11" s="8"/>
      <c r="I11"/>
    </row>
    <row r="12" spans="1:11">
      <c r="A12" s="13" t="s">
        <v>67</v>
      </c>
      <c r="B12" s="17">
        <v>10</v>
      </c>
      <c r="C12" s="19" t="s">
        <v>68</v>
      </c>
      <c r="H12" s="8"/>
      <c r="I12"/>
    </row>
    <row r="13" spans="1:11">
      <c r="A13" s="13" t="s">
        <v>69</v>
      </c>
      <c r="B13" s="17">
        <v>11</v>
      </c>
      <c r="C13" s="19" t="s">
        <v>70</v>
      </c>
      <c r="H13" s="8"/>
      <c r="I13"/>
    </row>
    <row r="14" spans="1:11">
      <c r="A14" s="13" t="s">
        <v>71</v>
      </c>
      <c r="B14" s="17">
        <v>12</v>
      </c>
      <c r="C14" s="19" t="s">
        <v>72</v>
      </c>
      <c r="H14" s="8"/>
      <c r="I14"/>
    </row>
    <row r="15" spans="1:11">
      <c r="A15" s="13" t="s">
        <v>73</v>
      </c>
      <c r="B15" s="17">
        <v>13</v>
      </c>
      <c r="C15" s="19" t="s">
        <v>74</v>
      </c>
      <c r="H15" s="8"/>
      <c r="I15"/>
    </row>
    <row r="16" spans="1:11">
      <c r="A16" s="13" t="s">
        <v>75</v>
      </c>
      <c r="B16" s="17">
        <v>14</v>
      </c>
      <c r="C16" s="19" t="s">
        <v>76</v>
      </c>
      <c r="H16" s="8"/>
      <c r="I16"/>
    </row>
    <row r="17" spans="1:23">
      <c r="A17" s="13" t="s">
        <v>77</v>
      </c>
      <c r="B17" s="17">
        <v>15</v>
      </c>
      <c r="C17" s="19" t="s">
        <v>78</v>
      </c>
      <c r="H17" s="8"/>
      <c r="I17"/>
      <c r="M17" s="5"/>
      <c r="W17" s="5"/>
    </row>
    <row r="18" spans="1:23">
      <c r="A18" s="14" t="s">
        <v>79</v>
      </c>
      <c r="B18" s="18">
        <v>16</v>
      </c>
      <c r="C18" s="20" t="s">
        <v>80</v>
      </c>
      <c r="H18" s="8"/>
      <c r="I18"/>
    </row>
    <row r="19" spans="1:23">
      <c r="A19" s="24" t="s">
        <v>81</v>
      </c>
      <c r="B19" s="23">
        <v>17</v>
      </c>
      <c r="C19" s="25" t="s">
        <v>82</v>
      </c>
      <c r="H19" s="8"/>
      <c r="I19"/>
    </row>
    <row r="38" spans="15:23">
      <c r="V38" s="8"/>
    </row>
    <row r="43" spans="15:23" ht="63">
      <c r="O43" s="6" t="s">
        <v>0</v>
      </c>
      <c r="P43" s="6" t="s">
        <v>27</v>
      </c>
      <c r="Q43" s="6" t="s">
        <v>2</v>
      </c>
      <c r="R43" s="6" t="s">
        <v>13</v>
      </c>
      <c r="S43" s="6" t="s">
        <v>14</v>
      </c>
      <c r="T43" s="6" t="s">
        <v>15</v>
      </c>
      <c r="U43" s="5"/>
      <c r="V43" s="7" t="s">
        <v>24</v>
      </c>
      <c r="W43" s="10" t="s">
        <v>25</v>
      </c>
    </row>
    <row r="44" spans="15:23">
      <c r="O44" s="3">
        <v>1</v>
      </c>
      <c r="P44" s="3" t="s">
        <v>28</v>
      </c>
      <c r="Q44" s="3">
        <v>3</v>
      </c>
      <c r="R44" s="3" t="b">
        <v>0</v>
      </c>
      <c r="S44" s="3">
        <f t="shared" ref="S44:S53" si="0">$V$45*W44</f>
        <v>2.2999999999999998</v>
      </c>
      <c r="T44" s="3" t="s">
        <v>19</v>
      </c>
      <c r="V44" s="11" t="s">
        <v>26</v>
      </c>
      <c r="W44" s="2">
        <v>1</v>
      </c>
    </row>
    <row r="45" spans="15:23">
      <c r="O45" s="3">
        <v>2</v>
      </c>
      <c r="P45" s="3" t="s">
        <v>29</v>
      </c>
      <c r="Q45" s="3">
        <v>10</v>
      </c>
      <c r="R45" s="3" t="b">
        <v>0</v>
      </c>
      <c r="S45" s="3">
        <f t="shared" si="0"/>
        <v>3.2199999999999998</v>
      </c>
      <c r="T45" s="3" t="s">
        <v>16</v>
      </c>
      <c r="V45" s="12">
        <v>2.2999999999999998</v>
      </c>
      <c r="W45" s="2">
        <v>1.4</v>
      </c>
    </row>
    <row r="46" spans="15:23">
      <c r="O46" s="3">
        <v>3</v>
      </c>
      <c r="P46" s="3" t="s">
        <v>30</v>
      </c>
      <c r="Q46" s="3">
        <v>25</v>
      </c>
      <c r="R46" s="3" t="b">
        <v>0</v>
      </c>
      <c r="S46" s="3">
        <f t="shared" si="0"/>
        <v>3.6799999999999997</v>
      </c>
      <c r="T46" s="3" t="s">
        <v>16</v>
      </c>
      <c r="V46" s="8"/>
      <c r="W46" s="2">
        <v>1.6</v>
      </c>
    </row>
    <row r="47" spans="15:23">
      <c r="O47" s="2">
        <v>4</v>
      </c>
      <c r="P47" s="2" t="s">
        <v>31</v>
      </c>
      <c r="Q47" s="2">
        <v>60</v>
      </c>
      <c r="R47" s="2" t="b">
        <v>0</v>
      </c>
      <c r="S47" s="2">
        <f t="shared" si="0"/>
        <v>4.1399999999999997</v>
      </c>
      <c r="T47" s="2" t="s">
        <v>17</v>
      </c>
      <c r="V47" s="8"/>
      <c r="W47" s="2">
        <v>1.8</v>
      </c>
    </row>
    <row r="48" spans="15:23">
      <c r="O48" s="2">
        <v>5</v>
      </c>
      <c r="P48" s="2" t="s">
        <v>32</v>
      </c>
      <c r="Q48" s="2">
        <v>180</v>
      </c>
      <c r="R48" s="2" t="b">
        <v>0</v>
      </c>
      <c r="S48" s="2">
        <f t="shared" si="0"/>
        <v>4.83</v>
      </c>
      <c r="T48" s="2" t="s">
        <v>17</v>
      </c>
      <c r="V48" s="8"/>
      <c r="W48" s="2">
        <v>2.1</v>
      </c>
    </row>
    <row r="49" spans="15:23">
      <c r="O49" s="2">
        <v>6</v>
      </c>
      <c r="P49" s="2" t="s">
        <v>33</v>
      </c>
      <c r="Q49" s="2">
        <v>230</v>
      </c>
      <c r="R49" s="2" t="b">
        <v>0</v>
      </c>
      <c r="S49" s="2">
        <f t="shared" si="0"/>
        <v>5.0599999999999996</v>
      </c>
      <c r="T49" s="2" t="s">
        <v>17</v>
      </c>
      <c r="V49" s="8"/>
      <c r="W49" s="2">
        <v>2.2000000000000002</v>
      </c>
    </row>
    <row r="50" spans="15:23">
      <c r="O50" s="1">
        <v>7</v>
      </c>
      <c r="P50" s="1" t="s">
        <v>34</v>
      </c>
      <c r="Q50" s="1">
        <v>310</v>
      </c>
      <c r="R50" s="1" t="b">
        <v>0</v>
      </c>
      <c r="S50" s="1">
        <f t="shared" si="0"/>
        <v>5.52</v>
      </c>
      <c r="T50" s="1" t="s">
        <v>18</v>
      </c>
      <c r="V50" s="8"/>
      <c r="W50" s="2">
        <v>2.4</v>
      </c>
    </row>
    <row r="51" spans="15:23">
      <c r="O51" s="1">
        <v>8</v>
      </c>
      <c r="P51" s="1" t="s">
        <v>35</v>
      </c>
      <c r="Q51" s="1">
        <v>560</v>
      </c>
      <c r="R51" s="1" t="b">
        <v>0</v>
      </c>
      <c r="S51" s="1">
        <f t="shared" si="0"/>
        <v>5.9799999999999995</v>
      </c>
      <c r="T51" s="1" t="s">
        <v>18</v>
      </c>
      <c r="V51" s="8"/>
      <c r="W51" s="2">
        <v>2.6</v>
      </c>
    </row>
    <row r="52" spans="15:23">
      <c r="O52" s="1">
        <v>9</v>
      </c>
      <c r="P52" s="1" t="s">
        <v>37</v>
      </c>
      <c r="Q52" s="1">
        <v>820</v>
      </c>
      <c r="R52" s="1" t="b">
        <v>1</v>
      </c>
      <c r="S52" s="1">
        <f t="shared" si="0"/>
        <v>6.4399999999999995</v>
      </c>
      <c r="T52" s="1" t="s">
        <v>18</v>
      </c>
      <c r="V52" s="8"/>
      <c r="W52" s="2">
        <v>2.8</v>
      </c>
    </row>
    <row r="53" spans="15:23">
      <c r="O53" s="1">
        <v>10</v>
      </c>
      <c r="P53" s="1" t="s">
        <v>36</v>
      </c>
      <c r="Q53" s="1">
        <v>1010</v>
      </c>
      <c r="R53" s="1" t="b">
        <v>1</v>
      </c>
      <c r="S53" s="1">
        <f t="shared" si="0"/>
        <v>8.0499999999999989</v>
      </c>
      <c r="T53" s="1" t="s">
        <v>18</v>
      </c>
      <c r="V53" s="8"/>
      <c r="W53" s="2">
        <v>3.5</v>
      </c>
    </row>
    <row r="54" spans="15:23">
      <c r="O54" s="1">
        <v>11</v>
      </c>
      <c r="P54" s="1" t="s">
        <v>38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39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40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41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23</v>
      </c>
      <c r="P61" s="4" t="s">
        <v>21</v>
      </c>
      <c r="Q61" s="4">
        <v>0</v>
      </c>
      <c r="R61" s="4" t="b">
        <v>0</v>
      </c>
      <c r="S61" s="4">
        <f>$V$45*W61</f>
        <v>22.77</v>
      </c>
      <c r="T61" s="4" t="s">
        <v>22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2" sqref="A2:A3"/>
    </sheetView>
  </sheetViews>
  <sheetFormatPr defaultColWidth="13" defaultRowHeight="15.75"/>
  <cols>
    <col min="1" max="1" width="16.5" customWidth="1"/>
    <col min="2" max="2" width="11.875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21" t="s">
        <v>83</v>
      </c>
      <c r="B1" s="15" t="s">
        <v>44</v>
      </c>
      <c r="C1" s="22" t="s">
        <v>46</v>
      </c>
      <c r="D1" s="5"/>
      <c r="E1" s="5"/>
      <c r="F1" s="5"/>
      <c r="G1" s="5"/>
      <c r="H1" s="5"/>
      <c r="I1" s="5"/>
      <c r="J1" s="5"/>
    </row>
    <row r="2" spans="1:10">
      <c r="A2" s="17" t="s">
        <v>84</v>
      </c>
      <c r="B2" s="14">
        <v>0</v>
      </c>
      <c r="C2" s="19" t="s">
        <v>84</v>
      </c>
      <c r="G2" s="8"/>
      <c r="I2"/>
    </row>
    <row r="3" spans="1:10">
      <c r="A3" s="27" t="s">
        <v>85</v>
      </c>
      <c r="B3" s="24">
        <v>1</v>
      </c>
      <c r="C3" s="28" t="s">
        <v>85</v>
      </c>
      <c r="G3" s="8"/>
      <c r="I3"/>
    </row>
    <row r="4" spans="1:10">
      <c r="G4" s="8"/>
      <c r="I4"/>
    </row>
    <row r="5" spans="1:10" s="5" customFormat="1">
      <c r="A5"/>
      <c r="B5"/>
      <c r="C5"/>
      <c r="D5"/>
    </row>
    <row r="6" spans="1:10">
      <c r="G6" s="8"/>
      <c r="I6"/>
    </row>
    <row r="7" spans="1:10">
      <c r="G7" s="8"/>
      <c r="I7"/>
    </row>
    <row r="8" spans="1:10">
      <c r="G8" s="8"/>
      <c r="I8"/>
    </row>
    <row r="9" spans="1:10">
      <c r="G9" s="8"/>
      <c r="I9"/>
    </row>
    <row r="10" spans="1:10">
      <c r="G10" s="8"/>
      <c r="I10"/>
    </row>
    <row r="11" spans="1:10">
      <c r="G11" s="8"/>
      <c r="I11"/>
    </row>
    <row r="12" spans="1:10">
      <c r="G12" s="8"/>
      <c r="I12"/>
    </row>
    <row r="13" spans="1:10"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27</v>
      </c>
      <c r="Q43" s="6" t="s">
        <v>2</v>
      </c>
      <c r="R43" s="6" t="s">
        <v>13</v>
      </c>
      <c r="S43" s="6" t="s">
        <v>14</v>
      </c>
      <c r="T43" s="6" t="s">
        <v>15</v>
      </c>
      <c r="U43" s="5"/>
      <c r="V43" s="7" t="s">
        <v>24</v>
      </c>
      <c r="W43" s="10" t="s">
        <v>25</v>
      </c>
    </row>
    <row r="44" spans="15:23">
      <c r="O44" s="3">
        <v>1</v>
      </c>
      <c r="P44" s="3" t="s">
        <v>28</v>
      </c>
      <c r="Q44" s="3">
        <v>3</v>
      </c>
      <c r="R44" s="3" t="b">
        <v>0</v>
      </c>
      <c r="S44" s="3">
        <f t="shared" ref="S44:S53" si="0">$V$45*W44</f>
        <v>2.2999999999999998</v>
      </c>
      <c r="T44" s="3" t="s">
        <v>19</v>
      </c>
      <c r="V44" s="11" t="s">
        <v>26</v>
      </c>
      <c r="W44" s="2">
        <v>1</v>
      </c>
    </row>
    <row r="45" spans="15:23">
      <c r="O45" s="3">
        <v>2</v>
      </c>
      <c r="P45" s="3" t="s">
        <v>29</v>
      </c>
      <c r="Q45" s="3">
        <v>10</v>
      </c>
      <c r="R45" s="3" t="b">
        <v>0</v>
      </c>
      <c r="S45" s="3">
        <f t="shared" si="0"/>
        <v>3.2199999999999998</v>
      </c>
      <c r="T45" s="3" t="s">
        <v>16</v>
      </c>
      <c r="V45" s="12">
        <v>2.2999999999999998</v>
      </c>
      <c r="W45" s="2">
        <v>1.4</v>
      </c>
    </row>
    <row r="46" spans="15:23">
      <c r="O46" s="3">
        <v>3</v>
      </c>
      <c r="P46" s="3" t="s">
        <v>30</v>
      </c>
      <c r="Q46" s="3">
        <v>25</v>
      </c>
      <c r="R46" s="3" t="b">
        <v>0</v>
      </c>
      <c r="S46" s="3">
        <f t="shared" si="0"/>
        <v>3.6799999999999997</v>
      </c>
      <c r="T46" s="3" t="s">
        <v>16</v>
      </c>
      <c r="V46" s="8"/>
      <c r="W46" s="2">
        <v>1.6</v>
      </c>
    </row>
    <row r="47" spans="15:23">
      <c r="O47" s="2">
        <v>4</v>
      </c>
      <c r="P47" s="2" t="s">
        <v>31</v>
      </c>
      <c r="Q47" s="2">
        <v>60</v>
      </c>
      <c r="R47" s="2" t="b">
        <v>0</v>
      </c>
      <c r="S47" s="2">
        <f t="shared" si="0"/>
        <v>4.1399999999999997</v>
      </c>
      <c r="T47" s="2" t="s">
        <v>17</v>
      </c>
      <c r="V47" s="8"/>
      <c r="W47" s="2">
        <v>1.8</v>
      </c>
    </row>
    <row r="48" spans="15:23">
      <c r="O48" s="2">
        <v>5</v>
      </c>
      <c r="P48" s="2" t="s">
        <v>32</v>
      </c>
      <c r="Q48" s="2">
        <v>180</v>
      </c>
      <c r="R48" s="2" t="b">
        <v>0</v>
      </c>
      <c r="S48" s="2">
        <f t="shared" si="0"/>
        <v>4.83</v>
      </c>
      <c r="T48" s="2" t="s">
        <v>17</v>
      </c>
      <c r="V48" s="8"/>
      <c r="W48" s="2">
        <v>2.1</v>
      </c>
    </row>
    <row r="49" spans="15:23">
      <c r="O49" s="2">
        <v>6</v>
      </c>
      <c r="P49" s="2" t="s">
        <v>33</v>
      </c>
      <c r="Q49" s="2">
        <v>230</v>
      </c>
      <c r="R49" s="2" t="b">
        <v>0</v>
      </c>
      <c r="S49" s="2">
        <f t="shared" si="0"/>
        <v>5.0599999999999996</v>
      </c>
      <c r="T49" s="2" t="s">
        <v>17</v>
      </c>
      <c r="V49" s="8"/>
      <c r="W49" s="2">
        <v>2.2000000000000002</v>
      </c>
    </row>
    <row r="50" spans="15:23">
      <c r="O50" s="1">
        <v>7</v>
      </c>
      <c r="P50" s="1" t="s">
        <v>34</v>
      </c>
      <c r="Q50" s="1">
        <v>310</v>
      </c>
      <c r="R50" s="1" t="b">
        <v>0</v>
      </c>
      <c r="S50" s="1">
        <f t="shared" si="0"/>
        <v>5.52</v>
      </c>
      <c r="T50" s="1" t="s">
        <v>18</v>
      </c>
      <c r="V50" s="8"/>
      <c r="W50" s="2">
        <v>2.4</v>
      </c>
    </row>
    <row r="51" spans="15:23">
      <c r="O51" s="1">
        <v>8</v>
      </c>
      <c r="P51" s="1" t="s">
        <v>35</v>
      </c>
      <c r="Q51" s="1">
        <v>560</v>
      </c>
      <c r="R51" s="1" t="b">
        <v>0</v>
      </c>
      <c r="S51" s="1">
        <f t="shared" si="0"/>
        <v>5.9799999999999995</v>
      </c>
      <c r="T51" s="1" t="s">
        <v>18</v>
      </c>
      <c r="V51" s="8"/>
      <c r="W51" s="2">
        <v>2.6</v>
      </c>
    </row>
    <row r="52" spans="15:23">
      <c r="O52" s="1">
        <v>9</v>
      </c>
      <c r="P52" s="1" t="s">
        <v>37</v>
      </c>
      <c r="Q52" s="1">
        <v>820</v>
      </c>
      <c r="R52" s="1" t="b">
        <v>1</v>
      </c>
      <c r="S52" s="1">
        <f t="shared" si="0"/>
        <v>6.4399999999999995</v>
      </c>
      <c r="T52" s="1" t="s">
        <v>18</v>
      </c>
      <c r="V52" s="8"/>
      <c r="W52" s="2">
        <v>2.8</v>
      </c>
    </row>
    <row r="53" spans="15:23">
      <c r="O53" s="1">
        <v>10</v>
      </c>
      <c r="P53" s="1" t="s">
        <v>36</v>
      </c>
      <c r="Q53" s="1">
        <v>1010</v>
      </c>
      <c r="R53" s="1" t="b">
        <v>1</v>
      </c>
      <c r="S53" s="1">
        <f t="shared" si="0"/>
        <v>8.0499999999999989</v>
      </c>
      <c r="T53" s="1" t="s">
        <v>18</v>
      </c>
      <c r="V53" s="8"/>
      <c r="W53" s="2">
        <v>3.5</v>
      </c>
    </row>
    <row r="54" spans="15:23">
      <c r="O54" s="1">
        <v>11</v>
      </c>
      <c r="P54" s="1" t="s">
        <v>38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39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40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41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23</v>
      </c>
      <c r="P61" s="4" t="s">
        <v>21</v>
      </c>
      <c r="Q61" s="4">
        <v>0</v>
      </c>
      <c r="R61" s="4" t="b">
        <v>0</v>
      </c>
      <c r="S61" s="4">
        <f>$V$45*W61</f>
        <v>22.77</v>
      </c>
      <c r="T61" s="4" t="s">
        <v>22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2" sqref="A2"/>
    </sheetView>
  </sheetViews>
  <sheetFormatPr defaultColWidth="13" defaultRowHeight="15.75"/>
  <cols>
    <col min="1" max="1" width="16.875" customWidth="1"/>
    <col min="2" max="2" width="7" customWidth="1"/>
    <col min="3" max="3" width="20.125" bestFit="1" customWidth="1"/>
    <col min="4" max="4" width="59.375" bestFit="1" customWidth="1"/>
    <col min="5" max="5" width="17.375" customWidth="1"/>
    <col min="9" max="9" width="45.875" style="8" customWidth="1"/>
    <col min="10" max="10" width="16" customWidth="1"/>
  </cols>
  <sheetData>
    <row r="1" spans="1:10">
      <c r="A1" s="21" t="s">
        <v>86</v>
      </c>
      <c r="B1" s="15" t="s">
        <v>44</v>
      </c>
      <c r="C1" s="22" t="s">
        <v>87</v>
      </c>
      <c r="E1" s="5"/>
      <c r="F1" s="5"/>
      <c r="G1" s="5"/>
      <c r="H1" s="5"/>
      <c r="I1" s="5"/>
      <c r="J1" s="5"/>
    </row>
    <row r="2" spans="1:10">
      <c r="A2" s="17" t="s">
        <v>88</v>
      </c>
      <c r="B2" s="14">
        <v>0</v>
      </c>
      <c r="C2" s="19" t="s">
        <v>89</v>
      </c>
      <c r="G2" s="8"/>
      <c r="I2"/>
    </row>
    <row r="3" spans="1:10">
      <c r="A3" s="17" t="s">
        <v>90</v>
      </c>
      <c r="B3" s="14">
        <v>1</v>
      </c>
      <c r="C3" s="19" t="s">
        <v>91</v>
      </c>
      <c r="G3" s="8"/>
      <c r="I3"/>
    </row>
    <row r="4" spans="1:10">
      <c r="A4" s="17" t="s">
        <v>92</v>
      </c>
      <c r="B4" s="14">
        <v>2</v>
      </c>
      <c r="C4" s="19" t="s">
        <v>93</v>
      </c>
      <c r="G4" s="8"/>
      <c r="I4"/>
    </row>
    <row r="5" spans="1:10" s="5" customFormat="1">
      <c r="A5" s="17" t="s">
        <v>94</v>
      </c>
      <c r="B5" s="14">
        <v>3</v>
      </c>
      <c r="C5" s="19" t="s">
        <v>95</v>
      </c>
    </row>
    <row r="6" spans="1:10">
      <c r="A6" s="17" t="s">
        <v>96</v>
      </c>
      <c r="B6" s="14">
        <v>4</v>
      </c>
      <c r="C6" s="19" t="s">
        <v>97</v>
      </c>
      <c r="G6" s="8"/>
      <c r="I6"/>
    </row>
    <row r="7" spans="1:10">
      <c r="A7" s="17" t="s">
        <v>98</v>
      </c>
      <c r="B7" s="14">
        <v>5</v>
      </c>
      <c r="C7" s="19" t="s">
        <v>99</v>
      </c>
      <c r="G7" s="8"/>
      <c r="I7"/>
    </row>
    <row r="8" spans="1:10">
      <c r="A8" s="17" t="s">
        <v>100</v>
      </c>
      <c r="B8" s="14">
        <v>6</v>
      </c>
      <c r="C8" s="19" t="s">
        <v>101</v>
      </c>
      <c r="G8" s="8"/>
      <c r="I8"/>
    </row>
    <row r="9" spans="1:10">
      <c r="A9" s="17" t="s">
        <v>102</v>
      </c>
      <c r="B9" s="14">
        <v>7</v>
      </c>
      <c r="C9" s="19" t="s">
        <v>103</v>
      </c>
      <c r="G9" s="8"/>
      <c r="I9"/>
    </row>
    <row r="10" spans="1:10">
      <c r="A10" s="17" t="s">
        <v>104</v>
      </c>
      <c r="B10" s="14">
        <v>8</v>
      </c>
      <c r="C10" s="19" t="s">
        <v>105</v>
      </c>
      <c r="G10" s="8"/>
      <c r="I10"/>
    </row>
    <row r="11" spans="1:10">
      <c r="A11" s="17" t="s">
        <v>106</v>
      </c>
      <c r="B11" s="14">
        <v>9</v>
      </c>
      <c r="C11" s="19" t="s">
        <v>107</v>
      </c>
      <c r="G11" s="8"/>
      <c r="I11"/>
    </row>
    <row r="12" spans="1:10">
      <c r="A12" s="27" t="s">
        <v>108</v>
      </c>
      <c r="B12" s="24">
        <v>10</v>
      </c>
      <c r="C12" s="28" t="s">
        <v>109</v>
      </c>
      <c r="G12" s="8"/>
      <c r="I12"/>
    </row>
    <row r="13" spans="1:10">
      <c r="G13" s="8"/>
      <c r="I13"/>
    </row>
    <row r="14" spans="1:10">
      <c r="G14" s="8"/>
      <c r="I14"/>
    </row>
    <row r="15" spans="1:10">
      <c r="G15" s="8"/>
      <c r="I15"/>
    </row>
    <row r="16" spans="1:10">
      <c r="G16" s="8"/>
      <c r="I16"/>
    </row>
    <row r="17" spans="7:22">
      <c r="G17" s="8"/>
      <c r="I17"/>
      <c r="L17" s="5"/>
      <c r="V17" s="5"/>
    </row>
    <row r="18" spans="7:22">
      <c r="G18" s="8"/>
      <c r="I18"/>
    </row>
    <row r="19" spans="7:22">
      <c r="G19" s="8"/>
      <c r="I19"/>
    </row>
    <row r="20" spans="7:22">
      <c r="G20" s="8"/>
      <c r="I20"/>
    </row>
    <row r="21" spans="7:22">
      <c r="G21" s="8"/>
      <c r="I21"/>
    </row>
    <row r="38" spans="15:23">
      <c r="V38" s="8"/>
    </row>
    <row r="43" spans="15:23" ht="63">
      <c r="O43" s="6" t="s">
        <v>0</v>
      </c>
      <c r="P43" s="6" t="s">
        <v>27</v>
      </c>
      <c r="Q43" s="6" t="s">
        <v>2</v>
      </c>
      <c r="R43" s="6" t="s">
        <v>13</v>
      </c>
      <c r="S43" s="6" t="s">
        <v>14</v>
      </c>
      <c r="T43" s="6" t="s">
        <v>15</v>
      </c>
      <c r="U43" s="5"/>
      <c r="V43" s="7" t="s">
        <v>24</v>
      </c>
      <c r="W43" s="10" t="s">
        <v>25</v>
      </c>
    </row>
    <row r="44" spans="15:23">
      <c r="O44" s="3">
        <v>1</v>
      </c>
      <c r="P44" s="3" t="s">
        <v>28</v>
      </c>
      <c r="Q44" s="3">
        <v>3</v>
      </c>
      <c r="R44" s="3" t="b">
        <v>0</v>
      </c>
      <c r="S44" s="3">
        <f t="shared" ref="S44:S53" si="0">$V$45*W44</f>
        <v>2.2999999999999998</v>
      </c>
      <c r="T44" s="3" t="s">
        <v>19</v>
      </c>
      <c r="V44" s="11" t="s">
        <v>26</v>
      </c>
      <c r="W44" s="2">
        <v>1</v>
      </c>
    </row>
    <row r="45" spans="15:23">
      <c r="O45" s="3">
        <v>2</v>
      </c>
      <c r="P45" s="3" t="s">
        <v>29</v>
      </c>
      <c r="Q45" s="3">
        <v>10</v>
      </c>
      <c r="R45" s="3" t="b">
        <v>0</v>
      </c>
      <c r="S45" s="3">
        <f t="shared" si="0"/>
        <v>3.2199999999999998</v>
      </c>
      <c r="T45" s="3" t="s">
        <v>16</v>
      </c>
      <c r="V45" s="12">
        <v>2.2999999999999998</v>
      </c>
      <c r="W45" s="2">
        <v>1.4</v>
      </c>
    </row>
    <row r="46" spans="15:23">
      <c r="O46" s="3">
        <v>3</v>
      </c>
      <c r="P46" s="3" t="s">
        <v>30</v>
      </c>
      <c r="Q46" s="3">
        <v>25</v>
      </c>
      <c r="R46" s="3" t="b">
        <v>0</v>
      </c>
      <c r="S46" s="3">
        <f t="shared" si="0"/>
        <v>3.6799999999999997</v>
      </c>
      <c r="T46" s="3" t="s">
        <v>16</v>
      </c>
      <c r="V46" s="8"/>
      <c r="W46" s="2">
        <v>1.6</v>
      </c>
    </row>
    <row r="47" spans="15:23">
      <c r="O47" s="2">
        <v>4</v>
      </c>
      <c r="P47" s="2" t="s">
        <v>31</v>
      </c>
      <c r="Q47" s="2">
        <v>60</v>
      </c>
      <c r="R47" s="2" t="b">
        <v>0</v>
      </c>
      <c r="S47" s="2">
        <f t="shared" si="0"/>
        <v>4.1399999999999997</v>
      </c>
      <c r="T47" s="2" t="s">
        <v>17</v>
      </c>
      <c r="V47" s="8"/>
      <c r="W47" s="2">
        <v>1.8</v>
      </c>
    </row>
    <row r="48" spans="15:23">
      <c r="O48" s="2">
        <v>5</v>
      </c>
      <c r="P48" s="2" t="s">
        <v>32</v>
      </c>
      <c r="Q48" s="2">
        <v>180</v>
      </c>
      <c r="R48" s="2" t="b">
        <v>0</v>
      </c>
      <c r="S48" s="2">
        <f t="shared" si="0"/>
        <v>4.83</v>
      </c>
      <c r="T48" s="2" t="s">
        <v>17</v>
      </c>
      <c r="V48" s="8"/>
      <c r="W48" s="2">
        <v>2.1</v>
      </c>
    </row>
    <row r="49" spans="15:23">
      <c r="O49" s="2">
        <v>6</v>
      </c>
      <c r="P49" s="2" t="s">
        <v>33</v>
      </c>
      <c r="Q49" s="2">
        <v>230</v>
      </c>
      <c r="R49" s="2" t="b">
        <v>0</v>
      </c>
      <c r="S49" s="2">
        <f t="shared" si="0"/>
        <v>5.0599999999999996</v>
      </c>
      <c r="T49" s="2" t="s">
        <v>17</v>
      </c>
      <c r="V49" s="8"/>
      <c r="W49" s="2">
        <v>2.2000000000000002</v>
      </c>
    </row>
    <row r="50" spans="15:23">
      <c r="O50" s="1">
        <v>7</v>
      </c>
      <c r="P50" s="1" t="s">
        <v>34</v>
      </c>
      <c r="Q50" s="1">
        <v>310</v>
      </c>
      <c r="R50" s="1" t="b">
        <v>0</v>
      </c>
      <c r="S50" s="1">
        <f t="shared" si="0"/>
        <v>5.52</v>
      </c>
      <c r="T50" s="1" t="s">
        <v>18</v>
      </c>
      <c r="V50" s="8"/>
      <c r="W50" s="2">
        <v>2.4</v>
      </c>
    </row>
    <row r="51" spans="15:23">
      <c r="O51" s="1">
        <v>8</v>
      </c>
      <c r="P51" s="1" t="s">
        <v>35</v>
      </c>
      <c r="Q51" s="1">
        <v>560</v>
      </c>
      <c r="R51" s="1" t="b">
        <v>0</v>
      </c>
      <c r="S51" s="1">
        <f t="shared" si="0"/>
        <v>5.9799999999999995</v>
      </c>
      <c r="T51" s="1" t="s">
        <v>18</v>
      </c>
      <c r="V51" s="8"/>
      <c r="W51" s="2">
        <v>2.6</v>
      </c>
    </row>
    <row r="52" spans="15:23">
      <c r="O52" s="1">
        <v>9</v>
      </c>
      <c r="P52" s="1" t="s">
        <v>37</v>
      </c>
      <c r="Q52" s="1">
        <v>820</v>
      </c>
      <c r="R52" s="1" t="b">
        <v>1</v>
      </c>
      <c r="S52" s="1">
        <f t="shared" si="0"/>
        <v>6.4399999999999995</v>
      </c>
      <c r="T52" s="1" t="s">
        <v>18</v>
      </c>
      <c r="V52" s="8"/>
      <c r="W52" s="2">
        <v>2.8</v>
      </c>
    </row>
    <row r="53" spans="15:23">
      <c r="O53" s="1">
        <v>10</v>
      </c>
      <c r="P53" s="1" t="s">
        <v>36</v>
      </c>
      <c r="Q53" s="1">
        <v>1010</v>
      </c>
      <c r="R53" s="1" t="b">
        <v>1</v>
      </c>
      <c r="S53" s="1">
        <f t="shared" si="0"/>
        <v>8.0499999999999989</v>
      </c>
      <c r="T53" s="1" t="s">
        <v>18</v>
      </c>
      <c r="V53" s="8"/>
      <c r="W53" s="2">
        <v>3.5</v>
      </c>
    </row>
    <row r="54" spans="15:23">
      <c r="O54" s="1">
        <v>11</v>
      </c>
      <c r="P54" s="1" t="s">
        <v>38</v>
      </c>
      <c r="Q54" s="1"/>
      <c r="R54" s="1"/>
      <c r="S54" s="1"/>
      <c r="T54" s="1"/>
      <c r="V54" s="8"/>
      <c r="W54" s="2"/>
    </row>
    <row r="55" spans="15:23">
      <c r="O55" s="1">
        <v>12</v>
      </c>
      <c r="P55" s="1" t="s">
        <v>39</v>
      </c>
      <c r="Q55" s="1"/>
      <c r="R55" s="1"/>
      <c r="S55" s="1"/>
      <c r="T55" s="1"/>
      <c r="V55" s="8"/>
      <c r="W55" s="2"/>
    </row>
    <row r="56" spans="15:23">
      <c r="O56" s="1">
        <v>13</v>
      </c>
      <c r="P56" s="1" t="s">
        <v>40</v>
      </c>
      <c r="Q56" s="1"/>
      <c r="R56" s="1"/>
      <c r="S56" s="1"/>
      <c r="T56" s="1"/>
      <c r="V56" s="8"/>
      <c r="W56" s="2"/>
    </row>
    <row r="57" spans="15:23">
      <c r="O57" s="1">
        <v>14</v>
      </c>
      <c r="P57" s="1" t="s">
        <v>41</v>
      </c>
      <c r="Q57" s="1"/>
      <c r="R57" s="1"/>
      <c r="S57" s="1"/>
      <c r="T57" s="1"/>
      <c r="V57" s="8"/>
      <c r="W57" s="2"/>
    </row>
    <row r="58" spans="15:23">
      <c r="O58" s="1"/>
      <c r="P58" s="1"/>
      <c r="Q58" s="1"/>
      <c r="R58" s="1"/>
      <c r="S58" s="1"/>
      <c r="T58" s="1"/>
      <c r="V58" s="8"/>
      <c r="W58" s="2"/>
    </row>
    <row r="59" spans="15:23">
      <c r="O59" s="1"/>
      <c r="P59" s="1"/>
      <c r="Q59" s="1"/>
      <c r="R59" s="1"/>
      <c r="S59" s="1"/>
      <c r="T59" s="1"/>
      <c r="V59" s="8"/>
      <c r="W59" s="2"/>
    </row>
    <row r="60" spans="15:23">
      <c r="V60" s="8"/>
    </row>
    <row r="61" spans="15:23">
      <c r="O61" t="s">
        <v>23</v>
      </c>
      <c r="P61" s="4" t="s">
        <v>21</v>
      </c>
      <c r="Q61" s="4">
        <v>0</v>
      </c>
      <c r="R61" s="4" t="b">
        <v>0</v>
      </c>
      <c r="S61" s="4">
        <f>$V$45*W61</f>
        <v>22.77</v>
      </c>
      <c r="T61" s="4" t="s">
        <v>22</v>
      </c>
      <c r="V61" s="8"/>
      <c r="W61" s="2">
        <v>9.9</v>
      </c>
    </row>
    <row r="62" spans="15:23">
      <c r="O62" s="4">
        <v>99</v>
      </c>
      <c r="V62" s="8"/>
    </row>
    <row r="63" spans="15:23">
      <c r="V63" s="8"/>
    </row>
  </sheetData>
  <dataValidations count="1">
    <dataValidation type="list" allowBlank="1" showInputMessage="1" showErrorMessage="1" sqref="T44:T59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J2" sqref="J2"/>
    </sheetView>
  </sheetViews>
  <sheetFormatPr defaultColWidth="13" defaultRowHeight="15.75"/>
  <cols>
    <col min="1" max="1" width="4.75" customWidth="1"/>
    <col min="2" max="2" width="24.25" customWidth="1"/>
    <col min="3" max="3" width="20.125" bestFit="1" customWidth="1"/>
    <col min="4" max="4" width="14.75" customWidth="1"/>
    <col min="5" max="5" width="19.25" customWidth="1"/>
    <col min="6" max="6" width="15.75" customWidth="1"/>
    <col min="7" max="7" width="19.5" customWidth="1"/>
    <col min="8" max="8" width="16.375" customWidth="1"/>
    <col min="9" max="9" width="17" style="8" customWidth="1"/>
    <col min="10" max="10" width="18.5" customWidth="1"/>
    <col min="11" max="11" width="16.625" customWidth="1"/>
    <col min="12" max="12" width="16.375" customWidth="1"/>
  </cols>
  <sheetData>
    <row r="1" spans="1:20">
      <c r="A1" s="15" t="s">
        <v>42</v>
      </c>
      <c r="B1" s="15" t="s">
        <v>43</v>
      </c>
      <c r="C1" s="15" t="s">
        <v>124</v>
      </c>
      <c r="D1" s="16" t="s">
        <v>110</v>
      </c>
      <c r="E1" s="16" t="s">
        <v>123</v>
      </c>
      <c r="F1" s="16" t="s">
        <v>111</v>
      </c>
      <c r="G1" s="16" t="s">
        <v>126</v>
      </c>
      <c r="H1" s="16" t="s">
        <v>112</v>
      </c>
      <c r="I1" s="16" t="s">
        <v>113</v>
      </c>
      <c r="J1" s="16" t="s">
        <v>127</v>
      </c>
      <c r="K1" s="16" t="s">
        <v>114</v>
      </c>
      <c r="L1" s="16" t="s">
        <v>128</v>
      </c>
      <c r="M1" s="16" t="s">
        <v>115</v>
      </c>
      <c r="N1" s="16" t="s">
        <v>116</v>
      </c>
    </row>
    <row r="2" spans="1:20">
      <c r="A2">
        <v>0</v>
      </c>
      <c r="B2" t="s">
        <v>117</v>
      </c>
      <c r="C2" t="s">
        <v>53</v>
      </c>
      <c r="D2">
        <f>IFERROR(VLOOKUP(tbl_subskill[[#This Row],[Ref_TargetType]],tbl_targettype[[target_type]:[id]],2,FALSE),"-1")</f>
        <v>3</v>
      </c>
      <c r="E2" t="s">
        <v>84</v>
      </c>
      <c r="F2">
        <f>IFERROR(VLOOKUP(tbl_subskill[[#This Row],[Ref_P1_ValueType]],tbl_valuetype[[value_type]:[id]],2,FALSE),"-1")</f>
        <v>0</v>
      </c>
      <c r="G2" t="s">
        <v>88</v>
      </c>
      <c r="H2">
        <f>IFERROR(VLOOKUP(tbl_subskill[[#This Row],[Ref_P1_FieldType]],tbl_fieldtype[[field_type]:[id]],2,FALSE),"-1")</f>
        <v>0</v>
      </c>
      <c r="I2">
        <v>10</v>
      </c>
      <c r="J2" t="s">
        <v>84</v>
      </c>
      <c r="K2">
        <f>IFERROR(VLOOKUP(tbl_subskill[[#This Row],[Ref_P1_ValueType]],tbl_valuetype[[value_type]:[id]],2,FALSE),"-1")</f>
        <v>0</v>
      </c>
      <c r="L2" t="s">
        <v>88</v>
      </c>
      <c r="M2">
        <f>IFERROR(VLOOKUP(tbl_subskill[[#This Row],[Ref_P1_FieldType]],tbl_fieldtype[[field_type]:[id]],2,FALSE),"-1")</f>
        <v>0</v>
      </c>
      <c r="N2">
        <v>10</v>
      </c>
    </row>
    <row r="3" spans="1:20">
      <c r="A3">
        <v>1</v>
      </c>
      <c r="B3" t="s">
        <v>118</v>
      </c>
      <c r="C3" t="s">
        <v>55</v>
      </c>
      <c r="D3">
        <f>IFERROR(VLOOKUP(tbl_subskill[[#This Row],[Ref_TargetType]],tbl_targettype[[target_type]:[id]],2,FALSE),"-1")</f>
        <v>4</v>
      </c>
      <c r="E3" t="s">
        <v>85</v>
      </c>
      <c r="F3">
        <f>IFERROR(VLOOKUP(tbl_subskill[[#This Row],[Ref_P1_ValueType]],tbl_valuetype[[value_type]:[id]],2,FALSE),"-1")</f>
        <v>1</v>
      </c>
      <c r="G3" t="s">
        <v>90</v>
      </c>
      <c r="H3">
        <f>IFERROR(VLOOKUP(tbl_subskill[[#This Row],[Ref_P1_FieldType]],tbl_fieldtype[[field_type]:[id]],2,FALSE),"-1")</f>
        <v>1</v>
      </c>
      <c r="I3">
        <v>100</v>
      </c>
      <c r="J3" t="s">
        <v>85</v>
      </c>
      <c r="K3">
        <f>IFERROR(VLOOKUP(tbl_subskill[[#This Row],[Ref_P1_ValueType]],tbl_valuetype[[value_type]:[id]],2,FALSE),"-1")</f>
        <v>1</v>
      </c>
      <c r="L3" t="s">
        <v>90</v>
      </c>
      <c r="M3">
        <f>IFERROR(VLOOKUP(tbl_subskill[[#This Row],[Ref_P1_FieldType]],tbl_fieldtype[[field_type]:[id]],2,FALSE),"-1")</f>
        <v>1</v>
      </c>
      <c r="N3">
        <v>100</v>
      </c>
    </row>
    <row r="4" spans="1:20">
      <c r="A4">
        <v>2</v>
      </c>
      <c r="B4" t="s">
        <v>119</v>
      </c>
      <c r="C4" t="s">
        <v>47</v>
      </c>
      <c r="D4">
        <f>IFERROR(VLOOKUP(tbl_subskill[[#This Row],[Ref_TargetType]],tbl_targettype[[target_type]:[id]],2,FALSE),"-1")</f>
        <v>0</v>
      </c>
      <c r="E4" t="s">
        <v>84</v>
      </c>
      <c r="F4">
        <f>IFERROR(VLOOKUP(tbl_subskill[[#This Row],[Ref_P1_ValueType]],tbl_valuetype[[value_type]:[id]],2,FALSE),"-1")</f>
        <v>0</v>
      </c>
      <c r="G4" t="s">
        <v>92</v>
      </c>
      <c r="H4">
        <f>IFERROR(VLOOKUP(tbl_subskill[[#This Row],[Ref_P1_FieldType]],tbl_fieldtype[[field_type]:[id]],2,FALSE),"-1")</f>
        <v>2</v>
      </c>
      <c r="I4">
        <v>120</v>
      </c>
      <c r="J4" t="s">
        <v>84</v>
      </c>
      <c r="K4">
        <f>IFERROR(VLOOKUP(tbl_subskill[[#This Row],[Ref_P1_ValueType]],tbl_valuetype[[value_type]:[id]],2,FALSE),"-1")</f>
        <v>0</v>
      </c>
      <c r="L4" t="s">
        <v>92</v>
      </c>
      <c r="M4">
        <f>IFERROR(VLOOKUP(tbl_subskill[[#This Row],[Ref_P1_FieldType]],tbl_fieldtype[[field_type]:[id]],2,FALSE),"-1")</f>
        <v>2</v>
      </c>
      <c r="N4">
        <v>120</v>
      </c>
    </row>
    <row r="5" spans="1:20">
      <c r="A5">
        <v>3</v>
      </c>
      <c r="B5" t="s">
        <v>120</v>
      </c>
      <c r="C5" t="s">
        <v>49</v>
      </c>
      <c r="D5">
        <f>IFERROR(VLOOKUP(tbl_subskill[[#This Row],[Ref_TargetType]],tbl_targettype[[target_type]:[id]],2,FALSE),"-1")</f>
        <v>1</v>
      </c>
      <c r="E5" t="s">
        <v>84</v>
      </c>
      <c r="F5">
        <f>IFERROR(VLOOKUP(tbl_subskill[[#This Row],[Ref_P1_ValueType]],tbl_valuetype[[value_type]:[id]],2,FALSE),"-1")</f>
        <v>0</v>
      </c>
      <c r="G5" t="s">
        <v>94</v>
      </c>
      <c r="H5">
        <f>IFERROR(VLOOKUP(tbl_subskill[[#This Row],[Ref_P1_FieldType]],tbl_fieldtype[[field_type]:[id]],2,FALSE),"-1")</f>
        <v>3</v>
      </c>
      <c r="I5">
        <v>300</v>
      </c>
      <c r="J5" t="s">
        <v>84</v>
      </c>
      <c r="K5">
        <f>IFERROR(VLOOKUP(tbl_subskill[[#This Row],[Ref_P1_ValueType]],tbl_valuetype[[value_type]:[id]],2,FALSE),"-1")</f>
        <v>0</v>
      </c>
      <c r="L5" t="s">
        <v>94</v>
      </c>
      <c r="M5">
        <f>IFERROR(VLOOKUP(tbl_subskill[[#This Row],[Ref_P1_FieldType]],tbl_fieldtype[[field_type]:[id]],2,FALSE),"-1")</f>
        <v>3</v>
      </c>
      <c r="N5">
        <v>300</v>
      </c>
    </row>
    <row r="6" spans="1:20">
      <c r="A6">
        <v>4</v>
      </c>
      <c r="B6" t="s">
        <v>121</v>
      </c>
      <c r="C6" t="s">
        <v>51</v>
      </c>
      <c r="D6">
        <f>IFERROR(VLOOKUP(tbl_subskill[[#This Row],[Ref_TargetType]],tbl_targettype[[target_type]:[id]],2,FALSE),"-1")</f>
        <v>2</v>
      </c>
      <c r="E6" t="s">
        <v>85</v>
      </c>
      <c r="F6">
        <f>IFERROR(VLOOKUP(tbl_subskill[[#This Row],[Ref_P1_ValueType]],tbl_valuetype[[value_type]:[id]],2,FALSE),"-1")</f>
        <v>1</v>
      </c>
      <c r="G6" t="s">
        <v>96</v>
      </c>
      <c r="H6">
        <f>IFERROR(VLOOKUP(tbl_subskill[[#This Row],[Ref_P1_FieldType]],tbl_fieldtype[[field_type]:[id]],2,FALSE),"-1")</f>
        <v>4</v>
      </c>
      <c r="I6">
        <v>50</v>
      </c>
      <c r="J6" t="s">
        <v>85</v>
      </c>
      <c r="K6">
        <f>IFERROR(VLOOKUP(tbl_subskill[[#This Row],[Ref_P1_ValueType]],tbl_valuetype[[value_type]:[id]],2,FALSE),"-1")</f>
        <v>1</v>
      </c>
      <c r="L6" t="s">
        <v>96</v>
      </c>
      <c r="M6">
        <f>IFERROR(VLOOKUP(tbl_subskill[[#This Row],[Ref_P1_FieldType]],tbl_fieldtype[[field_type]:[id]],2,FALSE),"-1")</f>
        <v>4</v>
      </c>
      <c r="N6">
        <v>50</v>
      </c>
      <c r="T6" s="5"/>
    </row>
    <row r="7" spans="1:20">
      <c r="A7">
        <v>5</v>
      </c>
      <c r="B7" t="s">
        <v>122</v>
      </c>
      <c r="C7" t="s">
        <v>53</v>
      </c>
      <c r="D7">
        <f>IFERROR(VLOOKUP(tbl_subskill[[#This Row],[Ref_TargetType]],tbl_targettype[[target_type]:[id]],2,FALSE),"-1")</f>
        <v>3</v>
      </c>
      <c r="E7" t="s">
        <v>84</v>
      </c>
      <c r="F7">
        <f>IFERROR(VLOOKUP(tbl_subskill[[#This Row],[Ref_P1_ValueType]],tbl_valuetype[[value_type]:[id]],2,FALSE),"-1")</f>
        <v>0</v>
      </c>
      <c r="G7" t="s">
        <v>98</v>
      </c>
      <c r="H7">
        <f>IFERROR(VLOOKUP(tbl_subskill[[#This Row],[Ref_P1_FieldType]],tbl_fieldtype[[field_type]:[id]],2,FALSE),"-1")</f>
        <v>5</v>
      </c>
      <c r="I7">
        <v>5</v>
      </c>
      <c r="J7" t="s">
        <v>84</v>
      </c>
      <c r="K7">
        <f>IFERROR(VLOOKUP(tbl_subskill[[#This Row],[Ref_P1_ValueType]],tbl_valuetype[[value_type]:[id]],2,FALSE),"-1")</f>
        <v>0</v>
      </c>
      <c r="L7" t="s">
        <v>98</v>
      </c>
      <c r="M7">
        <f>IFERROR(VLOOKUP(tbl_subskill[[#This Row],[Ref_P1_FieldType]],tbl_fieldtype[[field_type]:[id]],2,FALSE),"-1")</f>
        <v>5</v>
      </c>
      <c r="N7">
        <v>5</v>
      </c>
    </row>
    <row r="8" spans="1:20">
      <c r="A8">
        <v>6</v>
      </c>
      <c r="B8" t="s">
        <v>125</v>
      </c>
      <c r="C8" t="s">
        <v>55</v>
      </c>
      <c r="D8" s="26">
        <f>IFERROR(VLOOKUP(tbl_subskill[[#This Row],[Ref_TargetType]],tbl_targettype[[target_type]:[id]],2,FALSE),"-1")</f>
        <v>4</v>
      </c>
      <c r="E8" s="26" t="s">
        <v>84</v>
      </c>
      <c r="F8">
        <f>IFERROR(VLOOKUP(tbl_subskill[[#This Row],[Ref_P1_ValueType]],tbl_valuetype[[value_type]:[id]],2,FALSE),"-1")</f>
        <v>0</v>
      </c>
      <c r="G8" t="s">
        <v>100</v>
      </c>
      <c r="H8">
        <f>IFERROR(VLOOKUP(tbl_subskill[[#This Row],[Ref_P1_FieldType]],tbl_fieldtype[[field_type]:[id]],2,FALSE),"-1")</f>
        <v>6</v>
      </c>
      <c r="I8">
        <v>1</v>
      </c>
      <c r="J8" s="26" t="s">
        <v>84</v>
      </c>
      <c r="K8">
        <f>IFERROR(VLOOKUP(tbl_subskill[[#This Row],[Ref_P1_ValueType]],tbl_valuetype[[value_type]:[id]],2,FALSE),"-1")</f>
        <v>0</v>
      </c>
      <c r="L8" t="s">
        <v>100</v>
      </c>
      <c r="M8">
        <f>IFERROR(VLOOKUP(tbl_subskill[[#This Row],[Ref_P1_FieldType]],tbl_fieldtype[[field_type]:[id]],2,FALSE),"-1")</f>
        <v>6</v>
      </c>
      <c r="N8">
        <v>1</v>
      </c>
    </row>
    <row r="9" spans="1:20">
      <c r="G9" s="8"/>
      <c r="I9"/>
    </row>
    <row r="10" spans="1:20">
      <c r="G10" s="8"/>
      <c r="I10"/>
    </row>
    <row r="11" spans="1:20">
      <c r="G11" s="8"/>
      <c r="I11"/>
    </row>
    <row r="27" spans="22:22">
      <c r="V27" s="8"/>
    </row>
  </sheetData>
  <dataValidations count="3">
    <dataValidation type="list" allowBlank="1" showInputMessage="1" showErrorMessage="1" sqref="C2:C8">
      <formula1>col_targettype</formula1>
    </dataValidation>
    <dataValidation type="list" allowBlank="1" showInputMessage="1" showErrorMessage="1" sqref="E2:E8 J2:J8">
      <formula1>col_valuetype</formula1>
    </dataValidation>
    <dataValidation type="list" allowBlank="1" showInputMessage="1" showErrorMessage="1" sqref="G2:G8 L2:L8">
      <formula1>col_fieldtype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Entities</vt:lpstr>
      <vt:lpstr>TargetType</vt:lpstr>
      <vt:lpstr>ValueType</vt:lpstr>
      <vt:lpstr>FieldType</vt:lpstr>
      <vt:lpstr>SubSkill</vt:lpstr>
      <vt:lpstr>col_fieldtype</vt:lpstr>
      <vt:lpstr>col_targettype</vt:lpstr>
      <vt:lpstr>col_valuetype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Hakim</cp:lastModifiedBy>
  <dcterms:created xsi:type="dcterms:W3CDTF">2018-01-01T07:25:32Z</dcterms:created>
  <dcterms:modified xsi:type="dcterms:W3CDTF">2019-01-07T09:42:33Z</dcterms:modified>
</cp:coreProperties>
</file>