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llevueuniversity-my.sharepoint.com/personal/ptweatherford_my365_bellevue_edu/Documents/BU/DSC 530 - Data Exploration and Analysis/Patrick.Weatherford-DSC530/Project/Data/"/>
    </mc:Choice>
  </mc:AlternateContent>
  <xr:revisionPtr revIDLastSave="0" documentId="13_ncr:40009_{53223F2A-EC78-4ED6-88DC-96641539B4E4}" xr6:coauthVersionLast="46" xr6:coauthVersionMax="46" xr10:uidLastSave="{00000000-0000-0000-0000-000000000000}"/>
  <bookViews>
    <workbookView xWindow="-120" yWindow="-120" windowWidth="29040" windowHeight="17640"/>
  </bookViews>
  <sheets>
    <sheet name="NatalityData" sheetId="3" r:id="rId1"/>
    <sheet name="TotalBirthsByState" sheetId="2" r:id="rId2"/>
    <sheet name="FatherAge" sheetId="1" r:id="rId3"/>
    <sheet name="FatherAgePivot" sheetId="4" r:id="rId4"/>
    <sheet name="MotherAge" sheetId="5" r:id="rId5"/>
    <sheet name="MotherAgePivot" sheetId="6" r:id="rId6"/>
    <sheet name="PrematureBirths" sheetId="7" r:id="rId7"/>
    <sheet name="Reference" sheetId="8" r:id="rId8"/>
  </sheets>
  <calcPr calcId="0"/>
  <pivotCaches>
    <pivotCache cacheId="11" r:id="rId9"/>
    <pivotCache cacheId="15" r:id="rId10"/>
  </pivotCaches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4" i="3"/>
  <c r="I19" i="3"/>
  <c r="I27" i="3"/>
  <c r="I51" i="3"/>
  <c r="H3" i="3"/>
  <c r="I3" i="3" s="1"/>
  <c r="H4" i="3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H52" i="3"/>
  <c r="I52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H2" i="3"/>
  <c r="I2" i="3" s="1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</calcChain>
</file>

<file path=xl/sharedStrings.xml><?xml version="1.0" encoding="utf-8"?>
<sst xmlns="http://schemas.openxmlformats.org/spreadsheetml/2006/main" count="3119" uniqueCount="97">
  <si>
    <t>Age of Father</t>
  </si>
  <si>
    <t>Age of Father Code</t>
  </si>
  <si>
    <t>Births</t>
  </si>
  <si>
    <t>Alabama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</si>
  <si>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</si>
  <si>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</si>
  <si>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</si>
  <si>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</si>
  <si>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</si>
  <si>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</si>
  <si>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</si>
  <si>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</si>
  <si>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</si>
  <si>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</si>
  <si>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</si>
  <si>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</si>
  <si>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</si>
  <si>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</si>
  <si>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</si>
  <si>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</si>
  <si>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 years and older</t>
  </si>
  <si>
    <t>55+</t>
  </si>
  <si>
    <t>Unknown or Not Stated</t>
  </si>
  <si>
    <t>Alaska</t>
  </si>
  <si>
    <t>Arizona</t>
  </si>
  <si>
    <t>Arkansas</t>
  </si>
  <si>
    <t>California</t>
  </si>
  <si>
    <t>Under 15 years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</si>
  <si>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</si>
  <si>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</si>
  <si>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</si>
  <si>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</si>
  <si>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</si>
  <si>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</si>
  <si>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</si>
  <si>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</si>
  <si>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</si>
  <si>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</si>
  <si>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</si>
  <si>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</si>
  <si>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</si>
  <si>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</si>
  <si>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</si>
  <si>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</si>
  <si>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</si>
  <si>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</si>
  <si>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</si>
  <si>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</si>
  <si>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</si>
  <si>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</si>
  <si>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</si>
  <si>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</si>
  <si>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</si>
  <si>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</si>
  <si>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</si>
  <si>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</si>
  <si>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</si>
  <si>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</si>
  <si>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</si>
  <si>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</si>
  <si>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</si>
  <si>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</si>
  <si>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</si>
  <si>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</si>
  <si>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</si>
  <si>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</si>
  <si>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</si>
  <si>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</si>
  <si>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</si>
  <si>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</si>
  <si>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</si>
  <si>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</si>
  <si>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</si>
  <si>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</si>
  <si>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</si>
  <si>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Column Labels</t>
  </si>
  <si>
    <t>Sum of Births</t>
  </si>
  <si>
    <t>&lt; 15</t>
  </si>
  <si>
    <t>Unknown</t>
  </si>
  <si>
    <t>Father Age Unknown</t>
  </si>
  <si>
    <t>Total Births</t>
  </si>
  <si>
    <t>50 years and over</t>
  </si>
  <si>
    <t>50+</t>
  </si>
  <si>
    <t>Age of Mother</t>
  </si>
  <si>
    <t>Age of Mother Code</t>
  </si>
  <si>
    <t>Mother Age &gt;= 40</t>
  </si>
  <si>
    <t>Father Age &gt;= 40 Rate</t>
  </si>
  <si>
    <t>Mother Age &lt; 40</t>
  </si>
  <si>
    <t>Father Age &lt; 40</t>
  </si>
  <si>
    <t>Father Age &gt;= 40</t>
  </si>
  <si>
    <t>Mother Age &gt;= 40 Rate</t>
  </si>
  <si>
    <t>Premature Births</t>
  </si>
  <si>
    <t>Premature Birth Rate</t>
  </si>
  <si>
    <t>URL:</t>
  </si>
  <si>
    <t>APA:</t>
  </si>
  <si>
    <t>Centers for Disease Control and Prevention. CDC Wonder. http://wonder.cdc.gov/. December 2021.</t>
  </si>
  <si>
    <t>http://wonder.cdc.gov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</si>
</sst>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pivotButton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NumberFormat="1" applyBorder="1" applyAlignment="1">
      <alignment horizontal="left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 Weatherford" refreshedDate="44533.621174074076" createdVersion="6" refreshedVersion="6" minRefreshableVersion="3" recordCount="516">
  <cacheSource type="worksheet">
    <worksheetSource name="Table2"/>
  </cacheSource>
  <cacheFields count="4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 of Father" numFmtId="0">
      <sharedItems/>
    </cacheField>
    <cacheField name="Age of Father Code" numFmtId="0">
      <sharedItems containsMixedTypes="1" containsNumber="1" containsInteger="1" minValue="15" maxValue="15" count="12">
        <s v="15-19"/>
        <s v="20-24"/>
        <s v="25-29"/>
        <s v="30-34"/>
        <s v="35-39"/>
        <s v="40-44"/>
        <s v="45-49"/>
        <s v="50-54"/>
        <s v="55+"/>
        <s v="Unknown"/>
        <s v="&lt; 15"/>
        <n v="15" u="1"/>
      </sharedItems>
    </cacheField>
    <cacheField name="Births" numFmtId="0">
      <sharedItems containsSemiMixedTypes="0" containsString="0" containsNumber="1" containsInteger="1" minValue="10" maxValue="133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trick Weatherford" refreshedDate="44533.637864699071" createdVersion="6" refreshedVersion="6" minRefreshableVersion="3" recordCount="413">
  <cacheSource type="worksheet">
    <worksheetSource name="Table5"/>
  </cacheSource>
  <cacheFields count="4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 of Mother" numFmtId="0">
      <sharedItems count="9">
        <s v="Under 15 years"/>
        <s v="15-19 years"/>
        <s v="20-24 years"/>
        <s v="25-29 years"/>
        <s v="30-34 years"/>
        <s v="35-39 years"/>
        <s v="40-44 years"/>
        <s v="45-49 years"/>
        <s v="50 years and over"/>
      </sharedItems>
    </cacheField>
    <cacheField name="Age of Mother Code" numFmtId="0">
      <sharedItems containsMixedTypes="1" containsNumber="1" containsInteger="1" minValue="15" maxValue="15"/>
    </cacheField>
    <cacheField name="Births" numFmtId="0">
      <sharedItems containsSemiMixedTypes="0" containsString="0" containsNumber="1" containsInteger="1" minValue="10" maxValue="146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6">
  <r>
    <x v="0"/>
    <s v="15-19 years"/>
    <x v="0"/>
    <n v="1352"/>
  </r>
  <r>
    <x v="0"/>
    <s v="20-24 years"/>
    <x v="1"/>
    <n v="8721"/>
  </r>
  <r>
    <x v="0"/>
    <s v="25-29 years"/>
    <x v="2"/>
    <n v="14094"/>
  </r>
  <r>
    <x v="0"/>
    <s v="30-34 years"/>
    <x v="3"/>
    <n v="13227"/>
  </r>
  <r>
    <x v="0"/>
    <s v="35-39 years"/>
    <x v="4"/>
    <n v="7163"/>
  </r>
  <r>
    <x v="0"/>
    <s v="40-44 years"/>
    <x v="5"/>
    <n v="2621"/>
  </r>
  <r>
    <x v="0"/>
    <s v="45-49 years"/>
    <x v="6"/>
    <n v="941"/>
  </r>
  <r>
    <x v="0"/>
    <s v="50-54 years"/>
    <x v="7"/>
    <n v="273"/>
  </r>
  <r>
    <x v="0"/>
    <s v="55 years and older"/>
    <x v="8"/>
    <n v="153"/>
  </r>
  <r>
    <x v="0"/>
    <s v="Unknown or Not Stated"/>
    <x v="9"/>
    <n v="10603"/>
  </r>
  <r>
    <x v="1"/>
    <s v="15-19 years"/>
    <x v="0"/>
    <n v="130"/>
  </r>
  <r>
    <x v="1"/>
    <s v="20-24 years"/>
    <x v="1"/>
    <n v="1543"/>
  </r>
  <r>
    <x v="1"/>
    <s v="25-29 years"/>
    <x v="2"/>
    <n v="2758"/>
  </r>
  <r>
    <x v="1"/>
    <s v="30-34 years"/>
    <x v="3"/>
    <n v="2842"/>
  </r>
  <r>
    <x v="1"/>
    <s v="35-39 years"/>
    <x v="4"/>
    <n v="1667"/>
  </r>
  <r>
    <x v="1"/>
    <s v="40-44 years"/>
    <x v="5"/>
    <n v="606"/>
  </r>
  <r>
    <x v="1"/>
    <s v="45-49 years"/>
    <x v="6"/>
    <n v="236"/>
  </r>
  <r>
    <x v="1"/>
    <s v="50-54 years"/>
    <x v="7"/>
    <n v="89"/>
  </r>
  <r>
    <x v="1"/>
    <s v="55 years and older"/>
    <x v="8"/>
    <n v="42"/>
  </r>
  <r>
    <x v="1"/>
    <s v="Unknown or Not Stated"/>
    <x v="9"/>
    <n v="1296"/>
  </r>
  <r>
    <x v="2"/>
    <s v="15-19 years"/>
    <x v="0"/>
    <n v="2151"/>
  </r>
  <r>
    <x v="2"/>
    <s v="20-24 years"/>
    <x v="1"/>
    <n v="11601"/>
  </r>
  <r>
    <x v="2"/>
    <s v="25-29 years"/>
    <x v="2"/>
    <n v="19644"/>
  </r>
  <r>
    <x v="2"/>
    <s v="30-34 years"/>
    <x v="3"/>
    <n v="20533"/>
  </r>
  <r>
    <x v="2"/>
    <s v="35-39 years"/>
    <x v="4"/>
    <n v="12637"/>
  </r>
  <r>
    <x v="2"/>
    <s v="40-44 years"/>
    <x v="5"/>
    <n v="5039"/>
  </r>
  <r>
    <x v="2"/>
    <s v="45-49 years"/>
    <x v="6"/>
    <n v="1707"/>
  </r>
  <r>
    <x v="2"/>
    <s v="50-54 years"/>
    <x v="7"/>
    <n v="561"/>
  </r>
  <r>
    <x v="2"/>
    <s v="55 years and older"/>
    <x v="8"/>
    <n v="232"/>
  </r>
  <r>
    <x v="2"/>
    <s v="Unknown or Not Stated"/>
    <x v="9"/>
    <n v="10409"/>
  </r>
  <r>
    <x v="3"/>
    <s v="15-19 years"/>
    <x v="0"/>
    <n v="920"/>
  </r>
  <r>
    <x v="3"/>
    <s v="20-24 years"/>
    <x v="1"/>
    <n v="5849"/>
  </r>
  <r>
    <x v="3"/>
    <s v="25-29 years"/>
    <x v="2"/>
    <n v="8857"/>
  </r>
  <r>
    <x v="3"/>
    <s v="30-34 years"/>
    <x v="3"/>
    <n v="7740"/>
  </r>
  <r>
    <x v="3"/>
    <s v="35-39 years"/>
    <x v="4"/>
    <n v="4296"/>
  </r>
  <r>
    <x v="3"/>
    <s v="40-44 years"/>
    <x v="5"/>
    <n v="1573"/>
  </r>
  <r>
    <x v="3"/>
    <s v="45-49 years"/>
    <x v="6"/>
    <n v="572"/>
  </r>
  <r>
    <x v="3"/>
    <s v="50-54 years"/>
    <x v="7"/>
    <n v="168"/>
  </r>
  <r>
    <x v="3"/>
    <s v="55 years and older"/>
    <x v="8"/>
    <n v="109"/>
  </r>
  <r>
    <x v="3"/>
    <s v="Unknown or Not Stated"/>
    <x v="9"/>
    <n v="8186"/>
  </r>
  <r>
    <x v="4"/>
    <s v="Under 15 years"/>
    <x v="10"/>
    <n v="36"/>
  </r>
  <r>
    <x v="4"/>
    <s v="15-19 years"/>
    <x v="0"/>
    <n v="9144"/>
  </r>
  <r>
    <x v="4"/>
    <s v="20-24 years"/>
    <x v="1"/>
    <n v="52462"/>
  </r>
  <r>
    <x v="4"/>
    <s v="25-29 years"/>
    <x v="2"/>
    <n v="99801"/>
  </r>
  <r>
    <x v="4"/>
    <s v="30-34 years"/>
    <x v="3"/>
    <n v="133011"/>
  </r>
  <r>
    <x v="4"/>
    <s v="35-39 years"/>
    <x v="4"/>
    <n v="97067"/>
  </r>
  <r>
    <x v="4"/>
    <s v="40-44 years"/>
    <x v="5"/>
    <n v="41926"/>
  </r>
  <r>
    <x v="4"/>
    <s v="45-49 years"/>
    <x v="6"/>
    <n v="15405"/>
  </r>
  <r>
    <x v="4"/>
    <s v="50-54 years"/>
    <x v="7"/>
    <n v="4887"/>
  </r>
  <r>
    <x v="4"/>
    <s v="55 years and older"/>
    <x v="8"/>
    <n v="2418"/>
  </r>
  <r>
    <x v="4"/>
    <s v="Unknown or Not Stated"/>
    <x v="9"/>
    <n v="32670"/>
  </r>
  <r>
    <x v="5"/>
    <s v="15-19 years"/>
    <x v="0"/>
    <n v="1237"/>
  </r>
  <r>
    <x v="5"/>
    <s v="20-24 years"/>
    <x v="1"/>
    <n v="7276"/>
  </r>
  <r>
    <x v="5"/>
    <s v="25-29 years"/>
    <x v="2"/>
    <n v="14558"/>
  </r>
  <r>
    <x v="5"/>
    <s v="30-34 years"/>
    <x v="3"/>
    <n v="19525"/>
  </r>
  <r>
    <x v="5"/>
    <s v="35-39 years"/>
    <x v="4"/>
    <n v="12890"/>
  </r>
  <r>
    <x v="5"/>
    <s v="40-44 years"/>
    <x v="5"/>
    <n v="4777"/>
  </r>
  <r>
    <x v="5"/>
    <s v="45-49 years"/>
    <x v="6"/>
    <n v="1553"/>
  </r>
  <r>
    <x v="5"/>
    <s v="50-54 years"/>
    <x v="7"/>
    <n v="412"/>
  </r>
  <r>
    <x v="5"/>
    <s v="55 years and older"/>
    <x v="8"/>
    <n v="173"/>
  </r>
  <r>
    <x v="5"/>
    <s v="Unknown or Not Stated"/>
    <x v="9"/>
    <n v="4203"/>
  </r>
  <r>
    <x v="6"/>
    <s v="15-19 years"/>
    <x v="0"/>
    <n v="351"/>
  </r>
  <r>
    <x v="6"/>
    <s v="20-24 years"/>
    <x v="1"/>
    <n v="2695"/>
  </r>
  <r>
    <x v="6"/>
    <s v="25-29 years"/>
    <x v="2"/>
    <n v="6573"/>
  </r>
  <r>
    <x v="6"/>
    <s v="30-34 years"/>
    <x v="3"/>
    <n v="10916"/>
  </r>
  <r>
    <x v="6"/>
    <s v="35-39 years"/>
    <x v="4"/>
    <n v="7826"/>
  </r>
  <r>
    <x v="6"/>
    <s v="40-44 years"/>
    <x v="5"/>
    <n v="3167"/>
  </r>
  <r>
    <x v="6"/>
    <s v="45-49 years"/>
    <x v="6"/>
    <n v="1105"/>
  </r>
  <r>
    <x v="6"/>
    <s v="50-54 years"/>
    <x v="7"/>
    <n v="364"/>
  </r>
  <r>
    <x v="6"/>
    <s v="55 years and older"/>
    <x v="8"/>
    <n v="148"/>
  </r>
  <r>
    <x v="6"/>
    <s v="Unknown or Not Stated"/>
    <x v="9"/>
    <n v="2869"/>
  </r>
  <r>
    <x v="7"/>
    <s v="15-19 years"/>
    <x v="0"/>
    <n v="92"/>
  </r>
  <r>
    <x v="7"/>
    <s v="20-24 years"/>
    <x v="1"/>
    <n v="713"/>
  </r>
  <r>
    <x v="7"/>
    <s v="25-29 years"/>
    <x v="2"/>
    <n v="1746"/>
  </r>
  <r>
    <x v="7"/>
    <s v="30-34 years"/>
    <x v="3"/>
    <n v="2602"/>
  </r>
  <r>
    <x v="7"/>
    <s v="35-39 years"/>
    <x v="4"/>
    <n v="1588"/>
  </r>
  <r>
    <x v="7"/>
    <s v="40-44 years"/>
    <x v="5"/>
    <n v="565"/>
  </r>
  <r>
    <x v="7"/>
    <s v="45-49 years"/>
    <x v="6"/>
    <n v="214"/>
  </r>
  <r>
    <x v="7"/>
    <s v="50-54 years"/>
    <x v="7"/>
    <n v="75"/>
  </r>
  <r>
    <x v="7"/>
    <s v="55 years and older"/>
    <x v="8"/>
    <n v="28"/>
  </r>
  <r>
    <x v="7"/>
    <s v="Unknown or Not Stated"/>
    <x v="9"/>
    <n v="3368"/>
  </r>
  <r>
    <x v="8"/>
    <s v="15-19 years"/>
    <x v="0"/>
    <n v="83"/>
  </r>
  <r>
    <x v="8"/>
    <s v="20-24 years"/>
    <x v="1"/>
    <n v="647"/>
  </r>
  <r>
    <x v="8"/>
    <s v="25-29 years"/>
    <x v="2"/>
    <n v="1179"/>
  </r>
  <r>
    <x v="8"/>
    <s v="30-34 years"/>
    <x v="3"/>
    <n v="2382"/>
  </r>
  <r>
    <x v="8"/>
    <s v="35-39 years"/>
    <x v="4"/>
    <n v="2038"/>
  </r>
  <r>
    <x v="8"/>
    <s v="40-44 years"/>
    <x v="5"/>
    <n v="857"/>
  </r>
  <r>
    <x v="8"/>
    <s v="45-49 years"/>
    <x v="6"/>
    <n v="348"/>
  </r>
  <r>
    <x v="8"/>
    <s v="50-54 years"/>
    <x v="7"/>
    <n v="116"/>
  </r>
  <r>
    <x v="8"/>
    <s v="55 years and older"/>
    <x v="8"/>
    <n v="55"/>
  </r>
  <r>
    <x v="8"/>
    <s v="Unknown or Not Stated"/>
    <x v="9"/>
    <n v="2152"/>
  </r>
  <r>
    <x v="9"/>
    <s v="15-19 years"/>
    <x v="0"/>
    <n v="3762"/>
  </r>
  <r>
    <x v="9"/>
    <s v="20-24 years"/>
    <x v="1"/>
    <n v="24585"/>
  </r>
  <r>
    <x v="9"/>
    <s v="25-29 years"/>
    <x v="2"/>
    <n v="48005"/>
  </r>
  <r>
    <x v="9"/>
    <s v="30-34 years"/>
    <x v="3"/>
    <n v="55359"/>
  </r>
  <r>
    <x v="9"/>
    <s v="35-39 years"/>
    <x v="4"/>
    <n v="37817"/>
  </r>
  <r>
    <x v="9"/>
    <s v="40-44 years"/>
    <x v="5"/>
    <n v="16918"/>
  </r>
  <r>
    <x v="9"/>
    <s v="45-49 years"/>
    <x v="6"/>
    <n v="6730"/>
  </r>
  <r>
    <x v="9"/>
    <s v="50-54 years"/>
    <x v="7"/>
    <n v="2440"/>
  </r>
  <r>
    <x v="9"/>
    <s v="55 years and older"/>
    <x v="8"/>
    <n v="1228"/>
  </r>
  <r>
    <x v="9"/>
    <s v="Unknown or Not Stated"/>
    <x v="9"/>
    <n v="28173"/>
  </r>
  <r>
    <x v="10"/>
    <s v="15-19 years"/>
    <x v="0"/>
    <n v="2626"/>
  </r>
  <r>
    <x v="10"/>
    <s v="20-24 years"/>
    <x v="1"/>
    <n v="16838"/>
  </r>
  <r>
    <x v="10"/>
    <s v="25-29 years"/>
    <x v="2"/>
    <n v="28423"/>
  </r>
  <r>
    <x v="10"/>
    <s v="30-34 years"/>
    <x v="3"/>
    <n v="31000"/>
  </r>
  <r>
    <x v="10"/>
    <s v="35-39 years"/>
    <x v="4"/>
    <n v="19975"/>
  </r>
  <r>
    <x v="10"/>
    <s v="40-44 years"/>
    <x v="5"/>
    <n v="8303"/>
  </r>
  <r>
    <x v="10"/>
    <s v="45-49 years"/>
    <x v="6"/>
    <n v="2902"/>
  </r>
  <r>
    <x v="10"/>
    <s v="50-54 years"/>
    <x v="7"/>
    <n v="1019"/>
  </r>
  <r>
    <x v="10"/>
    <s v="55 years and older"/>
    <x v="8"/>
    <n v="427"/>
  </r>
  <r>
    <x v="10"/>
    <s v="Unknown or Not Stated"/>
    <x v="9"/>
    <n v="18525"/>
  </r>
  <r>
    <x v="11"/>
    <s v="15-19 years"/>
    <x v="0"/>
    <n v="263"/>
  </r>
  <r>
    <x v="11"/>
    <s v="20-24 years"/>
    <x v="1"/>
    <n v="2326"/>
  </r>
  <r>
    <x v="11"/>
    <s v="25-29 years"/>
    <x v="2"/>
    <n v="3991"/>
  </r>
  <r>
    <x v="11"/>
    <s v="30-34 years"/>
    <x v="3"/>
    <n v="4456"/>
  </r>
  <r>
    <x v="11"/>
    <s v="35-39 years"/>
    <x v="4"/>
    <n v="3056"/>
  </r>
  <r>
    <x v="11"/>
    <s v="40-44 years"/>
    <x v="5"/>
    <n v="1390"/>
  </r>
  <r>
    <x v="11"/>
    <s v="45-49 years"/>
    <x v="6"/>
    <n v="517"/>
  </r>
  <r>
    <x v="11"/>
    <s v="50-54 years"/>
    <x v="7"/>
    <n v="193"/>
  </r>
  <r>
    <x v="11"/>
    <s v="55 years and older"/>
    <x v="8"/>
    <n v="119"/>
  </r>
  <r>
    <x v="11"/>
    <s v="Unknown or Not Stated"/>
    <x v="9"/>
    <n v="1748"/>
  </r>
  <r>
    <x v="12"/>
    <s v="15-19 years"/>
    <x v="0"/>
    <n v="395"/>
  </r>
  <r>
    <x v="12"/>
    <s v="20-24 years"/>
    <x v="1"/>
    <n v="3135"/>
  </r>
  <r>
    <x v="12"/>
    <s v="25-29 years"/>
    <x v="2"/>
    <n v="6078"/>
  </r>
  <r>
    <x v="12"/>
    <s v="30-34 years"/>
    <x v="3"/>
    <n v="5862"/>
  </r>
  <r>
    <x v="12"/>
    <s v="35-39 years"/>
    <x v="4"/>
    <n v="3320"/>
  </r>
  <r>
    <x v="12"/>
    <s v="40-44 years"/>
    <x v="5"/>
    <n v="1168"/>
  </r>
  <r>
    <x v="12"/>
    <s v="45-49 years"/>
    <x v="6"/>
    <n v="373"/>
  </r>
  <r>
    <x v="12"/>
    <s v="50-54 years"/>
    <x v="7"/>
    <n v="129"/>
  </r>
  <r>
    <x v="12"/>
    <s v="55 years and older"/>
    <x v="8"/>
    <n v="57"/>
  </r>
  <r>
    <x v="12"/>
    <s v="Unknown or Not Stated"/>
    <x v="9"/>
    <n v="1964"/>
  </r>
  <r>
    <x v="13"/>
    <s v="Under 15 years"/>
    <x v="10"/>
    <n v="10"/>
  </r>
  <r>
    <x v="13"/>
    <s v="15-19 years"/>
    <x v="0"/>
    <n v="2716"/>
  </r>
  <r>
    <x v="13"/>
    <s v="20-24 years"/>
    <x v="1"/>
    <n v="14852"/>
  </r>
  <r>
    <x v="13"/>
    <s v="25-29 years"/>
    <x v="2"/>
    <n v="30549"/>
  </r>
  <r>
    <x v="13"/>
    <s v="30-34 years"/>
    <x v="3"/>
    <n v="43592"/>
  </r>
  <r>
    <x v="13"/>
    <s v="35-39 years"/>
    <x v="4"/>
    <n v="28552"/>
  </r>
  <r>
    <x v="13"/>
    <s v="40-44 years"/>
    <x v="5"/>
    <n v="10691"/>
  </r>
  <r>
    <x v="13"/>
    <s v="45-49 years"/>
    <x v="6"/>
    <n v="3487"/>
  </r>
  <r>
    <x v="13"/>
    <s v="50-54 years"/>
    <x v="7"/>
    <n v="1013"/>
  </r>
  <r>
    <x v="13"/>
    <s v="55 years and older"/>
    <x v="8"/>
    <n v="450"/>
  </r>
  <r>
    <x v="13"/>
    <s v="Unknown or Not Stated"/>
    <x v="9"/>
    <n v="18533"/>
  </r>
  <r>
    <x v="14"/>
    <s v="15-19 years"/>
    <x v="0"/>
    <n v="1928"/>
  </r>
  <r>
    <x v="14"/>
    <s v="20-24 years"/>
    <x v="1"/>
    <n v="11743"/>
  </r>
  <r>
    <x v="14"/>
    <s v="25-29 years"/>
    <x v="2"/>
    <n v="21133"/>
  </r>
  <r>
    <x v="14"/>
    <s v="30-34 years"/>
    <x v="3"/>
    <n v="21068"/>
  </r>
  <r>
    <x v="14"/>
    <s v="35-39 years"/>
    <x v="4"/>
    <n v="11810"/>
  </r>
  <r>
    <x v="14"/>
    <s v="40-44 years"/>
    <x v="5"/>
    <n v="4272"/>
  </r>
  <r>
    <x v="14"/>
    <s v="45-49 years"/>
    <x v="6"/>
    <n v="1297"/>
  </r>
  <r>
    <x v="14"/>
    <s v="50-54 years"/>
    <x v="7"/>
    <n v="377"/>
  </r>
  <r>
    <x v="14"/>
    <s v="55 years and older"/>
    <x v="8"/>
    <n v="176"/>
  </r>
  <r>
    <x v="14"/>
    <s v="Unknown or Not Stated"/>
    <x v="9"/>
    <n v="9278"/>
  </r>
  <r>
    <x v="15"/>
    <s v="15-19 years"/>
    <x v="0"/>
    <n v="444"/>
  </r>
  <r>
    <x v="15"/>
    <s v="20-24 years"/>
    <x v="1"/>
    <n v="3734"/>
  </r>
  <r>
    <x v="15"/>
    <s v="25-29 years"/>
    <x v="2"/>
    <n v="9522"/>
  </r>
  <r>
    <x v="15"/>
    <s v="30-34 years"/>
    <x v="3"/>
    <n v="11039"/>
  </r>
  <r>
    <x v="15"/>
    <s v="35-39 years"/>
    <x v="4"/>
    <n v="5814"/>
  </r>
  <r>
    <x v="15"/>
    <s v="40-44 years"/>
    <x v="5"/>
    <n v="1820"/>
  </r>
  <r>
    <x v="15"/>
    <s v="45-49 years"/>
    <x v="6"/>
    <n v="542"/>
  </r>
  <r>
    <x v="15"/>
    <s v="50-54 years"/>
    <x v="7"/>
    <n v="163"/>
  </r>
  <r>
    <x v="15"/>
    <s v="55 years and older"/>
    <x v="8"/>
    <n v="63"/>
  </r>
  <r>
    <x v="15"/>
    <s v="Unknown or Not Stated"/>
    <x v="9"/>
    <n v="6262"/>
  </r>
  <r>
    <x v="16"/>
    <s v="15-19 years"/>
    <x v="0"/>
    <n v="879"/>
  </r>
  <r>
    <x v="16"/>
    <s v="20-24 years"/>
    <x v="1"/>
    <n v="5132"/>
  </r>
  <r>
    <x v="16"/>
    <s v="25-29 years"/>
    <x v="2"/>
    <n v="9548"/>
  </r>
  <r>
    <x v="16"/>
    <s v="30-34 years"/>
    <x v="3"/>
    <n v="10479"/>
  </r>
  <r>
    <x v="16"/>
    <s v="35-39 years"/>
    <x v="4"/>
    <n v="5748"/>
  </r>
  <r>
    <x v="16"/>
    <s v="40-44 years"/>
    <x v="5"/>
    <n v="1877"/>
  </r>
  <r>
    <x v="16"/>
    <s v="45-49 years"/>
    <x v="6"/>
    <n v="587"/>
  </r>
  <r>
    <x v="16"/>
    <s v="50-54 years"/>
    <x v="7"/>
    <n v="201"/>
  </r>
  <r>
    <x v="16"/>
    <s v="55 years and older"/>
    <x v="8"/>
    <n v="87"/>
  </r>
  <r>
    <x v="16"/>
    <s v="Unknown or Not Stated"/>
    <x v="9"/>
    <n v="3512"/>
  </r>
  <r>
    <x v="17"/>
    <s v="15-19 years"/>
    <x v="0"/>
    <n v="1099"/>
  </r>
  <r>
    <x v="17"/>
    <s v="20-24 years"/>
    <x v="1"/>
    <n v="8294"/>
  </r>
  <r>
    <x v="17"/>
    <s v="25-29 years"/>
    <x v="2"/>
    <n v="13133"/>
  </r>
  <r>
    <x v="17"/>
    <s v="30-34 years"/>
    <x v="3"/>
    <n v="12493"/>
  </r>
  <r>
    <x v="17"/>
    <s v="35-39 years"/>
    <x v="4"/>
    <n v="7105"/>
  </r>
  <r>
    <x v="17"/>
    <s v="40-44 years"/>
    <x v="5"/>
    <n v="2631"/>
  </r>
  <r>
    <x v="17"/>
    <s v="45-49 years"/>
    <x v="6"/>
    <n v="863"/>
  </r>
  <r>
    <x v="17"/>
    <s v="50-54 years"/>
    <x v="7"/>
    <n v="268"/>
  </r>
  <r>
    <x v="17"/>
    <s v="55 years and older"/>
    <x v="8"/>
    <n v="101"/>
  </r>
  <r>
    <x v="17"/>
    <s v="Unknown or Not Stated"/>
    <x v="9"/>
    <n v="9460"/>
  </r>
  <r>
    <x v="18"/>
    <s v="15-19 years"/>
    <x v="0"/>
    <n v="1515"/>
  </r>
  <r>
    <x v="18"/>
    <s v="20-24 years"/>
    <x v="1"/>
    <n v="9807"/>
  </r>
  <r>
    <x v="18"/>
    <s v="25-29 years"/>
    <x v="2"/>
    <n v="15173"/>
  </r>
  <r>
    <x v="18"/>
    <s v="30-34 years"/>
    <x v="3"/>
    <n v="14764"/>
  </r>
  <r>
    <x v="18"/>
    <s v="35-39 years"/>
    <x v="4"/>
    <n v="8223"/>
  </r>
  <r>
    <x v="18"/>
    <s v="40-44 years"/>
    <x v="5"/>
    <n v="3009"/>
  </r>
  <r>
    <x v="18"/>
    <s v="45-49 years"/>
    <x v="6"/>
    <n v="1054"/>
  </r>
  <r>
    <x v="18"/>
    <s v="50-54 years"/>
    <x v="7"/>
    <n v="368"/>
  </r>
  <r>
    <x v="18"/>
    <s v="55 years and older"/>
    <x v="8"/>
    <n v="216"/>
  </r>
  <r>
    <x v="18"/>
    <s v="Unknown or Not Stated"/>
    <x v="9"/>
    <n v="9048"/>
  </r>
  <r>
    <x v="19"/>
    <s v="15-19 years"/>
    <x v="0"/>
    <n v="187"/>
  </r>
  <r>
    <x v="19"/>
    <s v="20-24 years"/>
    <x v="1"/>
    <n v="1369"/>
  </r>
  <r>
    <x v="19"/>
    <s v="25-29 years"/>
    <x v="2"/>
    <n v="3143"/>
  </r>
  <r>
    <x v="19"/>
    <s v="30-34 years"/>
    <x v="3"/>
    <n v="3547"/>
  </r>
  <r>
    <x v="19"/>
    <s v="35-39 years"/>
    <x v="4"/>
    <n v="2120"/>
  </r>
  <r>
    <x v="19"/>
    <s v="40-44 years"/>
    <x v="5"/>
    <n v="804"/>
  </r>
  <r>
    <x v="19"/>
    <s v="45-49 years"/>
    <x v="6"/>
    <n v="260"/>
  </r>
  <r>
    <x v="19"/>
    <s v="50-54 years"/>
    <x v="7"/>
    <n v="76"/>
  </r>
  <r>
    <x v="19"/>
    <s v="55 years and older"/>
    <x v="8"/>
    <n v="43"/>
  </r>
  <r>
    <x v="19"/>
    <s v="Unknown or Not Stated"/>
    <x v="9"/>
    <n v="1156"/>
  </r>
  <r>
    <x v="20"/>
    <s v="15-19 years"/>
    <x v="0"/>
    <n v="953"/>
  </r>
  <r>
    <x v="20"/>
    <s v="20-24 years"/>
    <x v="1"/>
    <n v="6197"/>
  </r>
  <r>
    <x v="20"/>
    <s v="25-29 years"/>
    <x v="2"/>
    <n v="14035"/>
  </r>
  <r>
    <x v="20"/>
    <s v="30-34 years"/>
    <x v="3"/>
    <n v="20323"/>
  </r>
  <r>
    <x v="20"/>
    <s v="35-39 years"/>
    <x v="4"/>
    <n v="14487"/>
  </r>
  <r>
    <x v="20"/>
    <s v="40-44 years"/>
    <x v="5"/>
    <n v="5969"/>
  </r>
  <r>
    <x v="20"/>
    <s v="45-49 years"/>
    <x v="6"/>
    <n v="2267"/>
  </r>
  <r>
    <x v="20"/>
    <s v="50-54 years"/>
    <x v="7"/>
    <n v="722"/>
  </r>
  <r>
    <x v="20"/>
    <s v="55 years and older"/>
    <x v="8"/>
    <n v="337"/>
  </r>
  <r>
    <x v="20"/>
    <s v="Unknown or Not Stated"/>
    <x v="9"/>
    <n v="7846"/>
  </r>
  <r>
    <x v="21"/>
    <s v="15-19 years"/>
    <x v="0"/>
    <n v="569"/>
  </r>
  <r>
    <x v="21"/>
    <s v="20-24 years"/>
    <x v="1"/>
    <n v="4537"/>
  </r>
  <r>
    <x v="21"/>
    <s v="25-29 years"/>
    <x v="2"/>
    <n v="11908"/>
  </r>
  <r>
    <x v="21"/>
    <s v="30-34 years"/>
    <x v="3"/>
    <n v="22323"/>
  </r>
  <r>
    <x v="21"/>
    <s v="35-39 years"/>
    <x v="4"/>
    <n v="16661"/>
  </r>
  <r>
    <x v="21"/>
    <s v="40-44 years"/>
    <x v="5"/>
    <n v="6647"/>
  </r>
  <r>
    <x v="21"/>
    <s v="45-49 years"/>
    <x v="6"/>
    <n v="2278"/>
  </r>
  <r>
    <x v="21"/>
    <s v="50-54 years"/>
    <x v="7"/>
    <n v="809"/>
  </r>
  <r>
    <x v="21"/>
    <s v="55 years and older"/>
    <x v="8"/>
    <n v="319"/>
  </r>
  <r>
    <x v="21"/>
    <s v="Unknown or Not Stated"/>
    <x v="9"/>
    <n v="5264"/>
  </r>
  <r>
    <x v="22"/>
    <s v="Under 15 years"/>
    <x v="10"/>
    <n v="10"/>
  </r>
  <r>
    <x v="22"/>
    <s v="15-19 years"/>
    <x v="0"/>
    <n v="1855"/>
  </r>
  <r>
    <x v="22"/>
    <s v="20-24 years"/>
    <x v="1"/>
    <n v="12905"/>
  </r>
  <r>
    <x v="22"/>
    <s v="25-29 years"/>
    <x v="2"/>
    <n v="25762"/>
  </r>
  <r>
    <x v="22"/>
    <s v="30-34 years"/>
    <x v="3"/>
    <n v="30218"/>
  </r>
  <r>
    <x v="22"/>
    <s v="35-39 years"/>
    <x v="4"/>
    <n v="17885"/>
  </r>
  <r>
    <x v="22"/>
    <s v="40-44 years"/>
    <x v="5"/>
    <n v="6591"/>
  </r>
  <r>
    <x v="22"/>
    <s v="45-49 years"/>
    <x v="6"/>
    <n v="2318"/>
  </r>
  <r>
    <x v="22"/>
    <s v="50-54 years"/>
    <x v="7"/>
    <n v="675"/>
  </r>
  <r>
    <x v="22"/>
    <s v="55 years and older"/>
    <x v="8"/>
    <n v="313"/>
  </r>
  <r>
    <x v="22"/>
    <s v="Unknown or Not Stated"/>
    <x v="9"/>
    <n v="14783"/>
  </r>
  <r>
    <x v="23"/>
    <s v="15-19 years"/>
    <x v="0"/>
    <n v="752"/>
  </r>
  <r>
    <x v="23"/>
    <s v="20-24 years"/>
    <x v="1"/>
    <n v="5467"/>
  </r>
  <r>
    <x v="23"/>
    <s v="25-29 years"/>
    <x v="2"/>
    <n v="15399"/>
  </r>
  <r>
    <x v="23"/>
    <s v="30-34 years"/>
    <x v="3"/>
    <n v="22592"/>
  </r>
  <r>
    <x v="23"/>
    <s v="35-39 years"/>
    <x v="4"/>
    <n v="13585"/>
  </r>
  <r>
    <x v="23"/>
    <s v="40-44 years"/>
    <x v="5"/>
    <n v="4489"/>
  </r>
  <r>
    <x v="23"/>
    <s v="45-49 years"/>
    <x v="6"/>
    <n v="1556"/>
  </r>
  <r>
    <x v="23"/>
    <s v="50-54 years"/>
    <x v="7"/>
    <n v="497"/>
  </r>
  <r>
    <x v="23"/>
    <s v="55 years and older"/>
    <x v="8"/>
    <n v="219"/>
  </r>
  <r>
    <x v="23"/>
    <s v="Unknown or Not Stated"/>
    <x v="9"/>
    <n v="5190"/>
  </r>
  <r>
    <x v="24"/>
    <s v="15-19 years"/>
    <x v="0"/>
    <n v="1166"/>
  </r>
  <r>
    <x v="24"/>
    <s v="20-24 years"/>
    <x v="1"/>
    <n v="6607"/>
  </r>
  <r>
    <x v="24"/>
    <s v="25-29 years"/>
    <x v="2"/>
    <n v="9091"/>
  </r>
  <r>
    <x v="24"/>
    <s v="30-34 years"/>
    <x v="3"/>
    <n v="7673"/>
  </r>
  <r>
    <x v="24"/>
    <s v="35-39 years"/>
    <x v="4"/>
    <n v="4354"/>
  </r>
  <r>
    <x v="24"/>
    <s v="40-44 years"/>
    <x v="5"/>
    <n v="1636"/>
  </r>
  <r>
    <x v="24"/>
    <s v="45-49 years"/>
    <x v="6"/>
    <n v="580"/>
  </r>
  <r>
    <x v="24"/>
    <s v="50-54 years"/>
    <x v="7"/>
    <n v="193"/>
  </r>
  <r>
    <x v="24"/>
    <s v="55 years and older"/>
    <x v="8"/>
    <n v="106"/>
  </r>
  <r>
    <x v="24"/>
    <s v="Unknown or Not Stated"/>
    <x v="9"/>
    <n v="6519"/>
  </r>
  <r>
    <x v="25"/>
    <s v="15-19 years"/>
    <x v="0"/>
    <n v="1489"/>
  </r>
  <r>
    <x v="25"/>
    <s v="20-24 years"/>
    <x v="1"/>
    <n v="9194"/>
  </r>
  <r>
    <x v="25"/>
    <s v="25-29 years"/>
    <x v="2"/>
    <n v="17428"/>
  </r>
  <r>
    <x v="25"/>
    <s v="30-34 years"/>
    <x v="3"/>
    <n v="18842"/>
  </r>
  <r>
    <x v="25"/>
    <s v="35-39 years"/>
    <x v="4"/>
    <n v="10723"/>
  </r>
  <r>
    <x v="25"/>
    <s v="40-44 years"/>
    <x v="5"/>
    <n v="3580"/>
  </r>
  <r>
    <x v="25"/>
    <s v="45-49 years"/>
    <x v="6"/>
    <n v="1129"/>
  </r>
  <r>
    <x v="25"/>
    <s v="50-54 years"/>
    <x v="7"/>
    <n v="389"/>
  </r>
  <r>
    <x v="25"/>
    <s v="55 years and older"/>
    <x v="8"/>
    <n v="166"/>
  </r>
  <r>
    <x v="25"/>
    <s v="Unknown or Not Stated"/>
    <x v="9"/>
    <n v="11761"/>
  </r>
  <r>
    <x v="26"/>
    <s v="15-19 years"/>
    <x v="0"/>
    <n v="237"/>
  </r>
  <r>
    <x v="26"/>
    <s v="20-24 years"/>
    <x v="1"/>
    <n v="1522"/>
  </r>
  <r>
    <x v="26"/>
    <s v="25-29 years"/>
    <x v="2"/>
    <n v="3111"/>
  </r>
  <r>
    <x v="26"/>
    <s v="30-34 years"/>
    <x v="3"/>
    <n v="3241"/>
  </r>
  <r>
    <x v="26"/>
    <s v="35-39 years"/>
    <x v="4"/>
    <n v="2017"/>
  </r>
  <r>
    <x v="26"/>
    <s v="40-44 years"/>
    <x v="5"/>
    <n v="654"/>
  </r>
  <r>
    <x v="26"/>
    <s v="45-49 years"/>
    <x v="6"/>
    <n v="218"/>
  </r>
  <r>
    <x v="26"/>
    <s v="50-54 years"/>
    <x v="7"/>
    <n v="75"/>
  </r>
  <r>
    <x v="26"/>
    <s v="55 years and older"/>
    <x v="8"/>
    <n v="35"/>
  </r>
  <r>
    <x v="26"/>
    <s v="Unknown or Not Stated"/>
    <x v="9"/>
    <n v="1172"/>
  </r>
  <r>
    <x v="27"/>
    <s v="15-19 years"/>
    <x v="0"/>
    <n v="408"/>
  </r>
  <r>
    <x v="27"/>
    <s v="20-24 years"/>
    <x v="1"/>
    <n v="2722"/>
  </r>
  <r>
    <x v="27"/>
    <s v="25-29 years"/>
    <x v="2"/>
    <n v="6509"/>
  </r>
  <r>
    <x v="27"/>
    <s v="30-34 years"/>
    <x v="3"/>
    <n v="7866"/>
  </r>
  <r>
    <x v="27"/>
    <s v="35-39 years"/>
    <x v="4"/>
    <n v="4424"/>
  </r>
  <r>
    <x v="27"/>
    <s v="40-44 years"/>
    <x v="5"/>
    <n v="1425"/>
  </r>
  <r>
    <x v="27"/>
    <s v="45-49 years"/>
    <x v="6"/>
    <n v="403"/>
  </r>
  <r>
    <x v="27"/>
    <s v="50-54 years"/>
    <x v="7"/>
    <n v="119"/>
  </r>
  <r>
    <x v="27"/>
    <s v="55 years and older"/>
    <x v="8"/>
    <n v="54"/>
  </r>
  <r>
    <x v="27"/>
    <s v="Unknown or Not Stated"/>
    <x v="9"/>
    <n v="2657"/>
  </r>
  <r>
    <x v="28"/>
    <s v="15-19 years"/>
    <x v="0"/>
    <n v="713"/>
  </r>
  <r>
    <x v="28"/>
    <s v="20-24 years"/>
    <x v="1"/>
    <n v="4588"/>
  </r>
  <r>
    <x v="28"/>
    <s v="25-29 years"/>
    <x v="2"/>
    <n v="8122"/>
  </r>
  <r>
    <x v="28"/>
    <s v="30-34 years"/>
    <x v="3"/>
    <n v="8689"/>
  </r>
  <r>
    <x v="28"/>
    <s v="35-39 years"/>
    <x v="4"/>
    <n v="5648"/>
  </r>
  <r>
    <x v="28"/>
    <s v="40-44 years"/>
    <x v="5"/>
    <n v="2472"/>
  </r>
  <r>
    <x v="28"/>
    <s v="45-49 years"/>
    <x v="6"/>
    <n v="945"/>
  </r>
  <r>
    <x v="28"/>
    <s v="50-54 years"/>
    <x v="7"/>
    <n v="338"/>
  </r>
  <r>
    <x v="28"/>
    <s v="55 years and older"/>
    <x v="8"/>
    <n v="161"/>
  </r>
  <r>
    <x v="28"/>
    <s v="Unknown or Not Stated"/>
    <x v="9"/>
    <n v="4584"/>
  </r>
  <r>
    <x v="29"/>
    <s v="15-19 years"/>
    <x v="0"/>
    <n v="141"/>
  </r>
  <r>
    <x v="29"/>
    <s v="20-24 years"/>
    <x v="1"/>
    <n v="1091"/>
  </r>
  <r>
    <x v="29"/>
    <s v="25-29 years"/>
    <x v="2"/>
    <n v="2596"/>
  </r>
  <r>
    <x v="29"/>
    <s v="30-34 years"/>
    <x v="3"/>
    <n v="3989"/>
  </r>
  <r>
    <x v="29"/>
    <s v="35-39 years"/>
    <x v="4"/>
    <n v="2457"/>
  </r>
  <r>
    <x v="29"/>
    <s v="40-44 years"/>
    <x v="5"/>
    <n v="841"/>
  </r>
  <r>
    <x v="29"/>
    <s v="45-49 years"/>
    <x v="6"/>
    <n v="317"/>
  </r>
  <r>
    <x v="29"/>
    <s v="50-54 years"/>
    <x v="7"/>
    <n v="83"/>
  </r>
  <r>
    <x v="29"/>
    <s v="55 years and older"/>
    <x v="8"/>
    <n v="37"/>
  </r>
  <r>
    <x v="29"/>
    <s v="Unknown or Not Stated"/>
    <x v="9"/>
    <n v="715"/>
  </r>
  <r>
    <x v="30"/>
    <s v="15-19 years"/>
    <x v="0"/>
    <n v="1049"/>
  </r>
  <r>
    <x v="30"/>
    <s v="20-24 years"/>
    <x v="1"/>
    <n v="7360"/>
  </r>
  <r>
    <x v="30"/>
    <s v="25-29 years"/>
    <x v="2"/>
    <n v="18359"/>
  </r>
  <r>
    <x v="30"/>
    <s v="30-34 years"/>
    <x v="3"/>
    <n v="31075"/>
  </r>
  <r>
    <x v="30"/>
    <s v="35-39 years"/>
    <x v="4"/>
    <n v="23378"/>
  </r>
  <r>
    <x v="30"/>
    <s v="40-44 years"/>
    <x v="5"/>
    <n v="9682"/>
  </r>
  <r>
    <x v="30"/>
    <s v="45-49 years"/>
    <x v="6"/>
    <n v="3393"/>
  </r>
  <r>
    <x v="30"/>
    <s v="50-54 years"/>
    <x v="7"/>
    <n v="1069"/>
  </r>
  <r>
    <x v="30"/>
    <s v="55 years and older"/>
    <x v="8"/>
    <n v="460"/>
  </r>
  <r>
    <x v="30"/>
    <s v="Unknown or Not Stated"/>
    <x v="9"/>
    <n v="6820"/>
  </r>
  <r>
    <x v="31"/>
    <s v="15-19 years"/>
    <x v="0"/>
    <n v="683"/>
  </r>
  <r>
    <x v="31"/>
    <s v="20-24 years"/>
    <x v="1"/>
    <n v="3738"/>
  </r>
  <r>
    <x v="31"/>
    <s v="25-29 years"/>
    <x v="2"/>
    <n v="5737"/>
  </r>
  <r>
    <x v="31"/>
    <s v="30-34 years"/>
    <x v="3"/>
    <n v="5444"/>
  </r>
  <r>
    <x v="31"/>
    <s v="35-39 years"/>
    <x v="4"/>
    <n v="3072"/>
  </r>
  <r>
    <x v="31"/>
    <s v="40-44 years"/>
    <x v="5"/>
    <n v="1180"/>
  </r>
  <r>
    <x v="31"/>
    <s v="45-49 years"/>
    <x v="6"/>
    <n v="424"/>
  </r>
  <r>
    <x v="31"/>
    <s v="50-54 years"/>
    <x v="7"/>
    <n v="142"/>
  </r>
  <r>
    <x v="31"/>
    <s v="55 years and older"/>
    <x v="8"/>
    <n v="71"/>
  </r>
  <r>
    <x v="31"/>
    <s v="Unknown or Not Stated"/>
    <x v="9"/>
    <n v="4200"/>
  </r>
  <r>
    <x v="32"/>
    <s v="Under 15 years"/>
    <x v="10"/>
    <n v="13"/>
  </r>
  <r>
    <x v="32"/>
    <s v="15-19 years"/>
    <x v="0"/>
    <n v="2585"/>
  </r>
  <r>
    <x v="32"/>
    <s v="20-24 years"/>
    <x v="1"/>
    <n v="20307"/>
  </r>
  <r>
    <x v="32"/>
    <s v="25-29 years"/>
    <x v="2"/>
    <n v="44125"/>
  </r>
  <r>
    <x v="32"/>
    <s v="30-34 years"/>
    <x v="3"/>
    <n v="63900"/>
  </r>
  <r>
    <x v="32"/>
    <s v="35-39 years"/>
    <x v="4"/>
    <n v="47865"/>
  </r>
  <r>
    <x v="32"/>
    <s v="40-44 years"/>
    <x v="5"/>
    <n v="21200"/>
  </r>
  <r>
    <x v="32"/>
    <s v="45-49 years"/>
    <x v="6"/>
    <n v="8077"/>
  </r>
  <r>
    <x v="32"/>
    <s v="50-54 years"/>
    <x v="7"/>
    <n v="2787"/>
  </r>
  <r>
    <x v="32"/>
    <s v="55 years and older"/>
    <x v="8"/>
    <n v="1248"/>
  </r>
  <r>
    <x v="32"/>
    <s v="Unknown or Not Stated"/>
    <x v="9"/>
    <n v="22176"/>
  </r>
  <r>
    <x v="33"/>
    <s v="15-19 years"/>
    <x v="0"/>
    <n v="2095"/>
  </r>
  <r>
    <x v="33"/>
    <s v="20-24 years"/>
    <x v="1"/>
    <n v="15456"/>
  </r>
  <r>
    <x v="33"/>
    <s v="25-29 years"/>
    <x v="2"/>
    <n v="26549"/>
  </r>
  <r>
    <x v="33"/>
    <s v="30-34 years"/>
    <x v="3"/>
    <n v="29387"/>
  </r>
  <r>
    <x v="33"/>
    <s v="35-39 years"/>
    <x v="4"/>
    <n v="18720"/>
  </r>
  <r>
    <x v="33"/>
    <s v="40-44 years"/>
    <x v="5"/>
    <n v="7319"/>
  </r>
  <r>
    <x v="33"/>
    <s v="45-49 years"/>
    <x v="6"/>
    <n v="2477"/>
  </r>
  <r>
    <x v="33"/>
    <s v="50-54 years"/>
    <x v="7"/>
    <n v="770"/>
  </r>
  <r>
    <x v="33"/>
    <s v="55 years and older"/>
    <x v="8"/>
    <n v="335"/>
  </r>
  <r>
    <x v="33"/>
    <s v="Unknown or Not Stated"/>
    <x v="9"/>
    <n v="17664"/>
  </r>
  <r>
    <x v="34"/>
    <s v="15-19 years"/>
    <x v="0"/>
    <n v="147"/>
  </r>
  <r>
    <x v="34"/>
    <s v="20-24 years"/>
    <x v="1"/>
    <n v="1246"/>
  </r>
  <r>
    <x v="34"/>
    <s v="25-29 years"/>
    <x v="2"/>
    <n v="3169"/>
  </r>
  <r>
    <x v="34"/>
    <s v="30-34 years"/>
    <x v="3"/>
    <n v="3363"/>
  </r>
  <r>
    <x v="34"/>
    <s v="35-39 years"/>
    <x v="4"/>
    <n v="1703"/>
  </r>
  <r>
    <x v="34"/>
    <s v="40-44 years"/>
    <x v="5"/>
    <n v="542"/>
  </r>
  <r>
    <x v="34"/>
    <s v="45-49 years"/>
    <x v="6"/>
    <n v="174"/>
  </r>
  <r>
    <x v="34"/>
    <s v="50-54 years"/>
    <x v="7"/>
    <n v="60"/>
  </r>
  <r>
    <x v="34"/>
    <s v="55 years and older"/>
    <x v="8"/>
    <n v="23"/>
  </r>
  <r>
    <x v="34"/>
    <s v="Unknown or Not Stated"/>
    <x v="9"/>
    <n v="956"/>
  </r>
  <r>
    <x v="35"/>
    <s v="15-19 years"/>
    <x v="0"/>
    <n v="2531"/>
  </r>
  <r>
    <x v="35"/>
    <s v="20-24 years"/>
    <x v="1"/>
    <n v="16174"/>
  </r>
  <r>
    <x v="35"/>
    <s v="25-29 years"/>
    <x v="2"/>
    <n v="30904"/>
  </r>
  <r>
    <x v="35"/>
    <s v="30-34 years"/>
    <x v="3"/>
    <n v="35305"/>
  </r>
  <r>
    <x v="35"/>
    <s v="35-39 years"/>
    <x v="4"/>
    <n v="20237"/>
  </r>
  <r>
    <x v="35"/>
    <s v="40-44 years"/>
    <x v="5"/>
    <n v="6977"/>
  </r>
  <r>
    <x v="35"/>
    <s v="45-49 years"/>
    <x v="6"/>
    <n v="2404"/>
  </r>
  <r>
    <x v="35"/>
    <s v="50-54 years"/>
    <x v="7"/>
    <n v="674"/>
  </r>
  <r>
    <x v="35"/>
    <s v="55 years and older"/>
    <x v="8"/>
    <n v="338"/>
  </r>
  <r>
    <x v="35"/>
    <s v="Unknown or Not Stated"/>
    <x v="9"/>
    <n v="22534"/>
  </r>
  <r>
    <x v="36"/>
    <s v="15-19 years"/>
    <x v="0"/>
    <n v="1617"/>
  </r>
  <r>
    <x v="36"/>
    <s v="20-24 years"/>
    <x v="1"/>
    <n v="8781"/>
  </r>
  <r>
    <x v="36"/>
    <s v="25-29 years"/>
    <x v="2"/>
    <n v="13407"/>
  </r>
  <r>
    <x v="36"/>
    <s v="30-34 years"/>
    <x v="3"/>
    <n v="12592"/>
  </r>
  <r>
    <x v="36"/>
    <s v="35-39 years"/>
    <x v="4"/>
    <n v="6553"/>
  </r>
  <r>
    <x v="36"/>
    <s v="40-44 years"/>
    <x v="5"/>
    <n v="2456"/>
  </r>
  <r>
    <x v="36"/>
    <s v="45-49 years"/>
    <x v="6"/>
    <n v="813"/>
  </r>
  <r>
    <x v="36"/>
    <s v="50-54 years"/>
    <x v="7"/>
    <n v="276"/>
  </r>
  <r>
    <x v="36"/>
    <s v="55 years and older"/>
    <x v="8"/>
    <n v="131"/>
  </r>
  <r>
    <x v="36"/>
    <s v="Unknown or Not Stated"/>
    <x v="9"/>
    <n v="5958"/>
  </r>
  <r>
    <x v="37"/>
    <s v="15-19 years"/>
    <x v="0"/>
    <n v="807"/>
  </r>
  <r>
    <x v="37"/>
    <s v="20-24 years"/>
    <x v="1"/>
    <n v="4973"/>
  </r>
  <r>
    <x v="37"/>
    <s v="25-29 years"/>
    <x v="2"/>
    <n v="10170"/>
  </r>
  <r>
    <x v="37"/>
    <s v="30-34 years"/>
    <x v="3"/>
    <n v="12548"/>
  </r>
  <r>
    <x v="37"/>
    <s v="35-39 years"/>
    <x v="4"/>
    <n v="8535"/>
  </r>
  <r>
    <x v="37"/>
    <s v="40-44 years"/>
    <x v="5"/>
    <n v="3269"/>
  </r>
  <r>
    <x v="37"/>
    <s v="45-49 years"/>
    <x v="6"/>
    <n v="1053"/>
  </r>
  <r>
    <x v="37"/>
    <s v="50-54 years"/>
    <x v="7"/>
    <n v="277"/>
  </r>
  <r>
    <x v="37"/>
    <s v="55 years and older"/>
    <x v="8"/>
    <n v="141"/>
  </r>
  <r>
    <x v="37"/>
    <s v="Unknown or Not Stated"/>
    <x v="9"/>
    <n v="3759"/>
  </r>
  <r>
    <x v="38"/>
    <s v="15-19 years"/>
    <x v="0"/>
    <n v="2159"/>
  </r>
  <r>
    <x v="38"/>
    <s v="20-24 years"/>
    <x v="1"/>
    <n v="14264"/>
  </r>
  <r>
    <x v="38"/>
    <s v="25-29 years"/>
    <x v="2"/>
    <n v="30152"/>
  </r>
  <r>
    <x v="38"/>
    <s v="30-34 years"/>
    <x v="3"/>
    <n v="39401"/>
  </r>
  <r>
    <x v="38"/>
    <s v="35-39 years"/>
    <x v="4"/>
    <n v="23882"/>
  </r>
  <r>
    <x v="38"/>
    <s v="40-44 years"/>
    <x v="5"/>
    <n v="8675"/>
  </r>
  <r>
    <x v="38"/>
    <s v="45-49 years"/>
    <x v="6"/>
    <n v="2826"/>
  </r>
  <r>
    <x v="38"/>
    <s v="50-54 years"/>
    <x v="7"/>
    <n v="873"/>
  </r>
  <r>
    <x v="38"/>
    <s v="55 years and older"/>
    <x v="8"/>
    <n v="388"/>
  </r>
  <r>
    <x v="38"/>
    <s v="Unknown or Not Stated"/>
    <x v="9"/>
    <n v="16781"/>
  </r>
  <r>
    <x v="39"/>
    <s v="15-19 years"/>
    <x v="0"/>
    <n v="129"/>
  </r>
  <r>
    <x v="39"/>
    <s v="20-24 years"/>
    <x v="1"/>
    <n v="1006"/>
  </r>
  <r>
    <x v="39"/>
    <s v="25-29 years"/>
    <x v="2"/>
    <n v="2170"/>
  </r>
  <r>
    <x v="39"/>
    <s v="30-34 years"/>
    <x v="3"/>
    <n v="3071"/>
  </r>
  <r>
    <x v="39"/>
    <s v="35-39 years"/>
    <x v="4"/>
    <n v="2051"/>
  </r>
  <r>
    <x v="39"/>
    <s v="40-44 years"/>
    <x v="5"/>
    <n v="791"/>
  </r>
  <r>
    <x v="39"/>
    <s v="45-49 years"/>
    <x v="6"/>
    <n v="293"/>
  </r>
  <r>
    <x v="39"/>
    <s v="50-54 years"/>
    <x v="7"/>
    <n v="90"/>
  </r>
  <r>
    <x v="39"/>
    <s v="55 years and older"/>
    <x v="8"/>
    <n v="42"/>
  </r>
  <r>
    <x v="39"/>
    <s v="Unknown or Not Stated"/>
    <x v="9"/>
    <n v="1153"/>
  </r>
  <r>
    <x v="40"/>
    <s v="15-19 years"/>
    <x v="0"/>
    <n v="968"/>
  </r>
  <r>
    <x v="40"/>
    <s v="20-24 years"/>
    <x v="1"/>
    <n v="6762"/>
  </r>
  <r>
    <x v="40"/>
    <s v="25-29 years"/>
    <x v="2"/>
    <n v="12438"/>
  </r>
  <r>
    <x v="40"/>
    <s v="30-34 years"/>
    <x v="3"/>
    <n v="12902"/>
  </r>
  <r>
    <x v="40"/>
    <s v="35-39 years"/>
    <x v="4"/>
    <n v="7823"/>
  </r>
  <r>
    <x v="40"/>
    <s v="40-44 years"/>
    <x v="5"/>
    <n v="2949"/>
  </r>
  <r>
    <x v="40"/>
    <s v="45-49 years"/>
    <x v="6"/>
    <n v="1048"/>
  </r>
  <r>
    <x v="40"/>
    <s v="50-54 years"/>
    <x v="7"/>
    <n v="330"/>
  </r>
  <r>
    <x v="40"/>
    <s v="55 years and older"/>
    <x v="8"/>
    <n v="133"/>
  </r>
  <r>
    <x v="40"/>
    <s v="Unknown or Not Stated"/>
    <x v="9"/>
    <n v="11988"/>
  </r>
  <r>
    <x v="41"/>
    <s v="15-19 years"/>
    <x v="0"/>
    <n v="228"/>
  </r>
  <r>
    <x v="41"/>
    <s v="20-24 years"/>
    <x v="1"/>
    <n v="1409"/>
  </r>
  <r>
    <x v="41"/>
    <s v="25-29 years"/>
    <x v="2"/>
    <n v="3204"/>
  </r>
  <r>
    <x v="41"/>
    <s v="30-34 years"/>
    <x v="3"/>
    <n v="3475"/>
  </r>
  <r>
    <x v="41"/>
    <s v="35-39 years"/>
    <x v="4"/>
    <n v="1843"/>
  </r>
  <r>
    <x v="41"/>
    <s v="40-44 years"/>
    <x v="5"/>
    <n v="570"/>
  </r>
  <r>
    <x v="41"/>
    <s v="45-49 years"/>
    <x v="6"/>
    <n v="177"/>
  </r>
  <r>
    <x v="41"/>
    <s v="50-54 years"/>
    <x v="7"/>
    <n v="63"/>
  </r>
  <r>
    <x v="41"/>
    <s v="55 years and older"/>
    <x v="8"/>
    <n v="26"/>
  </r>
  <r>
    <x v="41"/>
    <s v="Unknown or Not Stated"/>
    <x v="9"/>
    <n v="1280"/>
  </r>
  <r>
    <x v="42"/>
    <s v="15-19 years"/>
    <x v="0"/>
    <n v="1894"/>
  </r>
  <r>
    <x v="42"/>
    <s v="20-24 years"/>
    <x v="1"/>
    <n v="11748"/>
  </r>
  <r>
    <x v="42"/>
    <s v="25-29 years"/>
    <x v="2"/>
    <n v="18970"/>
  </r>
  <r>
    <x v="42"/>
    <s v="30-34 years"/>
    <x v="3"/>
    <n v="18922"/>
  </r>
  <r>
    <x v="42"/>
    <s v="35-39 years"/>
    <x v="4"/>
    <n v="11109"/>
  </r>
  <r>
    <x v="42"/>
    <s v="40-44 years"/>
    <x v="5"/>
    <n v="4157"/>
  </r>
  <r>
    <x v="42"/>
    <s v="45-49 years"/>
    <x v="6"/>
    <n v="1468"/>
  </r>
  <r>
    <x v="42"/>
    <s v="50-54 years"/>
    <x v="7"/>
    <n v="460"/>
  </r>
  <r>
    <x v="42"/>
    <s v="55 years and older"/>
    <x v="8"/>
    <n v="213"/>
  </r>
  <r>
    <x v="42"/>
    <s v="Unknown or Not Stated"/>
    <x v="9"/>
    <n v="11862"/>
  </r>
  <r>
    <x v="43"/>
    <s v="Under 15 years"/>
    <x v="10"/>
    <n v="52"/>
  </r>
  <r>
    <x v="43"/>
    <s v="15-19 years"/>
    <x v="0"/>
    <n v="11064"/>
  </r>
  <r>
    <x v="43"/>
    <s v="20-24 years"/>
    <x v="1"/>
    <n v="54932"/>
  </r>
  <r>
    <x v="43"/>
    <s v="25-29 years"/>
    <x v="2"/>
    <n v="88550"/>
  </r>
  <r>
    <x v="43"/>
    <s v="30-34 years"/>
    <x v="3"/>
    <n v="96080"/>
  </r>
  <r>
    <x v="43"/>
    <s v="35-39 years"/>
    <x v="4"/>
    <n v="59924"/>
  </r>
  <r>
    <x v="43"/>
    <s v="40-44 years"/>
    <x v="5"/>
    <n v="24278"/>
  </r>
  <r>
    <x v="43"/>
    <s v="45-49 years"/>
    <x v="6"/>
    <n v="8068"/>
  </r>
  <r>
    <x v="43"/>
    <s v="50-54 years"/>
    <x v="7"/>
    <n v="2557"/>
  </r>
  <r>
    <x v="43"/>
    <s v="55 years and older"/>
    <x v="8"/>
    <n v="1137"/>
  </r>
  <r>
    <x v="43"/>
    <s v="Unknown or Not Stated"/>
    <x v="9"/>
    <n v="51405"/>
  </r>
  <r>
    <x v="44"/>
    <s v="15-19 years"/>
    <x v="0"/>
    <n v="677"/>
  </r>
  <r>
    <x v="44"/>
    <s v="20-24 years"/>
    <x v="1"/>
    <n v="5686"/>
  </r>
  <r>
    <x v="44"/>
    <s v="25-29 years"/>
    <x v="2"/>
    <n v="14310"/>
  </r>
  <r>
    <x v="44"/>
    <s v="30-34 years"/>
    <x v="3"/>
    <n v="14768"/>
  </r>
  <r>
    <x v="44"/>
    <s v="35-39 years"/>
    <x v="4"/>
    <n v="8449"/>
  </r>
  <r>
    <x v="44"/>
    <s v="40-44 years"/>
    <x v="5"/>
    <n v="2503"/>
  </r>
  <r>
    <x v="44"/>
    <s v="45-49 years"/>
    <x v="6"/>
    <n v="718"/>
  </r>
  <r>
    <x v="44"/>
    <s v="50-54 years"/>
    <x v="7"/>
    <n v="179"/>
  </r>
  <r>
    <x v="44"/>
    <s v="55 years and older"/>
    <x v="8"/>
    <n v="91"/>
  </r>
  <r>
    <x v="44"/>
    <s v="Unknown or Not Stated"/>
    <x v="9"/>
    <n v="3083"/>
  </r>
  <r>
    <x v="45"/>
    <s v="15-19 years"/>
    <x v="0"/>
    <n v="73"/>
  </r>
  <r>
    <x v="45"/>
    <s v="20-24 years"/>
    <x v="1"/>
    <n v="587"/>
  </r>
  <r>
    <x v="45"/>
    <s v="25-29 years"/>
    <x v="2"/>
    <n v="1277"/>
  </r>
  <r>
    <x v="45"/>
    <s v="30-34 years"/>
    <x v="3"/>
    <n v="1687"/>
  </r>
  <r>
    <x v="45"/>
    <s v="35-39 years"/>
    <x v="4"/>
    <n v="1141"/>
  </r>
  <r>
    <x v="45"/>
    <s v="40-44 years"/>
    <x v="5"/>
    <n v="441"/>
  </r>
  <r>
    <x v="45"/>
    <s v="45-49 years"/>
    <x v="6"/>
    <n v="139"/>
  </r>
  <r>
    <x v="45"/>
    <s v="50-54 years"/>
    <x v="7"/>
    <n v="33"/>
  </r>
  <r>
    <x v="45"/>
    <s v="55 years and older"/>
    <x v="8"/>
    <n v="24"/>
  </r>
  <r>
    <x v="45"/>
    <s v="Unknown or Not Stated"/>
    <x v="9"/>
    <n v="354"/>
  </r>
  <r>
    <x v="46"/>
    <s v="15-19 years"/>
    <x v="0"/>
    <n v="1393"/>
  </r>
  <r>
    <x v="46"/>
    <s v="20-24 years"/>
    <x v="1"/>
    <n v="10433"/>
  </r>
  <r>
    <x v="46"/>
    <s v="25-29 years"/>
    <x v="2"/>
    <n v="21323"/>
  </r>
  <r>
    <x v="46"/>
    <s v="30-34 years"/>
    <x v="3"/>
    <n v="28378"/>
  </r>
  <r>
    <x v="46"/>
    <s v="35-39 years"/>
    <x v="4"/>
    <n v="19153"/>
  </r>
  <r>
    <x v="46"/>
    <s v="40-44 years"/>
    <x v="5"/>
    <n v="7803"/>
  </r>
  <r>
    <x v="46"/>
    <s v="45-49 years"/>
    <x v="6"/>
    <n v="2769"/>
  </r>
  <r>
    <x v="46"/>
    <s v="50-54 years"/>
    <x v="7"/>
    <n v="902"/>
  </r>
  <r>
    <x v="46"/>
    <s v="55 years and older"/>
    <x v="8"/>
    <n v="392"/>
  </r>
  <r>
    <x v="46"/>
    <s v="Unknown or Not Stated"/>
    <x v="9"/>
    <n v="9911"/>
  </r>
  <r>
    <x v="47"/>
    <s v="15-19 years"/>
    <x v="0"/>
    <n v="1071"/>
  </r>
  <r>
    <x v="47"/>
    <s v="20-24 years"/>
    <x v="1"/>
    <n v="8672"/>
  </r>
  <r>
    <x v="47"/>
    <s v="25-29 years"/>
    <x v="2"/>
    <n v="19158"/>
  </r>
  <r>
    <x v="47"/>
    <s v="30-34 years"/>
    <x v="3"/>
    <n v="26186"/>
  </r>
  <r>
    <x v="47"/>
    <s v="35-39 years"/>
    <x v="4"/>
    <n v="16845"/>
  </r>
  <r>
    <x v="47"/>
    <s v="40-44 years"/>
    <x v="5"/>
    <n v="6429"/>
  </r>
  <r>
    <x v="47"/>
    <s v="45-49 years"/>
    <x v="6"/>
    <n v="2153"/>
  </r>
  <r>
    <x v="47"/>
    <s v="50-54 years"/>
    <x v="7"/>
    <n v="605"/>
  </r>
  <r>
    <x v="47"/>
    <s v="55 years and older"/>
    <x v="8"/>
    <n v="251"/>
  </r>
  <r>
    <x v="47"/>
    <s v="Unknown or Not Stated"/>
    <x v="9"/>
    <n v="9132"/>
  </r>
  <r>
    <x v="48"/>
    <s v="Under 15 years"/>
    <x v="10"/>
    <n v="16"/>
  </r>
  <r>
    <x v="48"/>
    <s v="15-19 years"/>
    <x v="0"/>
    <n v="888"/>
  </r>
  <r>
    <x v="48"/>
    <s v="20-24 years"/>
    <x v="1"/>
    <n v="4122"/>
  </r>
  <r>
    <x v="48"/>
    <s v="25-29 years"/>
    <x v="2"/>
    <n v="5333"/>
  </r>
  <r>
    <x v="48"/>
    <s v="30-34 years"/>
    <x v="3"/>
    <n v="4611"/>
  </r>
  <r>
    <x v="48"/>
    <s v="35-39 years"/>
    <x v="4"/>
    <n v="2468"/>
  </r>
  <r>
    <x v="48"/>
    <s v="40-44 years"/>
    <x v="5"/>
    <n v="956"/>
  </r>
  <r>
    <x v="48"/>
    <s v="45-49 years"/>
    <x v="6"/>
    <n v="328"/>
  </r>
  <r>
    <x v="48"/>
    <s v="50-54 years"/>
    <x v="7"/>
    <n v="107"/>
  </r>
  <r>
    <x v="48"/>
    <s v="55 years and older"/>
    <x v="8"/>
    <n v="53"/>
  </r>
  <r>
    <x v="48"/>
    <s v="Unknown or Not Stated"/>
    <x v="9"/>
    <n v="197"/>
  </r>
  <r>
    <x v="49"/>
    <s v="15-19 years"/>
    <x v="0"/>
    <n v="99"/>
  </r>
  <r>
    <x v="49"/>
    <s v="20-24 years"/>
    <x v="1"/>
    <n v="2582"/>
  </r>
  <r>
    <x v="49"/>
    <s v="25-29 years"/>
    <x v="2"/>
    <n v="10940"/>
  </r>
  <r>
    <x v="49"/>
    <s v="30-34 years"/>
    <x v="3"/>
    <n v="16644"/>
  </r>
  <r>
    <x v="49"/>
    <s v="35-39 years"/>
    <x v="4"/>
    <n v="9700"/>
  </r>
  <r>
    <x v="49"/>
    <s v="40-44 years"/>
    <x v="5"/>
    <n v="3055"/>
  </r>
  <r>
    <x v="49"/>
    <s v="45-49 years"/>
    <x v="6"/>
    <n v="910"/>
  </r>
  <r>
    <x v="49"/>
    <s v="50-54 years"/>
    <x v="7"/>
    <n v="259"/>
  </r>
  <r>
    <x v="49"/>
    <s v="55 years and older"/>
    <x v="8"/>
    <n v="118"/>
  </r>
  <r>
    <x v="49"/>
    <s v="Unknown or Not Stated"/>
    <x v="9"/>
    <n v="22308"/>
  </r>
  <r>
    <x v="50"/>
    <s v="15-19 years"/>
    <x v="0"/>
    <n v="124"/>
  </r>
  <r>
    <x v="50"/>
    <s v="20-24 years"/>
    <x v="1"/>
    <n v="991"/>
  </r>
  <r>
    <x v="50"/>
    <s v="25-29 years"/>
    <x v="2"/>
    <n v="1878"/>
  </r>
  <r>
    <x v="50"/>
    <s v="30-34 years"/>
    <x v="3"/>
    <n v="1921"/>
  </r>
  <r>
    <x v="50"/>
    <s v="35-39 years"/>
    <x v="4"/>
    <n v="1004"/>
  </r>
  <r>
    <x v="50"/>
    <s v="40-44 years"/>
    <x v="5"/>
    <n v="371"/>
  </r>
  <r>
    <x v="50"/>
    <s v="45-49 years"/>
    <x v="6"/>
    <n v="108"/>
  </r>
  <r>
    <x v="50"/>
    <s v="50-54 years"/>
    <x v="7"/>
    <n v="26"/>
  </r>
  <r>
    <x v="50"/>
    <s v="55 years and older"/>
    <x v="8"/>
    <n v="17"/>
  </r>
  <r>
    <x v="50"/>
    <s v="Unknown or Not Stated"/>
    <x v="9"/>
    <n v="9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3">
  <r>
    <x v="0"/>
    <x v="0"/>
    <n v="15"/>
    <n v="48"/>
  </r>
  <r>
    <x v="0"/>
    <x v="1"/>
    <s v="15-19"/>
    <n v="4480"/>
  </r>
  <r>
    <x v="0"/>
    <x v="2"/>
    <s v="20-24"/>
    <n v="16066"/>
  </r>
  <r>
    <x v="0"/>
    <x v="3"/>
    <s v="25-29"/>
    <n v="18649"/>
  </r>
  <r>
    <x v="0"/>
    <x v="4"/>
    <s v="30-34"/>
    <n v="13440"/>
  </r>
  <r>
    <x v="0"/>
    <x v="5"/>
    <s v="35-39"/>
    <n v="5505"/>
  </r>
  <r>
    <x v="0"/>
    <x v="6"/>
    <s v="40-44"/>
    <n v="924"/>
  </r>
  <r>
    <x v="0"/>
    <x v="7"/>
    <s v="45-49"/>
    <n v="34"/>
  </r>
  <r>
    <x v="1"/>
    <x v="1"/>
    <s v="15-19"/>
    <n v="583"/>
  </r>
  <r>
    <x v="1"/>
    <x v="2"/>
    <s v="20-24"/>
    <n v="2563"/>
  </r>
  <r>
    <x v="1"/>
    <x v="3"/>
    <s v="25-29"/>
    <n v="3546"/>
  </r>
  <r>
    <x v="1"/>
    <x v="4"/>
    <s v="30-34"/>
    <n v="2965"/>
  </r>
  <r>
    <x v="1"/>
    <x v="5"/>
    <s v="35-39"/>
    <n v="1299"/>
  </r>
  <r>
    <x v="1"/>
    <x v="6"/>
    <s v="40-44"/>
    <n v="226"/>
  </r>
  <r>
    <x v="1"/>
    <x v="7"/>
    <s v="45-49"/>
    <n v="18"/>
  </r>
  <r>
    <x v="2"/>
    <x v="0"/>
    <n v="15"/>
    <n v="55"/>
  </r>
  <r>
    <x v="2"/>
    <x v="1"/>
    <s v="15-19"/>
    <n v="5357"/>
  </r>
  <r>
    <x v="2"/>
    <x v="2"/>
    <s v="20-24"/>
    <n v="19868"/>
  </r>
  <r>
    <x v="2"/>
    <x v="3"/>
    <s v="25-29"/>
    <n v="25381"/>
  </r>
  <r>
    <x v="2"/>
    <x v="4"/>
    <s v="30-34"/>
    <n v="21410"/>
  </r>
  <r>
    <x v="2"/>
    <x v="5"/>
    <s v="35-39"/>
    <n v="10192"/>
  </r>
  <r>
    <x v="2"/>
    <x v="6"/>
    <s v="40-44"/>
    <n v="2108"/>
  </r>
  <r>
    <x v="2"/>
    <x v="7"/>
    <s v="45-49"/>
    <n v="141"/>
  </r>
  <r>
    <x v="3"/>
    <x v="0"/>
    <n v="15"/>
    <n v="44"/>
  </r>
  <r>
    <x v="3"/>
    <x v="1"/>
    <s v="15-19"/>
    <n v="3372"/>
  </r>
  <r>
    <x v="3"/>
    <x v="2"/>
    <s v="20-24"/>
    <n v="11149"/>
  </r>
  <r>
    <x v="3"/>
    <x v="3"/>
    <s v="25-29"/>
    <n v="11882"/>
  </r>
  <r>
    <x v="3"/>
    <x v="4"/>
    <s v="30-34"/>
    <n v="7972"/>
  </r>
  <r>
    <x v="3"/>
    <x v="5"/>
    <s v="35-39"/>
    <n v="3258"/>
  </r>
  <r>
    <x v="3"/>
    <x v="6"/>
    <s v="40-44"/>
    <n v="562"/>
  </r>
  <r>
    <x v="3"/>
    <x v="7"/>
    <s v="45-49"/>
    <n v="31"/>
  </r>
  <r>
    <x v="4"/>
    <x v="0"/>
    <n v="15"/>
    <n v="195"/>
  </r>
  <r>
    <x v="4"/>
    <x v="1"/>
    <s v="15-19"/>
    <n v="21412"/>
  </r>
  <r>
    <x v="4"/>
    <x v="2"/>
    <s v="20-24"/>
    <n v="83668"/>
  </r>
  <r>
    <x v="4"/>
    <x v="3"/>
    <s v="25-29"/>
    <n v="130052"/>
  </r>
  <r>
    <x v="4"/>
    <x v="4"/>
    <s v="30-34"/>
    <n v="146995"/>
  </r>
  <r>
    <x v="4"/>
    <x v="5"/>
    <s v="35-39"/>
    <n v="84720"/>
  </r>
  <r>
    <x v="4"/>
    <x v="6"/>
    <s v="40-44"/>
    <n v="19849"/>
  </r>
  <r>
    <x v="4"/>
    <x v="7"/>
    <s v="45-49"/>
    <n v="1707"/>
  </r>
  <r>
    <x v="4"/>
    <x v="8"/>
    <s v="50+"/>
    <n v="229"/>
  </r>
  <r>
    <x v="5"/>
    <x v="0"/>
    <n v="15"/>
    <n v="36"/>
  </r>
  <r>
    <x v="5"/>
    <x v="1"/>
    <s v="15-19"/>
    <n v="3068"/>
  </r>
  <r>
    <x v="5"/>
    <x v="2"/>
    <s v="20-24"/>
    <n v="11845"/>
  </r>
  <r>
    <x v="5"/>
    <x v="3"/>
    <s v="25-29"/>
    <n v="18722"/>
  </r>
  <r>
    <x v="5"/>
    <x v="4"/>
    <s v="30-34"/>
    <n v="20399"/>
  </r>
  <r>
    <x v="5"/>
    <x v="5"/>
    <s v="35-39"/>
    <n v="10353"/>
  </r>
  <r>
    <x v="5"/>
    <x v="6"/>
    <s v="40-44"/>
    <n v="2053"/>
  </r>
  <r>
    <x v="5"/>
    <x v="7"/>
    <s v="45-49"/>
    <n v="127"/>
  </r>
  <r>
    <x v="5"/>
    <x v="8"/>
    <s v="50+"/>
    <n v="10"/>
  </r>
  <r>
    <x v="6"/>
    <x v="0"/>
    <n v="15"/>
    <n v="16"/>
  </r>
  <r>
    <x v="6"/>
    <x v="1"/>
    <s v="15-19"/>
    <n v="1136"/>
  </r>
  <r>
    <x v="6"/>
    <x v="2"/>
    <s v="20-24"/>
    <n v="4816"/>
  </r>
  <r>
    <x v="6"/>
    <x v="3"/>
    <s v="25-29"/>
    <n v="9401"/>
  </r>
  <r>
    <x v="6"/>
    <x v="4"/>
    <s v="30-34"/>
    <n v="12424"/>
  </r>
  <r>
    <x v="6"/>
    <x v="5"/>
    <s v="35-39"/>
    <n v="6660"/>
  </r>
  <r>
    <x v="6"/>
    <x v="6"/>
    <s v="40-44"/>
    <n v="1428"/>
  </r>
  <r>
    <x v="6"/>
    <x v="7"/>
    <s v="45-49"/>
    <n v="125"/>
  </r>
  <r>
    <x v="7"/>
    <x v="0"/>
    <n v="15"/>
    <n v="14"/>
  </r>
  <r>
    <x v="7"/>
    <x v="1"/>
    <s v="15-19"/>
    <n v="583"/>
  </r>
  <r>
    <x v="7"/>
    <x v="2"/>
    <s v="20-24"/>
    <n v="2103"/>
  </r>
  <r>
    <x v="7"/>
    <x v="3"/>
    <s v="25-29"/>
    <n v="3312"/>
  </r>
  <r>
    <x v="7"/>
    <x v="4"/>
    <s v="30-34"/>
    <n v="3193"/>
  </r>
  <r>
    <x v="7"/>
    <x v="5"/>
    <s v="35-39"/>
    <n v="1483"/>
  </r>
  <r>
    <x v="7"/>
    <x v="6"/>
    <s v="40-44"/>
    <n v="273"/>
  </r>
  <r>
    <x v="7"/>
    <x v="7"/>
    <s v="45-49"/>
    <n v="30"/>
  </r>
  <r>
    <x v="8"/>
    <x v="1"/>
    <s v="15-19"/>
    <n v="460"/>
  </r>
  <r>
    <x v="8"/>
    <x v="2"/>
    <s v="20-24"/>
    <n v="1592"/>
  </r>
  <r>
    <x v="8"/>
    <x v="3"/>
    <s v="25-29"/>
    <n v="2086"/>
  </r>
  <r>
    <x v="8"/>
    <x v="4"/>
    <s v="30-34"/>
    <n v="3087"/>
  </r>
  <r>
    <x v="8"/>
    <x v="5"/>
    <s v="35-39"/>
    <n v="2115"/>
  </r>
  <r>
    <x v="8"/>
    <x v="6"/>
    <s v="40-44"/>
    <n v="455"/>
  </r>
  <r>
    <x v="8"/>
    <x v="7"/>
    <s v="45-49"/>
    <n v="48"/>
  </r>
  <r>
    <x v="9"/>
    <x v="0"/>
    <n v="15"/>
    <n v="116"/>
  </r>
  <r>
    <x v="9"/>
    <x v="1"/>
    <s v="15-19"/>
    <n v="11195"/>
  </r>
  <r>
    <x v="9"/>
    <x v="2"/>
    <s v="20-24"/>
    <n v="45883"/>
  </r>
  <r>
    <x v="9"/>
    <x v="3"/>
    <s v="25-29"/>
    <n v="66326"/>
  </r>
  <r>
    <x v="9"/>
    <x v="4"/>
    <s v="30-34"/>
    <n v="62411"/>
  </r>
  <r>
    <x v="9"/>
    <x v="5"/>
    <s v="35-39"/>
    <n v="31412"/>
  </r>
  <r>
    <x v="9"/>
    <x v="6"/>
    <s v="40-44"/>
    <n v="7148"/>
  </r>
  <r>
    <x v="9"/>
    <x v="7"/>
    <s v="45-49"/>
    <n v="484"/>
  </r>
  <r>
    <x v="9"/>
    <x v="8"/>
    <s v="50+"/>
    <n v="47"/>
  </r>
  <r>
    <x v="10"/>
    <x v="0"/>
    <n v="15"/>
    <n v="99"/>
  </r>
  <r>
    <x v="10"/>
    <x v="1"/>
    <s v="15-19"/>
    <n v="8248"/>
  </r>
  <r>
    <x v="10"/>
    <x v="2"/>
    <s v="20-24"/>
    <n v="30158"/>
  </r>
  <r>
    <x v="10"/>
    <x v="3"/>
    <s v="25-29"/>
    <n v="38163"/>
  </r>
  <r>
    <x v="10"/>
    <x v="4"/>
    <s v="30-34"/>
    <n v="33386"/>
  </r>
  <r>
    <x v="10"/>
    <x v="5"/>
    <s v="35-39"/>
    <n v="16276"/>
  </r>
  <r>
    <x v="10"/>
    <x v="6"/>
    <s v="40-44"/>
    <n v="3447"/>
  </r>
  <r>
    <x v="10"/>
    <x v="7"/>
    <s v="45-49"/>
    <n v="248"/>
  </r>
  <r>
    <x v="10"/>
    <x v="8"/>
    <s v="50+"/>
    <n v="17"/>
  </r>
  <r>
    <x v="11"/>
    <x v="1"/>
    <s v="15-19"/>
    <n v="728"/>
  </r>
  <r>
    <x v="11"/>
    <x v="2"/>
    <s v="20-24"/>
    <n v="3529"/>
  </r>
  <r>
    <x v="11"/>
    <x v="3"/>
    <s v="25-29"/>
    <n v="5106"/>
  </r>
  <r>
    <x v="11"/>
    <x v="4"/>
    <s v="30-34"/>
    <n v="5037"/>
  </r>
  <r>
    <x v="11"/>
    <x v="5"/>
    <s v="35-39"/>
    <n v="2909"/>
  </r>
  <r>
    <x v="11"/>
    <x v="6"/>
    <s v="40-44"/>
    <n v="689"/>
  </r>
  <r>
    <x v="11"/>
    <x v="7"/>
    <s v="45-49"/>
    <n v="48"/>
  </r>
  <r>
    <x v="12"/>
    <x v="1"/>
    <s v="15-19"/>
    <n v="1171"/>
  </r>
  <r>
    <x v="12"/>
    <x v="2"/>
    <s v="20-24"/>
    <n v="5574"/>
  </r>
  <r>
    <x v="12"/>
    <x v="3"/>
    <s v="25-29"/>
    <n v="7174"/>
  </r>
  <r>
    <x v="12"/>
    <x v="4"/>
    <s v="30-34"/>
    <n v="5699"/>
  </r>
  <r>
    <x v="12"/>
    <x v="5"/>
    <s v="35-39"/>
    <n v="2333"/>
  </r>
  <r>
    <x v="12"/>
    <x v="6"/>
    <s v="40-44"/>
    <n v="491"/>
  </r>
  <r>
    <x v="12"/>
    <x v="7"/>
    <s v="45-49"/>
    <n v="33"/>
  </r>
  <r>
    <x v="13"/>
    <x v="0"/>
    <n v="15"/>
    <n v="76"/>
  </r>
  <r>
    <x v="13"/>
    <x v="1"/>
    <s v="15-19"/>
    <n v="7729"/>
  </r>
  <r>
    <x v="13"/>
    <x v="2"/>
    <s v="20-24"/>
    <n v="27928"/>
  </r>
  <r>
    <x v="13"/>
    <x v="3"/>
    <s v="25-29"/>
    <n v="42669"/>
  </r>
  <r>
    <x v="13"/>
    <x v="4"/>
    <s v="30-34"/>
    <n v="47420"/>
  </r>
  <r>
    <x v="13"/>
    <x v="5"/>
    <s v="35-39"/>
    <n v="23547"/>
  </r>
  <r>
    <x v="13"/>
    <x v="6"/>
    <s v="40-44"/>
    <n v="4725"/>
  </r>
  <r>
    <x v="13"/>
    <x v="7"/>
    <s v="45-49"/>
    <n v="323"/>
  </r>
  <r>
    <x v="13"/>
    <x v="8"/>
    <s v="50+"/>
    <n v="28"/>
  </r>
  <r>
    <x v="14"/>
    <x v="0"/>
    <n v="15"/>
    <n v="45"/>
  </r>
  <r>
    <x v="14"/>
    <x v="1"/>
    <s v="15-19"/>
    <n v="5255"/>
  </r>
  <r>
    <x v="14"/>
    <x v="2"/>
    <s v="20-24"/>
    <n v="20237"/>
  </r>
  <r>
    <x v="14"/>
    <x v="3"/>
    <s v="25-29"/>
    <n v="26474"/>
  </r>
  <r>
    <x v="14"/>
    <x v="4"/>
    <s v="30-34"/>
    <n v="20733"/>
  </r>
  <r>
    <x v="14"/>
    <x v="5"/>
    <s v="35-39"/>
    <n v="8638"/>
  </r>
  <r>
    <x v="14"/>
    <x v="6"/>
    <s v="40-44"/>
    <n v="1614"/>
  </r>
  <r>
    <x v="14"/>
    <x v="7"/>
    <s v="45-49"/>
    <n v="84"/>
  </r>
  <r>
    <x v="14"/>
    <x v="8"/>
    <s v="50+"/>
    <n v="11"/>
  </r>
  <r>
    <x v="15"/>
    <x v="0"/>
    <n v="15"/>
    <n v="10"/>
  </r>
  <r>
    <x v="15"/>
    <x v="1"/>
    <s v="15-19"/>
    <n v="1804"/>
  </r>
  <r>
    <x v="15"/>
    <x v="2"/>
    <s v="20-24"/>
    <n v="8167"/>
  </r>
  <r>
    <x v="15"/>
    <x v="3"/>
    <s v="25-29"/>
    <n v="13323"/>
  </r>
  <r>
    <x v="15"/>
    <x v="4"/>
    <s v="30-34"/>
    <n v="11092"/>
  </r>
  <r>
    <x v="15"/>
    <x v="5"/>
    <s v="35-39"/>
    <n v="4256"/>
  </r>
  <r>
    <x v="15"/>
    <x v="6"/>
    <s v="40-44"/>
    <n v="711"/>
  </r>
  <r>
    <x v="15"/>
    <x v="7"/>
    <s v="45-49"/>
    <n v="36"/>
  </r>
  <r>
    <x v="16"/>
    <x v="0"/>
    <n v="15"/>
    <n v="22"/>
  </r>
  <r>
    <x v="16"/>
    <x v="1"/>
    <s v="15-19"/>
    <n v="2125"/>
  </r>
  <r>
    <x v="16"/>
    <x v="2"/>
    <s v="20-24"/>
    <n v="8696"/>
  </r>
  <r>
    <x v="16"/>
    <x v="3"/>
    <s v="25-29"/>
    <n v="11816"/>
  </r>
  <r>
    <x v="16"/>
    <x v="4"/>
    <s v="30-34"/>
    <n v="10489"/>
  </r>
  <r>
    <x v="16"/>
    <x v="5"/>
    <s v="35-39"/>
    <n v="4148"/>
  </r>
  <r>
    <x v="16"/>
    <x v="6"/>
    <s v="40-44"/>
    <n v="725"/>
  </r>
  <r>
    <x v="16"/>
    <x v="7"/>
    <s v="45-49"/>
    <n v="29"/>
  </r>
  <r>
    <x v="17"/>
    <x v="0"/>
    <n v="15"/>
    <n v="42"/>
  </r>
  <r>
    <x v="17"/>
    <x v="1"/>
    <s v="15-19"/>
    <n v="4331"/>
  </r>
  <r>
    <x v="17"/>
    <x v="2"/>
    <s v="20-24"/>
    <n v="14835"/>
  </r>
  <r>
    <x v="17"/>
    <x v="3"/>
    <s v="25-29"/>
    <n v="17169"/>
  </r>
  <r>
    <x v="17"/>
    <x v="4"/>
    <s v="30-34"/>
    <n v="12797"/>
  </r>
  <r>
    <x v="17"/>
    <x v="5"/>
    <s v="35-39"/>
    <n v="5312"/>
  </r>
  <r>
    <x v="17"/>
    <x v="6"/>
    <s v="40-44"/>
    <n v="902"/>
  </r>
  <r>
    <x v="17"/>
    <x v="7"/>
    <s v="45-49"/>
    <n v="57"/>
  </r>
  <r>
    <x v="18"/>
    <x v="0"/>
    <n v="15"/>
    <n v="80"/>
  </r>
  <r>
    <x v="18"/>
    <x v="1"/>
    <s v="15-19"/>
    <n v="4545"/>
  </r>
  <r>
    <x v="18"/>
    <x v="2"/>
    <s v="20-24"/>
    <n v="16888"/>
  </r>
  <r>
    <x v="18"/>
    <x v="3"/>
    <s v="25-29"/>
    <n v="19738"/>
  </r>
  <r>
    <x v="18"/>
    <x v="4"/>
    <s v="30-34"/>
    <n v="14788"/>
  </r>
  <r>
    <x v="18"/>
    <x v="5"/>
    <s v="35-39"/>
    <n v="5990"/>
  </r>
  <r>
    <x v="18"/>
    <x v="6"/>
    <s v="40-44"/>
    <n v="1070"/>
  </r>
  <r>
    <x v="18"/>
    <x v="7"/>
    <s v="45-49"/>
    <n v="74"/>
  </r>
  <r>
    <x v="19"/>
    <x v="1"/>
    <s v="15-19"/>
    <n v="574"/>
  </r>
  <r>
    <x v="19"/>
    <x v="2"/>
    <s v="20-24"/>
    <n v="2516"/>
  </r>
  <r>
    <x v="19"/>
    <x v="3"/>
    <s v="25-29"/>
    <n v="4024"/>
  </r>
  <r>
    <x v="19"/>
    <x v="4"/>
    <s v="30-34"/>
    <n v="3630"/>
  </r>
  <r>
    <x v="19"/>
    <x v="5"/>
    <s v="35-39"/>
    <n v="1629"/>
  </r>
  <r>
    <x v="19"/>
    <x v="6"/>
    <s v="40-44"/>
    <n v="305"/>
  </r>
  <r>
    <x v="19"/>
    <x v="7"/>
    <s v="45-49"/>
    <n v="20"/>
  </r>
  <r>
    <x v="20"/>
    <x v="0"/>
    <n v="15"/>
    <n v="38"/>
  </r>
  <r>
    <x v="20"/>
    <x v="1"/>
    <s v="15-19"/>
    <n v="3017"/>
  </r>
  <r>
    <x v="20"/>
    <x v="2"/>
    <s v="20-24"/>
    <n v="11551"/>
  </r>
  <r>
    <x v="20"/>
    <x v="3"/>
    <s v="25-29"/>
    <n v="20023"/>
  </r>
  <r>
    <x v="20"/>
    <x v="4"/>
    <s v="30-34"/>
    <n v="22939"/>
  </r>
  <r>
    <x v="20"/>
    <x v="5"/>
    <s v="35-39"/>
    <n v="12653"/>
  </r>
  <r>
    <x v="20"/>
    <x v="6"/>
    <s v="40-44"/>
    <n v="2678"/>
  </r>
  <r>
    <x v="20"/>
    <x v="7"/>
    <s v="45-49"/>
    <n v="204"/>
  </r>
  <r>
    <x v="20"/>
    <x v="8"/>
    <s v="50+"/>
    <n v="33"/>
  </r>
  <r>
    <x v="21"/>
    <x v="0"/>
    <n v="15"/>
    <n v="12"/>
  </r>
  <r>
    <x v="21"/>
    <x v="1"/>
    <s v="15-19"/>
    <n v="1932"/>
  </r>
  <r>
    <x v="21"/>
    <x v="2"/>
    <s v="20-24"/>
    <n v="8539"/>
  </r>
  <r>
    <x v="21"/>
    <x v="3"/>
    <s v="25-29"/>
    <n v="17462"/>
  </r>
  <r>
    <x v="21"/>
    <x v="4"/>
    <s v="30-34"/>
    <n v="25748"/>
  </r>
  <r>
    <x v="21"/>
    <x v="5"/>
    <s v="35-39"/>
    <n v="14262"/>
  </r>
  <r>
    <x v="21"/>
    <x v="6"/>
    <s v="40-44"/>
    <n v="3099"/>
  </r>
  <r>
    <x v="21"/>
    <x v="7"/>
    <s v="45-49"/>
    <n v="227"/>
  </r>
  <r>
    <x v="21"/>
    <x v="8"/>
    <s v="50+"/>
    <n v="36"/>
  </r>
  <r>
    <x v="22"/>
    <x v="0"/>
    <n v="15"/>
    <n v="43"/>
  </r>
  <r>
    <x v="22"/>
    <x v="1"/>
    <s v="15-19"/>
    <n v="5792"/>
  </r>
  <r>
    <x v="22"/>
    <x v="2"/>
    <s v="20-24"/>
    <n v="24352"/>
  </r>
  <r>
    <x v="22"/>
    <x v="3"/>
    <s v="25-29"/>
    <n v="35501"/>
  </r>
  <r>
    <x v="22"/>
    <x v="4"/>
    <s v="30-34"/>
    <n v="31376"/>
  </r>
  <r>
    <x v="22"/>
    <x v="5"/>
    <s v="35-39"/>
    <n v="13535"/>
  </r>
  <r>
    <x v="22"/>
    <x v="6"/>
    <s v="40-44"/>
    <n v="2516"/>
  </r>
  <r>
    <x v="22"/>
    <x v="7"/>
    <s v="45-49"/>
    <n v="189"/>
  </r>
  <r>
    <x v="22"/>
    <x v="8"/>
    <s v="50+"/>
    <n v="11"/>
  </r>
  <r>
    <x v="23"/>
    <x v="0"/>
    <n v="15"/>
    <n v="15"/>
  </r>
  <r>
    <x v="23"/>
    <x v="1"/>
    <s v="15-19"/>
    <n v="2200"/>
  </r>
  <r>
    <x v="23"/>
    <x v="2"/>
    <s v="20-24"/>
    <n v="10317"/>
  </r>
  <r>
    <x v="23"/>
    <x v="3"/>
    <s v="25-29"/>
    <n v="21317"/>
  </r>
  <r>
    <x v="23"/>
    <x v="4"/>
    <s v="30-34"/>
    <n v="23610"/>
  </r>
  <r>
    <x v="23"/>
    <x v="5"/>
    <s v="35-39"/>
    <n v="10364"/>
  </r>
  <r>
    <x v="23"/>
    <x v="6"/>
    <s v="40-44"/>
    <n v="1771"/>
  </r>
  <r>
    <x v="23"/>
    <x v="7"/>
    <s v="45-49"/>
    <n v="144"/>
  </r>
  <r>
    <x v="23"/>
    <x v="8"/>
    <s v="50+"/>
    <n v="11"/>
  </r>
  <r>
    <x v="24"/>
    <x v="0"/>
    <n v="15"/>
    <n v="52"/>
  </r>
  <r>
    <x v="24"/>
    <x v="1"/>
    <s v="15-19"/>
    <n v="3326"/>
  </r>
  <r>
    <x v="24"/>
    <x v="2"/>
    <s v="20-24"/>
    <n v="11473"/>
  </r>
  <r>
    <x v="24"/>
    <x v="3"/>
    <s v="25-29"/>
    <n v="11726"/>
  </r>
  <r>
    <x v="24"/>
    <x v="4"/>
    <s v="30-34"/>
    <n v="7663"/>
  </r>
  <r>
    <x v="24"/>
    <x v="5"/>
    <s v="35-39"/>
    <n v="3173"/>
  </r>
  <r>
    <x v="24"/>
    <x v="6"/>
    <s v="40-44"/>
    <n v="491"/>
  </r>
  <r>
    <x v="24"/>
    <x v="7"/>
    <s v="45-49"/>
    <n v="24"/>
  </r>
  <r>
    <x v="25"/>
    <x v="0"/>
    <n v="15"/>
    <n v="35"/>
  </r>
  <r>
    <x v="25"/>
    <x v="1"/>
    <s v="15-19"/>
    <n v="4505"/>
  </r>
  <r>
    <x v="25"/>
    <x v="2"/>
    <s v="20-24"/>
    <n v="17596"/>
  </r>
  <r>
    <x v="25"/>
    <x v="3"/>
    <s v="25-29"/>
    <n v="23381"/>
  </r>
  <r>
    <x v="25"/>
    <x v="4"/>
    <s v="30-34"/>
    <n v="19549"/>
  </r>
  <r>
    <x v="25"/>
    <x v="5"/>
    <s v="35-39"/>
    <n v="8135"/>
  </r>
  <r>
    <x v="25"/>
    <x v="6"/>
    <s v="40-44"/>
    <n v="1422"/>
  </r>
  <r>
    <x v="25"/>
    <x v="7"/>
    <s v="45-49"/>
    <n v="78"/>
  </r>
  <r>
    <x v="26"/>
    <x v="1"/>
    <s v="15-19"/>
    <n v="720"/>
  </r>
  <r>
    <x v="26"/>
    <x v="2"/>
    <s v="20-24"/>
    <n v="2707"/>
  </r>
  <r>
    <x v="26"/>
    <x v="3"/>
    <s v="25-29"/>
    <n v="3860"/>
  </r>
  <r>
    <x v="26"/>
    <x v="4"/>
    <s v="30-34"/>
    <n v="3250"/>
  </r>
  <r>
    <x v="26"/>
    <x v="5"/>
    <s v="35-39"/>
    <n v="1434"/>
  </r>
  <r>
    <x v="26"/>
    <x v="6"/>
    <s v="40-44"/>
    <n v="285"/>
  </r>
  <r>
    <x v="26"/>
    <x v="7"/>
    <s v="45-49"/>
    <n v="17"/>
  </r>
  <r>
    <x v="27"/>
    <x v="0"/>
    <n v="15"/>
    <n v="13"/>
  </r>
  <r>
    <x v="27"/>
    <x v="1"/>
    <s v="15-19"/>
    <n v="1213"/>
  </r>
  <r>
    <x v="27"/>
    <x v="2"/>
    <s v="20-24"/>
    <n v="5034"/>
  </r>
  <r>
    <x v="27"/>
    <x v="3"/>
    <s v="25-29"/>
    <n v="8681"/>
  </r>
  <r>
    <x v="27"/>
    <x v="4"/>
    <s v="30-34"/>
    <n v="7838"/>
  </r>
  <r>
    <x v="27"/>
    <x v="5"/>
    <s v="35-39"/>
    <n v="3224"/>
  </r>
  <r>
    <x v="27"/>
    <x v="6"/>
    <s v="40-44"/>
    <n v="553"/>
  </r>
  <r>
    <x v="27"/>
    <x v="7"/>
    <s v="45-49"/>
    <n v="32"/>
  </r>
  <r>
    <x v="28"/>
    <x v="0"/>
    <n v="15"/>
    <n v="16"/>
  </r>
  <r>
    <x v="28"/>
    <x v="1"/>
    <s v="15-19"/>
    <n v="2078"/>
  </r>
  <r>
    <x v="28"/>
    <x v="2"/>
    <s v="20-24"/>
    <n v="8053"/>
  </r>
  <r>
    <x v="28"/>
    <x v="3"/>
    <s v="25-29"/>
    <n v="10783"/>
  </r>
  <r>
    <x v="28"/>
    <x v="4"/>
    <s v="30-34"/>
    <n v="9368"/>
  </r>
  <r>
    <x v="28"/>
    <x v="5"/>
    <s v="35-39"/>
    <n v="4802"/>
  </r>
  <r>
    <x v="28"/>
    <x v="6"/>
    <s v="40-44"/>
    <n v="1094"/>
  </r>
  <r>
    <x v="28"/>
    <x v="7"/>
    <s v="45-49"/>
    <n v="61"/>
  </r>
  <r>
    <x v="29"/>
    <x v="1"/>
    <s v="15-19"/>
    <n v="392"/>
  </r>
  <r>
    <x v="29"/>
    <x v="2"/>
    <s v="20-24"/>
    <n v="1898"/>
  </r>
  <r>
    <x v="29"/>
    <x v="3"/>
    <s v="25-29"/>
    <n v="3569"/>
  </r>
  <r>
    <x v="29"/>
    <x v="4"/>
    <s v="30-34"/>
    <n v="4176"/>
  </r>
  <r>
    <x v="29"/>
    <x v="5"/>
    <s v="35-39"/>
    <n v="1906"/>
  </r>
  <r>
    <x v="29"/>
    <x v="6"/>
    <s v="40-44"/>
    <n v="305"/>
  </r>
  <r>
    <x v="29"/>
    <x v="7"/>
    <s v="45-49"/>
    <n v="16"/>
  </r>
  <r>
    <x v="30"/>
    <x v="0"/>
    <n v="15"/>
    <n v="27"/>
  </r>
  <r>
    <x v="30"/>
    <x v="1"/>
    <s v="15-19"/>
    <n v="3060"/>
  </r>
  <r>
    <x v="30"/>
    <x v="2"/>
    <s v="20-24"/>
    <n v="14124"/>
  </r>
  <r>
    <x v="30"/>
    <x v="3"/>
    <s v="25-29"/>
    <n v="26141"/>
  </r>
  <r>
    <x v="30"/>
    <x v="4"/>
    <s v="30-34"/>
    <n v="34832"/>
  </r>
  <r>
    <x v="30"/>
    <x v="5"/>
    <s v="35-39"/>
    <n v="19769"/>
  </r>
  <r>
    <x v="30"/>
    <x v="6"/>
    <s v="40-44"/>
    <n v="4290"/>
  </r>
  <r>
    <x v="30"/>
    <x v="7"/>
    <s v="45-49"/>
    <n v="368"/>
  </r>
  <r>
    <x v="30"/>
    <x v="8"/>
    <s v="50+"/>
    <n v="36"/>
  </r>
  <r>
    <x v="31"/>
    <x v="0"/>
    <n v="15"/>
    <n v="20"/>
  </r>
  <r>
    <x v="31"/>
    <x v="1"/>
    <s v="15-19"/>
    <n v="2019"/>
  </r>
  <r>
    <x v="31"/>
    <x v="2"/>
    <s v="20-24"/>
    <n v="6527"/>
  </r>
  <r>
    <x v="31"/>
    <x v="3"/>
    <s v="25-29"/>
    <n v="7353"/>
  </r>
  <r>
    <x v="31"/>
    <x v="4"/>
    <s v="30-34"/>
    <n v="5632"/>
  </r>
  <r>
    <x v="31"/>
    <x v="5"/>
    <s v="35-39"/>
    <n v="2580"/>
  </r>
  <r>
    <x v="31"/>
    <x v="6"/>
    <s v="40-44"/>
    <n v="530"/>
  </r>
  <r>
    <x v="31"/>
    <x v="7"/>
    <s v="45-49"/>
    <n v="30"/>
  </r>
  <r>
    <x v="32"/>
    <x v="0"/>
    <n v="15"/>
    <n v="86"/>
  </r>
  <r>
    <x v="32"/>
    <x v="1"/>
    <s v="15-19"/>
    <n v="8003"/>
  </r>
  <r>
    <x v="32"/>
    <x v="2"/>
    <s v="20-24"/>
    <n v="37668"/>
  </r>
  <r>
    <x v="32"/>
    <x v="3"/>
    <s v="25-29"/>
    <n v="62540"/>
  </r>
  <r>
    <x v="32"/>
    <x v="4"/>
    <s v="30-34"/>
    <n v="72304"/>
  </r>
  <r>
    <x v="32"/>
    <x v="5"/>
    <s v="35-39"/>
    <n v="42620"/>
  </r>
  <r>
    <x v="32"/>
    <x v="6"/>
    <s v="40-44"/>
    <n v="10097"/>
  </r>
  <r>
    <x v="32"/>
    <x v="7"/>
    <s v="45-49"/>
    <n v="890"/>
  </r>
  <r>
    <x v="32"/>
    <x v="8"/>
    <s v="50+"/>
    <n v="75"/>
  </r>
  <r>
    <x v="33"/>
    <x v="0"/>
    <n v="15"/>
    <n v="73"/>
  </r>
  <r>
    <x v="33"/>
    <x v="1"/>
    <s v="15-19"/>
    <n v="7190"/>
  </r>
  <r>
    <x v="33"/>
    <x v="2"/>
    <s v="20-24"/>
    <n v="26962"/>
  </r>
  <r>
    <x v="33"/>
    <x v="3"/>
    <s v="25-29"/>
    <n v="36004"/>
  </r>
  <r>
    <x v="33"/>
    <x v="4"/>
    <s v="30-34"/>
    <n v="31992"/>
  </r>
  <r>
    <x v="33"/>
    <x v="5"/>
    <s v="35-39"/>
    <n v="15292"/>
  </r>
  <r>
    <x v="33"/>
    <x v="6"/>
    <s v="40-44"/>
    <n v="3063"/>
  </r>
  <r>
    <x v="33"/>
    <x v="7"/>
    <s v="45-49"/>
    <n v="193"/>
  </r>
  <r>
    <x v="33"/>
    <x v="8"/>
    <s v="50+"/>
    <n v="10"/>
  </r>
  <r>
    <x v="34"/>
    <x v="1"/>
    <s v="15-19"/>
    <n v="469"/>
  </r>
  <r>
    <x v="34"/>
    <x v="2"/>
    <s v="20-24"/>
    <n v="2322"/>
  </r>
  <r>
    <x v="34"/>
    <x v="3"/>
    <s v="25-29"/>
    <n v="4063"/>
  </r>
  <r>
    <x v="34"/>
    <x v="4"/>
    <s v="30-34"/>
    <n v="3163"/>
  </r>
  <r>
    <x v="34"/>
    <x v="5"/>
    <s v="35-39"/>
    <n v="1127"/>
  </r>
  <r>
    <x v="34"/>
    <x v="6"/>
    <s v="40-44"/>
    <n v="220"/>
  </r>
  <r>
    <x v="34"/>
    <x v="7"/>
    <s v="45-49"/>
    <n v="16"/>
  </r>
  <r>
    <x v="35"/>
    <x v="0"/>
    <n v="15"/>
    <n v="90"/>
  </r>
  <r>
    <x v="35"/>
    <x v="1"/>
    <s v="15-19"/>
    <n v="8151"/>
  </r>
  <r>
    <x v="35"/>
    <x v="2"/>
    <s v="20-24"/>
    <n v="31274"/>
  </r>
  <r>
    <x v="35"/>
    <x v="3"/>
    <s v="25-29"/>
    <n v="42860"/>
  </r>
  <r>
    <x v="35"/>
    <x v="4"/>
    <s v="30-34"/>
    <n v="37147"/>
  </r>
  <r>
    <x v="35"/>
    <x v="5"/>
    <s v="35-39"/>
    <n v="15616"/>
  </r>
  <r>
    <x v="35"/>
    <x v="6"/>
    <s v="40-44"/>
    <n v="2760"/>
  </r>
  <r>
    <x v="35"/>
    <x v="7"/>
    <s v="45-49"/>
    <n v="173"/>
  </r>
  <r>
    <x v="35"/>
    <x v="8"/>
    <s v="50+"/>
    <n v="14"/>
  </r>
  <r>
    <x v="36"/>
    <x v="0"/>
    <n v="15"/>
    <n v="49"/>
  </r>
  <r>
    <x v="36"/>
    <x v="1"/>
    <s v="15-19"/>
    <n v="4250"/>
  </r>
  <r>
    <x v="36"/>
    <x v="2"/>
    <s v="20-24"/>
    <n v="14253"/>
  </r>
  <r>
    <x v="36"/>
    <x v="3"/>
    <s v="25-29"/>
    <n v="16292"/>
  </r>
  <r>
    <x v="36"/>
    <x v="4"/>
    <s v="30-34"/>
    <n v="12193"/>
  </r>
  <r>
    <x v="36"/>
    <x v="5"/>
    <s v="35-39"/>
    <n v="4650"/>
  </r>
  <r>
    <x v="36"/>
    <x v="6"/>
    <s v="40-44"/>
    <n v="850"/>
  </r>
  <r>
    <x v="36"/>
    <x v="7"/>
    <s v="45-49"/>
    <n v="55"/>
  </r>
  <r>
    <x v="37"/>
    <x v="0"/>
    <n v="15"/>
    <n v="10"/>
  </r>
  <r>
    <x v="37"/>
    <x v="1"/>
    <s v="15-19"/>
    <n v="2004"/>
  </r>
  <r>
    <x v="37"/>
    <x v="2"/>
    <s v="20-24"/>
    <n v="8373"/>
  </r>
  <r>
    <x v="37"/>
    <x v="3"/>
    <s v="25-29"/>
    <n v="13393"/>
  </r>
  <r>
    <x v="37"/>
    <x v="4"/>
    <s v="30-34"/>
    <n v="13258"/>
  </r>
  <r>
    <x v="37"/>
    <x v="5"/>
    <s v="35-39"/>
    <n v="6937"/>
  </r>
  <r>
    <x v="37"/>
    <x v="6"/>
    <s v="40-44"/>
    <n v="1469"/>
  </r>
  <r>
    <x v="37"/>
    <x v="7"/>
    <s v="45-49"/>
    <n v="87"/>
  </r>
  <r>
    <x v="38"/>
    <x v="0"/>
    <n v="15"/>
    <n v="67"/>
  </r>
  <r>
    <x v="38"/>
    <x v="1"/>
    <s v="15-19"/>
    <n v="6385"/>
  </r>
  <r>
    <x v="38"/>
    <x v="2"/>
    <s v="20-24"/>
    <n v="26284"/>
  </r>
  <r>
    <x v="38"/>
    <x v="3"/>
    <s v="25-29"/>
    <n v="41578"/>
  </r>
  <r>
    <x v="38"/>
    <x v="4"/>
    <s v="30-34"/>
    <n v="42322"/>
  </r>
  <r>
    <x v="38"/>
    <x v="5"/>
    <s v="35-39"/>
    <n v="19084"/>
  </r>
  <r>
    <x v="38"/>
    <x v="6"/>
    <s v="40-44"/>
    <n v="3410"/>
  </r>
  <r>
    <x v="38"/>
    <x v="7"/>
    <s v="45-49"/>
    <n v="257"/>
  </r>
  <r>
    <x v="38"/>
    <x v="8"/>
    <s v="50+"/>
    <n v="22"/>
  </r>
  <r>
    <x v="39"/>
    <x v="1"/>
    <s v="15-19"/>
    <n v="474"/>
  </r>
  <r>
    <x v="39"/>
    <x v="2"/>
    <s v="20-24"/>
    <n v="1837"/>
  </r>
  <r>
    <x v="39"/>
    <x v="3"/>
    <s v="25-29"/>
    <n v="3085"/>
  </r>
  <r>
    <x v="39"/>
    <x v="4"/>
    <s v="30-34"/>
    <n v="3325"/>
  </r>
  <r>
    <x v="39"/>
    <x v="5"/>
    <s v="35-39"/>
    <n v="1725"/>
  </r>
  <r>
    <x v="39"/>
    <x v="6"/>
    <s v="40-44"/>
    <n v="327"/>
  </r>
  <r>
    <x v="39"/>
    <x v="7"/>
    <s v="45-49"/>
    <n v="18"/>
  </r>
  <r>
    <x v="40"/>
    <x v="0"/>
    <n v="15"/>
    <n v="44"/>
  </r>
  <r>
    <x v="40"/>
    <x v="1"/>
    <s v="15-19"/>
    <n v="3695"/>
  </r>
  <r>
    <x v="40"/>
    <x v="2"/>
    <s v="20-24"/>
    <n v="13557"/>
  </r>
  <r>
    <x v="40"/>
    <x v="3"/>
    <s v="25-29"/>
    <n v="17691"/>
  </r>
  <r>
    <x v="40"/>
    <x v="4"/>
    <s v="30-34"/>
    <n v="14411"/>
  </r>
  <r>
    <x v="40"/>
    <x v="5"/>
    <s v="35-39"/>
    <n v="6671"/>
  </r>
  <r>
    <x v="40"/>
    <x v="6"/>
    <s v="40-44"/>
    <n v="1187"/>
  </r>
  <r>
    <x v="40"/>
    <x v="7"/>
    <s v="45-49"/>
    <n v="82"/>
  </r>
  <r>
    <x v="41"/>
    <x v="1"/>
    <s v="15-19"/>
    <n v="681"/>
  </r>
  <r>
    <x v="41"/>
    <x v="2"/>
    <s v="20-24"/>
    <n v="2616"/>
  </r>
  <r>
    <x v="41"/>
    <x v="3"/>
    <s v="25-29"/>
    <n v="4167"/>
  </r>
  <r>
    <x v="41"/>
    <x v="4"/>
    <s v="30-34"/>
    <n v="3315"/>
  </r>
  <r>
    <x v="41"/>
    <x v="5"/>
    <s v="35-39"/>
    <n v="1254"/>
  </r>
  <r>
    <x v="41"/>
    <x v="6"/>
    <s v="40-44"/>
    <n v="222"/>
  </r>
  <r>
    <x v="41"/>
    <x v="7"/>
    <s v="45-49"/>
    <n v="11"/>
  </r>
  <r>
    <x v="42"/>
    <x v="0"/>
    <n v="15"/>
    <n v="69"/>
  </r>
  <r>
    <x v="42"/>
    <x v="1"/>
    <s v="15-19"/>
    <n v="5766"/>
  </r>
  <r>
    <x v="42"/>
    <x v="2"/>
    <s v="20-24"/>
    <n v="20516"/>
  </r>
  <r>
    <x v="42"/>
    <x v="3"/>
    <s v="25-29"/>
    <n v="24669"/>
  </r>
  <r>
    <x v="42"/>
    <x v="4"/>
    <s v="30-34"/>
    <n v="19639"/>
  </r>
  <r>
    <x v="42"/>
    <x v="5"/>
    <s v="35-39"/>
    <n v="8456"/>
  </r>
  <r>
    <x v="42"/>
    <x v="6"/>
    <s v="40-44"/>
    <n v="1586"/>
  </r>
  <r>
    <x v="42"/>
    <x v="7"/>
    <s v="45-49"/>
    <n v="104"/>
  </r>
  <r>
    <x v="43"/>
    <x v="0"/>
    <n v="15"/>
    <n v="404"/>
  </r>
  <r>
    <x v="43"/>
    <x v="1"/>
    <s v="15-19"/>
    <n v="29765"/>
  </r>
  <r>
    <x v="43"/>
    <x v="2"/>
    <s v="20-24"/>
    <n v="92959"/>
  </r>
  <r>
    <x v="43"/>
    <x v="3"/>
    <s v="25-29"/>
    <n v="114615"/>
  </r>
  <r>
    <x v="43"/>
    <x v="4"/>
    <s v="30-34"/>
    <n v="101319"/>
  </r>
  <r>
    <x v="43"/>
    <x v="5"/>
    <s v="35-39"/>
    <n v="48201"/>
  </r>
  <r>
    <x v="43"/>
    <x v="6"/>
    <s v="40-44"/>
    <n v="10096"/>
  </r>
  <r>
    <x v="43"/>
    <x v="7"/>
    <s v="45-49"/>
    <n v="640"/>
  </r>
  <r>
    <x v="43"/>
    <x v="8"/>
    <s v="50+"/>
    <n v="48"/>
  </r>
  <r>
    <x v="44"/>
    <x v="0"/>
    <n v="15"/>
    <n v="10"/>
  </r>
  <r>
    <x v="44"/>
    <x v="1"/>
    <s v="15-19"/>
    <n v="1829"/>
  </r>
  <r>
    <x v="44"/>
    <x v="2"/>
    <s v="20-24"/>
    <n v="10515"/>
  </r>
  <r>
    <x v="44"/>
    <x v="3"/>
    <s v="25-29"/>
    <n v="17017"/>
  </r>
  <r>
    <x v="44"/>
    <x v="4"/>
    <s v="30-34"/>
    <n v="13769"/>
  </r>
  <r>
    <x v="44"/>
    <x v="5"/>
    <s v="35-39"/>
    <n v="6188"/>
  </r>
  <r>
    <x v="44"/>
    <x v="6"/>
    <s v="40-44"/>
    <n v="1056"/>
  </r>
  <r>
    <x v="44"/>
    <x v="7"/>
    <s v="45-49"/>
    <n v="73"/>
  </r>
  <r>
    <x v="45"/>
    <x v="1"/>
    <s v="15-19"/>
    <n v="213"/>
  </r>
  <r>
    <x v="45"/>
    <x v="2"/>
    <s v="20-24"/>
    <n v="1018"/>
  </r>
  <r>
    <x v="45"/>
    <x v="3"/>
    <s v="25-29"/>
    <n v="1634"/>
  </r>
  <r>
    <x v="45"/>
    <x v="4"/>
    <s v="30-34"/>
    <n v="1771"/>
  </r>
  <r>
    <x v="45"/>
    <x v="5"/>
    <s v="35-39"/>
    <n v="945"/>
  </r>
  <r>
    <x v="45"/>
    <x v="6"/>
    <s v="40-44"/>
    <n v="163"/>
  </r>
  <r>
    <x v="46"/>
    <x v="0"/>
    <n v="15"/>
    <n v="45"/>
  </r>
  <r>
    <x v="46"/>
    <x v="1"/>
    <s v="15-19"/>
    <n v="4114"/>
  </r>
  <r>
    <x v="46"/>
    <x v="2"/>
    <s v="20-24"/>
    <n v="18741"/>
  </r>
  <r>
    <x v="46"/>
    <x v="3"/>
    <s v="25-29"/>
    <n v="28881"/>
  </r>
  <r>
    <x v="46"/>
    <x v="4"/>
    <s v="30-34"/>
    <n v="30993"/>
  </r>
  <r>
    <x v="46"/>
    <x v="5"/>
    <s v="35-39"/>
    <n v="16116"/>
  </r>
  <r>
    <x v="46"/>
    <x v="6"/>
    <s v="40-44"/>
    <n v="3288"/>
  </r>
  <r>
    <x v="46"/>
    <x v="7"/>
    <s v="45-49"/>
    <n v="261"/>
  </r>
  <r>
    <x v="46"/>
    <x v="8"/>
    <s v="50+"/>
    <n v="21"/>
  </r>
  <r>
    <x v="47"/>
    <x v="0"/>
    <n v="15"/>
    <n v="34"/>
  </r>
  <r>
    <x v="47"/>
    <x v="1"/>
    <s v="15-19"/>
    <n v="3584"/>
  </r>
  <r>
    <x v="47"/>
    <x v="2"/>
    <s v="20-24"/>
    <n v="15616"/>
  </r>
  <r>
    <x v="47"/>
    <x v="3"/>
    <s v="25-29"/>
    <n v="26468"/>
  </r>
  <r>
    <x v="47"/>
    <x v="4"/>
    <s v="30-34"/>
    <n v="28060"/>
  </r>
  <r>
    <x v="47"/>
    <x v="5"/>
    <s v="35-39"/>
    <n v="13722"/>
  </r>
  <r>
    <x v="47"/>
    <x v="6"/>
    <s v="40-44"/>
    <n v="2795"/>
  </r>
  <r>
    <x v="47"/>
    <x v="7"/>
    <s v="45-49"/>
    <n v="207"/>
  </r>
  <r>
    <x v="47"/>
    <x v="8"/>
    <s v="50+"/>
    <n v="19"/>
  </r>
  <r>
    <x v="48"/>
    <x v="0"/>
    <n v="15"/>
    <n v="17"/>
  </r>
  <r>
    <x v="48"/>
    <x v="1"/>
    <s v="15-19"/>
    <n v="1555"/>
  </r>
  <r>
    <x v="48"/>
    <x v="2"/>
    <s v="20-24"/>
    <n v="5541"/>
  </r>
  <r>
    <x v="48"/>
    <x v="3"/>
    <s v="25-29"/>
    <n v="5910"/>
  </r>
  <r>
    <x v="48"/>
    <x v="4"/>
    <s v="30-34"/>
    <n v="4069"/>
  </r>
  <r>
    <x v="48"/>
    <x v="5"/>
    <s v="35-39"/>
    <n v="1701"/>
  </r>
  <r>
    <x v="48"/>
    <x v="6"/>
    <s v="40-44"/>
    <n v="270"/>
  </r>
  <r>
    <x v="48"/>
    <x v="7"/>
    <s v="45-49"/>
    <n v="14"/>
  </r>
  <r>
    <x v="49"/>
    <x v="0"/>
    <n v="15"/>
    <n v="22"/>
  </r>
  <r>
    <x v="49"/>
    <x v="1"/>
    <s v="15-19"/>
    <n v="2808"/>
  </r>
  <r>
    <x v="49"/>
    <x v="2"/>
    <s v="20-24"/>
    <n v="11914"/>
  </r>
  <r>
    <x v="49"/>
    <x v="3"/>
    <s v="25-29"/>
    <n v="21083"/>
  </r>
  <r>
    <x v="49"/>
    <x v="4"/>
    <s v="30-34"/>
    <n v="20730"/>
  </r>
  <r>
    <x v="49"/>
    <x v="5"/>
    <s v="35-39"/>
    <n v="8577"/>
  </r>
  <r>
    <x v="49"/>
    <x v="6"/>
    <s v="40-44"/>
    <n v="1407"/>
  </r>
  <r>
    <x v="49"/>
    <x v="7"/>
    <s v="45-49"/>
    <n v="68"/>
  </r>
  <r>
    <x v="50"/>
    <x v="1"/>
    <s v="15-19"/>
    <n v="463"/>
  </r>
  <r>
    <x v="50"/>
    <x v="2"/>
    <s v="20-24"/>
    <n v="1760"/>
  </r>
  <r>
    <x v="50"/>
    <x v="3"/>
    <s v="25-29"/>
    <n v="2362"/>
  </r>
  <r>
    <x v="50"/>
    <x v="4"/>
    <s v="30-34"/>
    <n v="1914"/>
  </r>
  <r>
    <x v="50"/>
    <x v="5"/>
    <s v="35-39"/>
    <n v="734"/>
  </r>
  <r>
    <x v="50"/>
    <x v="6"/>
    <s v="40-44"/>
    <n v="135"/>
  </r>
  <r>
    <x v="50"/>
    <x v="7"/>
    <s v="45-49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ate">
  <location ref="A1:L53" firstHeaderRow="1" firstDataRow="2" firstDataCol="1"/>
  <pivotFields count="4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13">
        <item m="1"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Fields count="1">
    <field x="2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Births" fld="3" baseField="0" baseItem="0"/>
  </dataFields>
  <formats count="12"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2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">
      <pivotArea dataOnly="0" labelOnly="1" fieldPosition="0">
        <references count="1">
          <reference field="0" count="1">
            <x v="50"/>
          </reference>
        </references>
      </pivotArea>
    </format>
    <format dxfId="12">
      <pivotArea dataOnly="0" labelOnly="1" fieldPosition="0">
        <references count="1">
          <reference field="2" count="0"/>
        </references>
      </pivotArea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0" count="1">
            <x v="5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ate">
  <location ref="A1:J53" firstHeaderRow="1" firstDataRow="2" firstDataCol="1"/>
  <pivotFields count="4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Col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showAll="0"/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Birth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NatalityData" displayName="NatalityData" ref="A1:K52" totalsRowShown="0" headerRowDxfId="24" dataDxfId="23" headerRowBorderDxfId="27">
  <autoFilter ref="A1:K52"/>
  <tableColumns count="11">
    <tableColumn id="1" name="State" dataDxfId="26"/>
    <tableColumn id="19" name="Total Births" dataDxfId="8"/>
    <tableColumn id="11" name="Father Age Unknown" dataDxfId="25"/>
    <tableColumn id="15" name="Father Age &lt; 40" dataDxfId="22"/>
    <tableColumn id="16" name="Father Age &gt;= 40" dataDxfId="21"/>
    <tableColumn id="18" name="Father Age &gt;= 40 Rate" dataDxfId="7">
      <calculatedColumnFormula>ROUND(100*NatalityData[[#This Row],[Father Age &gt;= 40]]/NatalityData[[#This Row],[Total Births]],2)</calculatedColumnFormula>
    </tableColumn>
    <tableColumn id="20" name="Mother Age &lt; 40" dataDxfId="3">
      <calculatedColumnFormula>INDEX(Table6[Mother Age &lt; 40],MATCH(NatalityData[[#This Row],[State]], Table6[State],0))</calculatedColumnFormula>
    </tableColumn>
    <tableColumn id="21" name="Mother Age &gt;= 40" dataDxfId="4">
      <calculatedColumnFormula>INDEX(Table6[Mother Age &gt;= 40],MATCH(NatalityData[[#This Row],[State]], Table6[State],0))</calculatedColumnFormula>
    </tableColumn>
    <tableColumn id="22" name="Mother Age &gt;= 40 Rate" dataDxfId="2">
      <calculatedColumnFormula>ROUND(100*NatalityData[[#This Row],[Mother Age &gt;= 40]]/NatalityData[[#This Row],[Total Births]],2)</calculatedColumnFormula>
    </tableColumn>
    <tableColumn id="23" name="Premature Births" dataDxfId="1">
      <calculatedColumnFormula>INDEX(PrematureTable[Births],MATCH(NatalityData[[#This Row],[State]], PrematureTable[State],0))</calculatedColumnFormula>
    </tableColumn>
    <tableColumn id="24" name="Premature Birth Rate" dataDxfId="0">
      <calculatedColumnFormula>ROUND(100*NatalityData[[#This Row],[Premature Births]]/NatalityData[[#This Row],[Total Births]],2)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53" totalsRowShown="0">
  <autoFilter ref="A1:B53"/>
  <tableColumns count="2">
    <tableColumn id="1" name="State"/>
    <tableColumn id="2" name="Birth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D517" totalsRowShown="0">
  <autoFilter ref="A1:D517"/>
  <tableColumns count="4">
    <tableColumn id="1" name="State"/>
    <tableColumn id="2" name="Age of Father"/>
    <tableColumn id="3" name="Age of Father Code"/>
    <tableColumn id="4" name="Birth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D414" totalsRowShown="0">
  <autoFilter ref="A1:D414"/>
  <tableColumns count="4">
    <tableColumn id="1" name="State"/>
    <tableColumn id="3" name="Age of Mother"/>
    <tableColumn id="4" name="Age of Mother Code"/>
    <tableColumn id="5" name="Birth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L1:W52" totalsRowShown="0">
  <autoFilter ref="L1:W52"/>
  <tableColumns count="12">
    <tableColumn id="1" name="State"/>
    <tableColumn id="12" name="Mother Age &lt; 40" dataDxfId="5">
      <calculatedColumnFormula>SUM(Table6[[#This Row],[15-19 years]],Table6[[#This Row],[20-24 years]],Table6[[#This Row],[25-29 years]],Table6[[#This Row],[30-34 years]],Table6[[#This Row],[35-39 years]],Table6[[#This Row],[Under 15 years]])</calculatedColumnFormula>
    </tableColumn>
    <tableColumn id="11" name="Mother Age &gt;= 40" dataDxfId="6">
      <calculatedColumnFormula>SUM(Table6[[#This Row],[40-44 years]],Table6[[#This Row],[45-49 years]],Table6[[#This Row],[50 years and over]])</calculatedColumnFormula>
    </tableColumn>
    <tableColumn id="2" name="15-19 years"/>
    <tableColumn id="3" name="20-24 years"/>
    <tableColumn id="4" name="25-29 years"/>
    <tableColumn id="5" name="30-34 years"/>
    <tableColumn id="6" name="35-39 years"/>
    <tableColumn id="7" name="40-44 years"/>
    <tableColumn id="8" name="45-49 years"/>
    <tableColumn id="9" name="50 years and over"/>
    <tableColumn id="10" name="Under 15 year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PrematureTable" displayName="PrematureTable" ref="A1:B53" totalsRowShown="0">
  <autoFilter ref="A1:B53"/>
  <tableColumns count="2">
    <tableColumn id="1" name="State"/>
    <tableColumn id="2" name="Birth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onder.cd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M13" sqref="M13"/>
    </sheetView>
  </sheetViews>
  <sheetFormatPr defaultRowHeight="15" x14ac:dyDescent="0.25"/>
  <cols>
    <col min="1" max="1" width="18.7109375" bestFit="1" customWidth="1"/>
    <col min="2" max="2" width="13.28515625" bestFit="1" customWidth="1"/>
    <col min="3" max="3" width="22.140625" bestFit="1" customWidth="1"/>
    <col min="4" max="4" width="16.85546875" bestFit="1" customWidth="1"/>
    <col min="5" max="5" width="17.85546875" bestFit="1" customWidth="1"/>
    <col min="6" max="6" width="22.42578125" bestFit="1" customWidth="1"/>
    <col min="7" max="7" width="17.85546875" bestFit="1" customWidth="1"/>
    <col min="8" max="8" width="18.85546875" bestFit="1" customWidth="1"/>
    <col min="9" max="9" width="23.42578125" bestFit="1" customWidth="1"/>
    <col min="10" max="10" width="20.85546875" customWidth="1"/>
    <col min="11" max="11" width="23.5703125" customWidth="1"/>
  </cols>
  <sheetData>
    <row r="1" spans="1:11" x14ac:dyDescent="0.25">
      <c r="A1" s="4" t="s">
        <v>74</v>
      </c>
      <c r="B1" s="4" t="s">
        <v>80</v>
      </c>
      <c r="C1" s="4" t="s">
        <v>79</v>
      </c>
      <c r="D1" s="4" t="s">
        <v>88</v>
      </c>
      <c r="E1" s="4" t="s">
        <v>89</v>
      </c>
      <c r="F1" s="4" t="s">
        <v>86</v>
      </c>
      <c r="G1" s="4" t="s">
        <v>87</v>
      </c>
      <c r="H1" s="4" t="s">
        <v>85</v>
      </c>
      <c r="I1" s="4" t="s">
        <v>90</v>
      </c>
      <c r="J1" s="4" t="s">
        <v>91</v>
      </c>
      <c r="K1" s="4" t="s">
        <v>92</v>
      </c>
    </row>
    <row r="2" spans="1:11" x14ac:dyDescent="0.25">
      <c r="A2" s="5" t="s">
        <v>3</v>
      </c>
      <c r="B2" s="5">
        <v>59151</v>
      </c>
      <c r="C2" s="6">
        <v>10603</v>
      </c>
      <c r="D2" s="6">
        <v>44557</v>
      </c>
      <c r="E2" s="6">
        <v>3988</v>
      </c>
      <c r="F2" s="6">
        <f>ROUND(100*NatalityData[[#This Row],[Father Age &gt;= 40]]/NatalityData[[#This Row],[Total Births]],2)</f>
        <v>6.74</v>
      </c>
      <c r="G2" s="6">
        <f>INDEX(Table6[Mother Age &lt; 40],MATCH(NatalityData[[#This Row],[State]], Table6[State],0))</f>
        <v>58188</v>
      </c>
      <c r="H2" s="6">
        <f>INDEX(Table6[Mother Age &gt;= 40],MATCH(NatalityData[[#This Row],[State]], Table6[State],0))</f>
        <v>958</v>
      </c>
      <c r="I2" s="6">
        <f>ROUND(100*NatalityData[[#This Row],[Mother Age &gt;= 40]]/NatalityData[[#This Row],[Total Births]],2)</f>
        <v>1.62</v>
      </c>
      <c r="J2" s="6">
        <f>INDEX(PrematureTable[Births],MATCH(NatalityData[[#This Row],[State]], PrematureTable[State],0))</f>
        <v>7083</v>
      </c>
      <c r="K2" s="6">
        <f>ROUND(100*NatalityData[[#This Row],[Premature Births]]/NatalityData[[#This Row],[Total Births]],2)</f>
        <v>11.97</v>
      </c>
    </row>
    <row r="3" spans="1:11" x14ac:dyDescent="0.25">
      <c r="A3" s="5" t="s">
        <v>23</v>
      </c>
      <c r="B3" s="5">
        <v>11209</v>
      </c>
      <c r="C3" s="6">
        <v>1296</v>
      </c>
      <c r="D3" s="6">
        <v>8940</v>
      </c>
      <c r="E3" s="6">
        <v>973</v>
      </c>
      <c r="F3" s="6">
        <f>ROUND(100*NatalityData[[#This Row],[Father Age &gt;= 40]]/NatalityData[[#This Row],[Total Births]],2)</f>
        <v>8.68</v>
      </c>
      <c r="G3" s="6">
        <f>INDEX(Table6[Mother Age &lt; 40],MATCH(NatalityData[[#This Row],[State]], Table6[State],0))</f>
        <v>10956</v>
      </c>
      <c r="H3" s="6">
        <f>INDEX(Table6[Mother Age &gt;= 40],MATCH(NatalityData[[#This Row],[State]], Table6[State],0))</f>
        <v>244</v>
      </c>
      <c r="I3" s="6">
        <f>ROUND(100*NatalityData[[#This Row],[Mother Age &gt;= 40]]/NatalityData[[#This Row],[Total Births]],2)</f>
        <v>2.1800000000000002</v>
      </c>
      <c r="J3" s="6">
        <f>INDEX(PrematureTable[Births],MATCH(NatalityData[[#This Row],[State]], PrematureTable[State],0))</f>
        <v>999</v>
      </c>
      <c r="K3" s="6">
        <f>ROUND(100*NatalityData[[#This Row],[Premature Births]]/NatalityData[[#This Row],[Total Births]],2)</f>
        <v>8.91</v>
      </c>
    </row>
    <row r="4" spans="1:11" x14ac:dyDescent="0.25">
      <c r="A4" s="5" t="s">
        <v>24</v>
      </c>
      <c r="B4" s="5">
        <v>84520</v>
      </c>
      <c r="C4" s="6">
        <v>10409</v>
      </c>
      <c r="D4" s="6">
        <v>66566</v>
      </c>
      <c r="E4" s="6">
        <v>7539</v>
      </c>
      <c r="F4" s="6">
        <f>ROUND(100*NatalityData[[#This Row],[Father Age &gt;= 40]]/NatalityData[[#This Row],[Total Births]],2)</f>
        <v>8.92</v>
      </c>
      <c r="G4" s="6">
        <f>INDEX(Table6[Mother Age &lt; 40],MATCH(NatalityData[[#This Row],[State]], Table6[State],0))</f>
        <v>82263</v>
      </c>
      <c r="H4" s="6">
        <f>INDEX(Table6[Mother Age &gt;= 40],MATCH(NatalityData[[#This Row],[State]], Table6[State],0))</f>
        <v>2249</v>
      </c>
      <c r="I4" s="6">
        <f>ROUND(100*NatalityData[[#This Row],[Mother Age &gt;= 40]]/NatalityData[[#This Row],[Total Births]],2)</f>
        <v>2.66</v>
      </c>
      <c r="J4" s="6">
        <f>INDEX(PrematureTable[Births],MATCH(NatalityData[[#This Row],[State]], PrematureTable[State],0))</f>
        <v>7654</v>
      </c>
      <c r="K4" s="6">
        <f>ROUND(100*NatalityData[[#This Row],[Premature Births]]/NatalityData[[#This Row],[Total Births]],2)</f>
        <v>9.06</v>
      </c>
    </row>
    <row r="5" spans="1:11" x14ac:dyDescent="0.25">
      <c r="A5" s="5" t="s">
        <v>25</v>
      </c>
      <c r="B5" s="5">
        <v>38274</v>
      </c>
      <c r="C5" s="6">
        <v>8186</v>
      </c>
      <c r="D5" s="6">
        <v>27662</v>
      </c>
      <c r="E5" s="6">
        <v>2422</v>
      </c>
      <c r="F5" s="6">
        <f>ROUND(100*NatalityData[[#This Row],[Father Age &gt;= 40]]/NatalityData[[#This Row],[Total Births]],2)</f>
        <v>6.33</v>
      </c>
      <c r="G5" s="6">
        <f>INDEX(Table6[Mother Age &lt; 40],MATCH(NatalityData[[#This Row],[State]], Table6[State],0))</f>
        <v>37677</v>
      </c>
      <c r="H5" s="6">
        <f>INDEX(Table6[Mother Age &gt;= 40],MATCH(NatalityData[[#This Row],[State]], Table6[State],0))</f>
        <v>593</v>
      </c>
      <c r="I5" s="6">
        <f>ROUND(100*NatalityData[[#This Row],[Mother Age &gt;= 40]]/NatalityData[[#This Row],[Total Births]],2)</f>
        <v>1.55</v>
      </c>
      <c r="J5" s="6">
        <f>INDEX(PrematureTable[Births],MATCH(NatalityData[[#This Row],[State]], PrematureTable[State],0))</f>
        <v>4157</v>
      </c>
      <c r="K5" s="6">
        <f>ROUND(100*NatalityData[[#This Row],[Premature Births]]/NatalityData[[#This Row],[Total Births]],2)</f>
        <v>10.86</v>
      </c>
    </row>
    <row r="6" spans="1:11" x14ac:dyDescent="0.25">
      <c r="A6" s="5" t="s">
        <v>26</v>
      </c>
      <c r="B6" s="5">
        <v>488827</v>
      </c>
      <c r="C6" s="6">
        <v>32670</v>
      </c>
      <c r="D6" s="6">
        <v>391521</v>
      </c>
      <c r="E6" s="6">
        <v>64636</v>
      </c>
      <c r="F6" s="6">
        <f>ROUND(100*NatalityData[[#This Row],[Father Age &gt;= 40]]/NatalityData[[#This Row],[Total Births]],2)</f>
        <v>13.22</v>
      </c>
      <c r="G6" s="6">
        <f>INDEX(Table6[Mother Age &lt; 40],MATCH(NatalityData[[#This Row],[State]], Table6[State],0))</f>
        <v>467042</v>
      </c>
      <c r="H6" s="6">
        <f>INDEX(Table6[Mother Age &gt;= 40],MATCH(NatalityData[[#This Row],[State]], Table6[State],0))</f>
        <v>21785</v>
      </c>
      <c r="I6" s="6">
        <f>ROUND(100*NatalityData[[#This Row],[Mother Age &gt;= 40]]/NatalityData[[#This Row],[Total Births]],2)</f>
        <v>4.46</v>
      </c>
      <c r="J6" s="6">
        <f>INDEX(PrematureTable[Births],MATCH(NatalityData[[#This Row],[State]], PrematureTable[State],0))</f>
        <v>42074</v>
      </c>
      <c r="K6" s="6">
        <f>ROUND(100*NatalityData[[#This Row],[Premature Births]]/NatalityData[[#This Row],[Total Births]],2)</f>
        <v>8.61</v>
      </c>
    </row>
    <row r="7" spans="1:11" x14ac:dyDescent="0.25">
      <c r="A7" s="5" t="s">
        <v>28</v>
      </c>
      <c r="B7" s="5">
        <v>66613</v>
      </c>
      <c r="C7" s="6">
        <v>4203</v>
      </c>
      <c r="D7" s="6">
        <v>55486</v>
      </c>
      <c r="E7" s="6">
        <v>6915</v>
      </c>
      <c r="F7" s="6">
        <f>ROUND(100*NatalityData[[#This Row],[Father Age &gt;= 40]]/NatalityData[[#This Row],[Total Births]],2)</f>
        <v>10.38</v>
      </c>
      <c r="G7" s="6">
        <f>INDEX(Table6[Mother Age &lt; 40],MATCH(NatalityData[[#This Row],[State]], Table6[State],0))</f>
        <v>64423</v>
      </c>
      <c r="H7" s="6">
        <f>INDEX(Table6[Mother Age &gt;= 40],MATCH(NatalityData[[#This Row],[State]], Table6[State],0))</f>
        <v>2190</v>
      </c>
      <c r="I7" s="6">
        <f>ROUND(100*NatalityData[[#This Row],[Mother Age &gt;= 40]]/NatalityData[[#This Row],[Total Births]],2)</f>
        <v>3.29</v>
      </c>
      <c r="J7" s="6">
        <f>INDEX(PrematureTable[Births],MATCH(NatalityData[[#This Row],[State]], PrematureTable[State],0))</f>
        <v>5898</v>
      </c>
      <c r="K7" s="6">
        <f>ROUND(100*NatalityData[[#This Row],[Premature Births]]/NatalityData[[#This Row],[Total Births]],2)</f>
        <v>8.85</v>
      </c>
    </row>
    <row r="8" spans="1:11" x14ac:dyDescent="0.25">
      <c r="A8" s="5" t="s">
        <v>29</v>
      </c>
      <c r="B8" s="5">
        <v>36015</v>
      </c>
      <c r="C8" s="6">
        <v>2869</v>
      </c>
      <c r="D8" s="6">
        <v>28361</v>
      </c>
      <c r="E8" s="6">
        <v>4784</v>
      </c>
      <c r="F8" s="6">
        <f>ROUND(100*NatalityData[[#This Row],[Father Age &gt;= 40]]/NatalityData[[#This Row],[Total Births]],2)</f>
        <v>13.28</v>
      </c>
      <c r="G8" s="6">
        <f>INDEX(Table6[Mother Age &lt; 40],MATCH(NatalityData[[#This Row],[State]], Table6[State],0))</f>
        <v>34453</v>
      </c>
      <c r="H8" s="6">
        <f>INDEX(Table6[Mother Age &gt;= 40],MATCH(NatalityData[[#This Row],[State]], Table6[State],0))</f>
        <v>1553</v>
      </c>
      <c r="I8" s="6">
        <f>ROUND(100*NatalityData[[#This Row],[Mother Age &gt;= 40]]/NatalityData[[#This Row],[Total Births]],2)</f>
        <v>4.3099999999999996</v>
      </c>
      <c r="J8" s="6">
        <f>INDEX(PrematureTable[Births],MATCH(NatalityData[[#This Row],[State]], PrematureTable[State],0))</f>
        <v>3375</v>
      </c>
      <c r="K8" s="6">
        <f>ROUND(100*NatalityData[[#This Row],[Premature Births]]/NatalityData[[#This Row],[Total Births]],2)</f>
        <v>9.3699999999999992</v>
      </c>
    </row>
    <row r="9" spans="1:11" x14ac:dyDescent="0.25">
      <c r="A9" s="5" t="s">
        <v>30</v>
      </c>
      <c r="B9" s="5">
        <v>10992</v>
      </c>
      <c r="C9" s="6">
        <v>3368</v>
      </c>
      <c r="D9" s="6">
        <v>6741</v>
      </c>
      <c r="E9" s="6">
        <v>882</v>
      </c>
      <c r="F9" s="6">
        <f>ROUND(100*NatalityData[[#This Row],[Father Age &gt;= 40]]/NatalityData[[#This Row],[Total Births]],2)</f>
        <v>8.02</v>
      </c>
      <c r="G9" s="6">
        <f>INDEX(Table6[Mother Age &lt; 40],MATCH(NatalityData[[#This Row],[State]], Table6[State],0))</f>
        <v>10688</v>
      </c>
      <c r="H9" s="6">
        <f>INDEX(Table6[Mother Age &gt;= 40],MATCH(NatalityData[[#This Row],[State]], Table6[State],0))</f>
        <v>303</v>
      </c>
      <c r="I9" s="6">
        <f>ROUND(100*NatalityData[[#This Row],[Mother Age &gt;= 40]]/NatalityData[[#This Row],[Total Births]],2)</f>
        <v>2.76</v>
      </c>
      <c r="J9" s="6">
        <f>INDEX(PrematureTable[Births],MATCH(NatalityData[[#This Row],[State]], PrematureTable[State],0))</f>
        <v>1105</v>
      </c>
      <c r="K9" s="6">
        <f>ROUND(100*NatalityData[[#This Row],[Premature Births]]/NatalityData[[#This Row],[Total Births]],2)</f>
        <v>10.050000000000001</v>
      </c>
    </row>
    <row r="10" spans="1:11" x14ac:dyDescent="0.25">
      <c r="A10" s="5" t="s">
        <v>31</v>
      </c>
      <c r="B10" s="5">
        <v>9858</v>
      </c>
      <c r="C10" s="6">
        <v>2152</v>
      </c>
      <c r="D10" s="6">
        <v>6329</v>
      </c>
      <c r="E10" s="6">
        <v>1376</v>
      </c>
      <c r="F10" s="6">
        <f>ROUND(100*NatalityData[[#This Row],[Father Age &gt;= 40]]/NatalityData[[#This Row],[Total Births]],2)</f>
        <v>13.96</v>
      </c>
      <c r="G10" s="6">
        <f>INDEX(Table6[Mother Age &lt; 40],MATCH(NatalityData[[#This Row],[State]], Table6[State],0))</f>
        <v>9340</v>
      </c>
      <c r="H10" s="6">
        <f>INDEX(Table6[Mother Age &gt;= 40],MATCH(NatalityData[[#This Row],[State]], Table6[State],0))</f>
        <v>503</v>
      </c>
      <c r="I10" s="6">
        <f>ROUND(100*NatalityData[[#This Row],[Mother Age &gt;= 40]]/NatalityData[[#This Row],[Total Births]],2)</f>
        <v>5.0999999999999996</v>
      </c>
      <c r="J10" s="6">
        <f>INDEX(PrematureTable[Births],MATCH(NatalityData[[#This Row],[State]], PrematureTable[State],0))</f>
        <v>1059</v>
      </c>
      <c r="K10" s="6">
        <f>ROUND(100*NatalityData[[#This Row],[Premature Births]]/NatalityData[[#This Row],[Total Births]],2)</f>
        <v>10.74</v>
      </c>
    </row>
    <row r="11" spans="1:11" x14ac:dyDescent="0.25">
      <c r="A11" s="5" t="s">
        <v>32</v>
      </c>
      <c r="B11" s="5">
        <v>225022</v>
      </c>
      <c r="C11" s="6">
        <v>28173</v>
      </c>
      <c r="D11" s="6">
        <v>169528</v>
      </c>
      <c r="E11" s="6">
        <v>27316</v>
      </c>
      <c r="F11" s="6">
        <f>ROUND(100*NatalityData[[#This Row],[Father Age &gt;= 40]]/NatalityData[[#This Row],[Total Births]],2)</f>
        <v>12.14</v>
      </c>
      <c r="G11" s="6">
        <f>INDEX(Table6[Mother Age &lt; 40],MATCH(NatalityData[[#This Row],[State]], Table6[State],0))</f>
        <v>217343</v>
      </c>
      <c r="H11" s="6">
        <f>INDEX(Table6[Mother Age &gt;= 40],MATCH(NatalityData[[#This Row],[State]], Table6[State],0))</f>
        <v>7679</v>
      </c>
      <c r="I11" s="6">
        <f>ROUND(100*NatalityData[[#This Row],[Mother Age &gt;= 40]]/NatalityData[[#This Row],[Total Births]],2)</f>
        <v>3.41</v>
      </c>
      <c r="J11" s="6">
        <f>INDEX(PrematureTable[Births],MATCH(NatalityData[[#This Row],[State]], PrematureTable[State],0))</f>
        <v>22822</v>
      </c>
      <c r="K11" s="6">
        <f>ROUND(100*NatalityData[[#This Row],[Premature Births]]/NatalityData[[#This Row],[Total Births]],2)</f>
        <v>10.14</v>
      </c>
    </row>
    <row r="12" spans="1:11" x14ac:dyDescent="0.25">
      <c r="A12" s="5" t="s">
        <v>33</v>
      </c>
      <c r="B12" s="5">
        <v>130042</v>
      </c>
      <c r="C12" s="6">
        <v>18525</v>
      </c>
      <c r="D12" s="6">
        <v>98862</v>
      </c>
      <c r="E12" s="6">
        <v>12651</v>
      </c>
      <c r="F12" s="6">
        <f>ROUND(100*NatalityData[[#This Row],[Father Age &gt;= 40]]/NatalityData[[#This Row],[Total Births]],2)</f>
        <v>9.73</v>
      </c>
      <c r="G12" s="6">
        <f>INDEX(Table6[Mother Age &lt; 40],MATCH(NatalityData[[#This Row],[State]], Table6[State],0))</f>
        <v>126330</v>
      </c>
      <c r="H12" s="6">
        <f>INDEX(Table6[Mother Age &gt;= 40],MATCH(NatalityData[[#This Row],[State]], Table6[State],0))</f>
        <v>3712</v>
      </c>
      <c r="I12" s="6">
        <f>ROUND(100*NatalityData[[#This Row],[Mother Age &gt;= 40]]/NatalityData[[#This Row],[Total Births]],2)</f>
        <v>2.85</v>
      </c>
      <c r="J12" s="6">
        <f>INDEX(PrematureTable[Births],MATCH(NatalityData[[#This Row],[State]], PrematureTable[State],0))</f>
        <v>14577</v>
      </c>
      <c r="K12" s="6">
        <f>ROUND(100*NatalityData[[#This Row],[Premature Births]]/NatalityData[[#This Row],[Total Births]],2)</f>
        <v>11.21</v>
      </c>
    </row>
    <row r="13" spans="1:11" x14ac:dyDescent="0.25">
      <c r="A13" s="5" t="s">
        <v>34</v>
      </c>
      <c r="B13" s="5">
        <v>18059</v>
      </c>
      <c r="C13" s="6">
        <v>1748</v>
      </c>
      <c r="D13" s="6">
        <v>14092</v>
      </c>
      <c r="E13" s="6">
        <v>2219</v>
      </c>
      <c r="F13" s="6">
        <f>ROUND(100*NatalityData[[#This Row],[Father Age &gt;= 40]]/NatalityData[[#This Row],[Total Births]],2)</f>
        <v>12.29</v>
      </c>
      <c r="G13" s="6">
        <f>INDEX(Table6[Mother Age &lt; 40],MATCH(NatalityData[[#This Row],[State]], Table6[State],0))</f>
        <v>17309</v>
      </c>
      <c r="H13" s="6">
        <f>INDEX(Table6[Mother Age &gt;= 40],MATCH(NatalityData[[#This Row],[State]], Table6[State],0))</f>
        <v>737</v>
      </c>
      <c r="I13" s="6">
        <f>ROUND(100*NatalityData[[#This Row],[Mother Age &gt;= 40]]/NatalityData[[#This Row],[Total Births]],2)</f>
        <v>4.08</v>
      </c>
      <c r="J13" s="6">
        <f>INDEX(PrematureTable[Births],MATCH(NatalityData[[#This Row],[State]], PrematureTable[State],0))</f>
        <v>1904</v>
      </c>
      <c r="K13" s="6">
        <f>ROUND(100*NatalityData[[#This Row],[Premature Births]]/NatalityData[[#This Row],[Total Births]],2)</f>
        <v>10.54</v>
      </c>
    </row>
    <row r="14" spans="1:11" x14ac:dyDescent="0.25">
      <c r="A14" s="5" t="s">
        <v>35</v>
      </c>
      <c r="B14" s="5">
        <v>22482</v>
      </c>
      <c r="C14" s="6">
        <v>1964</v>
      </c>
      <c r="D14" s="6">
        <v>18790</v>
      </c>
      <c r="E14" s="6">
        <v>1727</v>
      </c>
      <c r="F14" s="6">
        <f>ROUND(100*NatalityData[[#This Row],[Father Age &gt;= 40]]/NatalityData[[#This Row],[Total Births]],2)</f>
        <v>7.68</v>
      </c>
      <c r="G14" s="6">
        <f>INDEX(Table6[Mother Age &lt; 40],MATCH(NatalityData[[#This Row],[State]], Table6[State],0))</f>
        <v>21951</v>
      </c>
      <c r="H14" s="6">
        <f>INDEX(Table6[Mother Age &gt;= 40],MATCH(NatalityData[[#This Row],[State]], Table6[State],0))</f>
        <v>524</v>
      </c>
      <c r="I14" s="6">
        <f>ROUND(100*NatalityData[[#This Row],[Mother Age &gt;= 40]]/NatalityData[[#This Row],[Total Births]],2)</f>
        <v>2.33</v>
      </c>
      <c r="J14" s="6">
        <f>INDEX(PrematureTable[Births],MATCH(NatalityData[[#This Row],[State]], PrematureTable[State],0))</f>
        <v>2008</v>
      </c>
      <c r="K14" s="6">
        <f>ROUND(100*NatalityData[[#This Row],[Premature Births]]/NatalityData[[#This Row],[Total Births]],2)</f>
        <v>8.93</v>
      </c>
    </row>
    <row r="15" spans="1:11" x14ac:dyDescent="0.25">
      <c r="A15" s="5" t="s">
        <v>36</v>
      </c>
      <c r="B15" s="5">
        <v>154445</v>
      </c>
      <c r="C15" s="6">
        <v>18533</v>
      </c>
      <c r="D15" s="6">
        <v>120271</v>
      </c>
      <c r="E15" s="6">
        <v>15641</v>
      </c>
      <c r="F15" s="6">
        <f>ROUND(100*NatalityData[[#This Row],[Father Age &gt;= 40]]/NatalityData[[#This Row],[Total Births]],2)</f>
        <v>10.130000000000001</v>
      </c>
      <c r="G15" s="6">
        <f>INDEX(Table6[Mother Age &lt; 40],MATCH(NatalityData[[#This Row],[State]], Table6[State],0))</f>
        <v>149369</v>
      </c>
      <c r="H15" s="6">
        <f>INDEX(Table6[Mother Age &gt;= 40],MATCH(NatalityData[[#This Row],[State]], Table6[State],0))</f>
        <v>5076</v>
      </c>
      <c r="I15" s="6">
        <f>ROUND(100*NatalityData[[#This Row],[Mother Age &gt;= 40]]/NatalityData[[#This Row],[Total Births]],2)</f>
        <v>3.29</v>
      </c>
      <c r="J15" s="6">
        <f>INDEX(PrematureTable[Births],MATCH(NatalityData[[#This Row],[State]], PrematureTable[State],0))</f>
        <v>15952</v>
      </c>
      <c r="K15" s="6">
        <f>ROUND(100*NatalityData[[#This Row],[Premature Births]]/NatalityData[[#This Row],[Total Births]],2)</f>
        <v>10.33</v>
      </c>
    </row>
    <row r="16" spans="1:11" x14ac:dyDescent="0.25">
      <c r="A16" s="5" t="s">
        <v>37</v>
      </c>
      <c r="B16" s="5">
        <v>83091</v>
      </c>
      <c r="C16" s="6">
        <v>9278</v>
      </c>
      <c r="D16" s="6">
        <v>67682</v>
      </c>
      <c r="E16" s="6">
        <v>6122</v>
      </c>
      <c r="F16" s="6">
        <f>ROUND(100*NatalityData[[#This Row],[Father Age &gt;= 40]]/NatalityData[[#This Row],[Total Births]],2)</f>
        <v>7.37</v>
      </c>
      <c r="G16" s="6">
        <f>INDEX(Table6[Mother Age &lt; 40],MATCH(NatalityData[[#This Row],[State]], Table6[State],0))</f>
        <v>81382</v>
      </c>
      <c r="H16" s="6">
        <f>INDEX(Table6[Mother Age &gt;= 40],MATCH(NatalityData[[#This Row],[State]], Table6[State],0))</f>
        <v>1709</v>
      </c>
      <c r="I16" s="6">
        <f>ROUND(100*NatalityData[[#This Row],[Mother Age &gt;= 40]]/NatalityData[[#This Row],[Total Births]],2)</f>
        <v>2.06</v>
      </c>
      <c r="J16" s="6">
        <f>INDEX(PrematureTable[Births],MATCH(NatalityData[[#This Row],[State]], PrematureTable[State],0))</f>
        <v>8287</v>
      </c>
      <c r="K16" s="6">
        <f>ROUND(100*NatalityData[[#This Row],[Premature Births]]/NatalityData[[#This Row],[Total Births]],2)</f>
        <v>9.9700000000000006</v>
      </c>
    </row>
    <row r="17" spans="1:11" x14ac:dyDescent="0.25">
      <c r="A17" s="5" t="s">
        <v>38</v>
      </c>
      <c r="B17" s="5">
        <v>39403</v>
      </c>
      <c r="C17" s="6">
        <v>6262</v>
      </c>
      <c r="D17" s="6">
        <v>30553</v>
      </c>
      <c r="E17" s="6">
        <v>2588</v>
      </c>
      <c r="F17" s="6">
        <f>ROUND(100*NatalityData[[#This Row],[Father Age &gt;= 40]]/NatalityData[[#This Row],[Total Births]],2)</f>
        <v>6.57</v>
      </c>
      <c r="G17" s="6">
        <f>INDEX(Table6[Mother Age &lt; 40],MATCH(NatalityData[[#This Row],[State]], Table6[State],0))</f>
        <v>38652</v>
      </c>
      <c r="H17" s="6">
        <f>INDEX(Table6[Mother Age &gt;= 40],MATCH(NatalityData[[#This Row],[State]], Table6[State],0))</f>
        <v>747</v>
      </c>
      <c r="I17" s="6">
        <f>ROUND(100*NatalityData[[#This Row],[Mother Age &gt;= 40]]/NatalityData[[#This Row],[Total Births]],2)</f>
        <v>1.9</v>
      </c>
      <c r="J17" s="6">
        <f>INDEX(PrematureTable[Births],MATCH(NatalityData[[#This Row],[State]], PrematureTable[State],0))</f>
        <v>3652</v>
      </c>
      <c r="K17" s="6">
        <f>ROUND(100*NatalityData[[#This Row],[Premature Births]]/NatalityData[[#This Row],[Total Births]],2)</f>
        <v>9.27</v>
      </c>
    </row>
    <row r="18" spans="1:11" x14ac:dyDescent="0.25">
      <c r="A18" s="5" t="s">
        <v>39</v>
      </c>
      <c r="B18" s="5">
        <v>38053</v>
      </c>
      <c r="C18" s="6">
        <v>3512</v>
      </c>
      <c r="D18" s="6">
        <v>31786</v>
      </c>
      <c r="E18" s="6">
        <v>2752</v>
      </c>
      <c r="F18" s="6">
        <f>ROUND(100*NatalityData[[#This Row],[Father Age &gt;= 40]]/NatalityData[[#This Row],[Total Births]],2)</f>
        <v>7.23</v>
      </c>
      <c r="G18" s="6">
        <f>INDEX(Table6[Mother Age &lt; 40],MATCH(NatalityData[[#This Row],[State]], Table6[State],0))</f>
        <v>37296</v>
      </c>
      <c r="H18" s="6">
        <f>INDEX(Table6[Mother Age &gt;= 40],MATCH(NatalityData[[#This Row],[State]], Table6[State],0))</f>
        <v>754</v>
      </c>
      <c r="I18" s="6">
        <f>ROUND(100*NatalityData[[#This Row],[Mother Age &gt;= 40]]/NatalityData[[#This Row],[Total Births]],2)</f>
        <v>1.98</v>
      </c>
      <c r="J18" s="6">
        <f>INDEX(PrematureTable[Births],MATCH(NatalityData[[#This Row],[State]], PrematureTable[State],0))</f>
        <v>3457</v>
      </c>
      <c r="K18" s="6">
        <f>ROUND(100*NatalityData[[#This Row],[Premature Births]]/NatalityData[[#This Row],[Total Births]],2)</f>
        <v>9.08</v>
      </c>
    </row>
    <row r="19" spans="1:11" x14ac:dyDescent="0.25">
      <c r="A19" s="5" t="s">
        <v>40</v>
      </c>
      <c r="B19" s="5">
        <v>55449</v>
      </c>
      <c r="C19" s="6">
        <v>9460</v>
      </c>
      <c r="D19" s="6">
        <v>42124</v>
      </c>
      <c r="E19" s="6">
        <v>3863</v>
      </c>
      <c r="F19" s="6">
        <f>ROUND(100*NatalityData[[#This Row],[Father Age &gt;= 40]]/NatalityData[[#This Row],[Total Births]],2)</f>
        <v>6.97</v>
      </c>
      <c r="G19" s="6">
        <f>INDEX(Table6[Mother Age &lt; 40],MATCH(NatalityData[[#This Row],[State]], Table6[State],0))</f>
        <v>54486</v>
      </c>
      <c r="H19" s="6">
        <f>INDEX(Table6[Mother Age &gt;= 40],MATCH(NatalityData[[#This Row],[State]], Table6[State],0))</f>
        <v>959</v>
      </c>
      <c r="I19" s="6">
        <f>ROUND(100*NatalityData[[#This Row],[Mother Age &gt;= 40]]/NatalityData[[#This Row],[Total Births]],2)</f>
        <v>1.73</v>
      </c>
      <c r="J19" s="6">
        <f>INDEX(PrematureTable[Births],MATCH(NatalityData[[#This Row],[State]], PrematureTable[State],0))</f>
        <v>6322</v>
      </c>
      <c r="K19" s="6">
        <f>ROUND(100*NatalityData[[#This Row],[Premature Births]]/NatalityData[[#This Row],[Total Births]],2)</f>
        <v>11.4</v>
      </c>
    </row>
    <row r="20" spans="1:11" x14ac:dyDescent="0.25">
      <c r="A20" s="5" t="s">
        <v>41</v>
      </c>
      <c r="B20" s="5">
        <v>63178</v>
      </c>
      <c r="C20" s="6">
        <v>9048</v>
      </c>
      <c r="D20" s="6">
        <v>49482</v>
      </c>
      <c r="E20" s="6">
        <v>4647</v>
      </c>
      <c r="F20" s="6">
        <f>ROUND(100*NatalityData[[#This Row],[Father Age &gt;= 40]]/NatalityData[[#This Row],[Total Births]],2)</f>
        <v>7.36</v>
      </c>
      <c r="G20" s="6">
        <f>INDEX(Table6[Mother Age &lt; 40],MATCH(NatalityData[[#This Row],[State]], Table6[State],0))</f>
        <v>62029</v>
      </c>
      <c r="H20" s="6">
        <f>INDEX(Table6[Mother Age &gt;= 40],MATCH(NatalityData[[#This Row],[State]], Table6[State],0))</f>
        <v>1144</v>
      </c>
      <c r="I20" s="6">
        <f>ROUND(100*NatalityData[[#This Row],[Mother Age &gt;= 40]]/NatalityData[[#This Row],[Total Births]],2)</f>
        <v>1.81</v>
      </c>
      <c r="J20" s="6">
        <f>INDEX(PrematureTable[Births],MATCH(NatalityData[[#This Row],[State]], PrematureTable[State],0))</f>
        <v>7982</v>
      </c>
      <c r="K20" s="6">
        <f>ROUND(100*NatalityData[[#This Row],[Premature Births]]/NatalityData[[#This Row],[Total Births]],2)</f>
        <v>12.63</v>
      </c>
    </row>
    <row r="21" spans="1:11" x14ac:dyDescent="0.25">
      <c r="A21" s="5" t="s">
        <v>42</v>
      </c>
      <c r="B21" s="5">
        <v>12705</v>
      </c>
      <c r="C21" s="6">
        <v>1156</v>
      </c>
      <c r="D21" s="6">
        <v>10366</v>
      </c>
      <c r="E21" s="6">
        <v>1183</v>
      </c>
      <c r="F21" s="6">
        <f>ROUND(100*NatalityData[[#This Row],[Father Age &gt;= 40]]/NatalityData[[#This Row],[Total Births]],2)</f>
        <v>9.31</v>
      </c>
      <c r="G21" s="6">
        <f>INDEX(Table6[Mother Age &lt; 40],MATCH(NatalityData[[#This Row],[State]], Table6[State],0))</f>
        <v>12373</v>
      </c>
      <c r="H21" s="6">
        <f>INDEX(Table6[Mother Age &gt;= 40],MATCH(NatalityData[[#This Row],[State]], Table6[State],0))</f>
        <v>325</v>
      </c>
      <c r="I21" s="6">
        <f>ROUND(100*NatalityData[[#This Row],[Mother Age &gt;= 40]]/NatalityData[[#This Row],[Total Births]],2)</f>
        <v>2.56</v>
      </c>
      <c r="J21" s="6">
        <f>INDEX(PrematureTable[Births],MATCH(NatalityData[[#This Row],[State]], PrematureTable[State],0))</f>
        <v>1089</v>
      </c>
      <c r="K21" s="6">
        <f>ROUND(100*NatalityData[[#This Row],[Premature Births]]/NatalityData[[#This Row],[Total Births]],2)</f>
        <v>8.57</v>
      </c>
    </row>
    <row r="22" spans="1:11" x14ac:dyDescent="0.25">
      <c r="A22" s="5" t="s">
        <v>43</v>
      </c>
      <c r="B22" s="5">
        <v>73136</v>
      </c>
      <c r="C22" s="6">
        <v>7846</v>
      </c>
      <c r="D22" s="6">
        <v>55995</v>
      </c>
      <c r="E22" s="6">
        <v>9295</v>
      </c>
      <c r="F22" s="6">
        <f>ROUND(100*NatalityData[[#This Row],[Father Age &gt;= 40]]/NatalityData[[#This Row],[Total Births]],2)</f>
        <v>12.71</v>
      </c>
      <c r="G22" s="6">
        <f>INDEX(Table6[Mother Age &lt; 40],MATCH(NatalityData[[#This Row],[State]], Table6[State],0))</f>
        <v>70221</v>
      </c>
      <c r="H22" s="6">
        <f>INDEX(Table6[Mother Age &gt;= 40],MATCH(NatalityData[[#This Row],[State]], Table6[State],0))</f>
        <v>2915</v>
      </c>
      <c r="I22" s="6">
        <f>ROUND(100*NatalityData[[#This Row],[Mother Age &gt;= 40]]/NatalityData[[#This Row],[Total Births]],2)</f>
        <v>3.99</v>
      </c>
      <c r="J22" s="6">
        <f>INDEX(PrematureTable[Births],MATCH(NatalityData[[#This Row],[State]], PrematureTable[State],0))</f>
        <v>7408</v>
      </c>
      <c r="K22" s="6">
        <f>ROUND(100*NatalityData[[#This Row],[Premature Births]]/NatalityData[[#This Row],[Total Births]],2)</f>
        <v>10.130000000000001</v>
      </c>
    </row>
    <row r="23" spans="1:11" x14ac:dyDescent="0.25">
      <c r="A23" s="5" t="s">
        <v>44</v>
      </c>
      <c r="B23" s="5">
        <v>71317</v>
      </c>
      <c r="C23" s="6">
        <v>5264</v>
      </c>
      <c r="D23" s="6">
        <v>55998</v>
      </c>
      <c r="E23" s="6">
        <v>10053</v>
      </c>
      <c r="F23" s="6">
        <f>ROUND(100*NatalityData[[#This Row],[Father Age &gt;= 40]]/NatalityData[[#This Row],[Total Births]],2)</f>
        <v>14.1</v>
      </c>
      <c r="G23" s="6">
        <f>INDEX(Table6[Mother Age &lt; 40],MATCH(NatalityData[[#This Row],[State]], Table6[State],0))</f>
        <v>67955</v>
      </c>
      <c r="H23" s="6">
        <f>INDEX(Table6[Mother Age &gt;= 40],MATCH(NatalityData[[#This Row],[State]], Table6[State],0))</f>
        <v>3362</v>
      </c>
      <c r="I23" s="6">
        <f>ROUND(100*NatalityData[[#This Row],[Mother Age &gt;= 40]]/NatalityData[[#This Row],[Total Births]],2)</f>
        <v>4.71</v>
      </c>
      <c r="J23" s="6">
        <f>INDEX(PrematureTable[Births],MATCH(NatalityData[[#This Row],[State]], PrematureTable[State],0))</f>
        <v>6168</v>
      </c>
      <c r="K23" s="6">
        <f>ROUND(100*NatalityData[[#This Row],[Premature Births]]/NatalityData[[#This Row],[Total Births]],2)</f>
        <v>8.65</v>
      </c>
    </row>
    <row r="24" spans="1:11" x14ac:dyDescent="0.25">
      <c r="A24" s="5" t="s">
        <v>45</v>
      </c>
      <c r="B24" s="5">
        <v>113315</v>
      </c>
      <c r="C24" s="6">
        <v>14783</v>
      </c>
      <c r="D24" s="6">
        <v>88635</v>
      </c>
      <c r="E24" s="6">
        <v>9897</v>
      </c>
      <c r="F24" s="6">
        <f>ROUND(100*NatalityData[[#This Row],[Father Age &gt;= 40]]/NatalityData[[#This Row],[Total Births]],2)</f>
        <v>8.73</v>
      </c>
      <c r="G24" s="6">
        <f>INDEX(Table6[Mother Age &lt; 40],MATCH(NatalityData[[#This Row],[State]], Table6[State],0))</f>
        <v>110599</v>
      </c>
      <c r="H24" s="6">
        <f>INDEX(Table6[Mother Age &gt;= 40],MATCH(NatalityData[[#This Row],[State]], Table6[State],0))</f>
        <v>2716</v>
      </c>
      <c r="I24" s="6">
        <f>ROUND(100*NatalityData[[#This Row],[Mother Age &gt;= 40]]/NatalityData[[#This Row],[Total Births]],2)</f>
        <v>2.4</v>
      </c>
      <c r="J24" s="6">
        <f>INDEX(PrematureTable[Births],MATCH(NatalityData[[#This Row],[State]], PrematureTable[State],0))</f>
        <v>11490</v>
      </c>
      <c r="K24" s="6">
        <f>ROUND(100*NatalityData[[#This Row],[Premature Births]]/NatalityData[[#This Row],[Total Births]],2)</f>
        <v>10.14</v>
      </c>
    </row>
    <row r="25" spans="1:11" x14ac:dyDescent="0.25">
      <c r="A25" s="5" t="s">
        <v>46</v>
      </c>
      <c r="B25" s="5">
        <v>69749</v>
      </c>
      <c r="C25" s="6">
        <v>5190</v>
      </c>
      <c r="D25" s="6">
        <v>57795</v>
      </c>
      <c r="E25" s="6">
        <v>6761</v>
      </c>
      <c r="F25" s="6">
        <f>ROUND(100*NatalityData[[#This Row],[Father Age &gt;= 40]]/NatalityData[[#This Row],[Total Births]],2)</f>
        <v>9.69</v>
      </c>
      <c r="G25" s="6">
        <f>INDEX(Table6[Mother Age &lt; 40],MATCH(NatalityData[[#This Row],[State]], Table6[State],0))</f>
        <v>67823</v>
      </c>
      <c r="H25" s="6">
        <f>INDEX(Table6[Mother Age &gt;= 40],MATCH(NatalityData[[#This Row],[State]], Table6[State],0))</f>
        <v>1926</v>
      </c>
      <c r="I25" s="6">
        <f>ROUND(100*NatalityData[[#This Row],[Mother Age &gt;= 40]]/NatalityData[[#This Row],[Total Births]],2)</f>
        <v>2.76</v>
      </c>
      <c r="J25" s="6">
        <f>INDEX(PrematureTable[Births],MATCH(NatalityData[[#This Row],[State]], PrematureTable[State],0))</f>
        <v>6121</v>
      </c>
      <c r="K25" s="6">
        <f>ROUND(100*NatalityData[[#This Row],[Premature Births]]/NatalityData[[#This Row],[Total Births]],2)</f>
        <v>8.7799999999999994</v>
      </c>
    </row>
    <row r="26" spans="1:11" x14ac:dyDescent="0.25">
      <c r="A26" s="5" t="s">
        <v>47</v>
      </c>
      <c r="B26" s="5">
        <v>37928</v>
      </c>
      <c r="C26" s="6">
        <v>6519</v>
      </c>
      <c r="D26" s="6">
        <v>28891</v>
      </c>
      <c r="E26" s="6">
        <v>2515</v>
      </c>
      <c r="F26" s="6">
        <f>ROUND(100*NatalityData[[#This Row],[Father Age &gt;= 40]]/NatalityData[[#This Row],[Total Births]],2)</f>
        <v>6.63</v>
      </c>
      <c r="G26" s="6">
        <f>INDEX(Table6[Mother Age &lt; 40],MATCH(NatalityData[[#This Row],[State]], Table6[State],0))</f>
        <v>37413</v>
      </c>
      <c r="H26" s="6">
        <f>INDEX(Table6[Mother Age &gt;= 40],MATCH(NatalityData[[#This Row],[State]], Table6[State],0))</f>
        <v>515</v>
      </c>
      <c r="I26" s="6">
        <f>ROUND(100*NatalityData[[#This Row],[Mother Age &gt;= 40]]/NatalityData[[#This Row],[Total Births]],2)</f>
        <v>1.36</v>
      </c>
      <c r="J26" s="6">
        <f>INDEX(PrematureTable[Births],MATCH(NatalityData[[#This Row],[State]], PrematureTable[State],0))</f>
        <v>5174</v>
      </c>
      <c r="K26" s="6">
        <f>ROUND(100*NatalityData[[#This Row],[Premature Births]]/NatalityData[[#This Row],[Total Births]],2)</f>
        <v>13.64</v>
      </c>
    </row>
    <row r="27" spans="1:11" x14ac:dyDescent="0.25">
      <c r="A27" s="5" t="s">
        <v>48</v>
      </c>
      <c r="B27" s="5">
        <v>74705</v>
      </c>
      <c r="C27" s="6">
        <v>11761</v>
      </c>
      <c r="D27" s="6">
        <v>57676</v>
      </c>
      <c r="E27" s="6">
        <v>5264</v>
      </c>
      <c r="F27" s="6">
        <f>ROUND(100*NatalityData[[#This Row],[Father Age &gt;= 40]]/NatalityData[[#This Row],[Total Births]],2)</f>
        <v>7.05</v>
      </c>
      <c r="G27" s="6">
        <f>INDEX(Table6[Mother Age &lt; 40],MATCH(NatalityData[[#This Row],[State]], Table6[State],0))</f>
        <v>73201</v>
      </c>
      <c r="H27" s="6">
        <f>INDEX(Table6[Mother Age &gt;= 40],MATCH(NatalityData[[#This Row],[State]], Table6[State],0))</f>
        <v>1500</v>
      </c>
      <c r="I27" s="6">
        <f>ROUND(100*NatalityData[[#This Row],[Mother Age &gt;= 40]]/NatalityData[[#This Row],[Total Births]],2)</f>
        <v>2.0099999999999998</v>
      </c>
      <c r="J27" s="6">
        <f>INDEX(PrematureTable[Births],MATCH(NatalityData[[#This Row],[State]], PrematureTable[State],0))</f>
        <v>7584</v>
      </c>
      <c r="K27" s="6">
        <f>ROUND(100*NatalityData[[#This Row],[Premature Births]]/NatalityData[[#This Row],[Total Births]],2)</f>
        <v>10.15</v>
      </c>
    </row>
    <row r="28" spans="1:11" x14ac:dyDescent="0.25">
      <c r="A28" s="5" t="s">
        <v>49</v>
      </c>
      <c r="B28" s="5">
        <v>12282</v>
      </c>
      <c r="C28" s="6">
        <v>1172</v>
      </c>
      <c r="D28" s="6">
        <v>10128</v>
      </c>
      <c r="E28" s="6">
        <v>982</v>
      </c>
      <c r="F28" s="6">
        <f>ROUND(100*NatalityData[[#This Row],[Father Age &gt;= 40]]/NatalityData[[#This Row],[Total Births]],2)</f>
        <v>8</v>
      </c>
      <c r="G28" s="6">
        <f>INDEX(Table6[Mother Age &lt; 40],MATCH(NatalityData[[#This Row],[State]], Table6[State],0))</f>
        <v>11971</v>
      </c>
      <c r="H28" s="6">
        <f>INDEX(Table6[Mother Age &gt;= 40],MATCH(NatalityData[[#This Row],[State]], Table6[State],0))</f>
        <v>302</v>
      </c>
      <c r="I28" s="6">
        <f>ROUND(100*NatalityData[[#This Row],[Mother Age &gt;= 40]]/NatalityData[[#This Row],[Total Births]],2)</f>
        <v>2.46</v>
      </c>
      <c r="J28" s="6">
        <f>INDEX(PrematureTable[Births],MATCH(NatalityData[[#This Row],[State]], PrematureTable[State],0))</f>
        <v>1074</v>
      </c>
      <c r="K28" s="6">
        <f>ROUND(100*NatalityData[[#This Row],[Premature Births]]/NatalityData[[#This Row],[Total Births]],2)</f>
        <v>8.74</v>
      </c>
    </row>
    <row r="29" spans="1:11" x14ac:dyDescent="0.25">
      <c r="A29" s="5" t="s">
        <v>50</v>
      </c>
      <c r="B29" s="5">
        <v>26589</v>
      </c>
      <c r="C29" s="6">
        <v>2657</v>
      </c>
      <c r="D29" s="6">
        <v>21929</v>
      </c>
      <c r="E29" s="6">
        <v>2001</v>
      </c>
      <c r="F29" s="6">
        <f>ROUND(100*NatalityData[[#This Row],[Father Age &gt;= 40]]/NatalityData[[#This Row],[Total Births]],2)</f>
        <v>7.53</v>
      </c>
      <c r="G29" s="6">
        <f>INDEX(Table6[Mother Age &lt; 40],MATCH(NatalityData[[#This Row],[State]], Table6[State],0))</f>
        <v>26003</v>
      </c>
      <c r="H29" s="6">
        <f>INDEX(Table6[Mother Age &gt;= 40],MATCH(NatalityData[[#This Row],[State]], Table6[State],0))</f>
        <v>585</v>
      </c>
      <c r="I29" s="6">
        <f>ROUND(100*NatalityData[[#This Row],[Mother Age &gt;= 40]]/NatalityData[[#This Row],[Total Births]],2)</f>
        <v>2.2000000000000002</v>
      </c>
      <c r="J29" s="6">
        <f>INDEX(PrematureTable[Births],MATCH(NatalityData[[#This Row],[State]], PrematureTable[State],0))</f>
        <v>2554</v>
      </c>
      <c r="K29" s="6">
        <f>ROUND(100*NatalityData[[#This Row],[Premature Births]]/NatalityData[[#This Row],[Total Births]],2)</f>
        <v>9.61</v>
      </c>
    </row>
    <row r="30" spans="1:11" x14ac:dyDescent="0.25">
      <c r="A30" s="5" t="s">
        <v>51</v>
      </c>
      <c r="B30" s="5">
        <v>36260</v>
      </c>
      <c r="C30" s="6">
        <v>4584</v>
      </c>
      <c r="D30" s="6">
        <v>27760</v>
      </c>
      <c r="E30" s="6">
        <v>3916</v>
      </c>
      <c r="F30" s="6">
        <f>ROUND(100*NatalityData[[#This Row],[Father Age &gt;= 40]]/NatalityData[[#This Row],[Total Births]],2)</f>
        <v>10.8</v>
      </c>
      <c r="G30" s="6">
        <f>INDEX(Table6[Mother Age &lt; 40],MATCH(NatalityData[[#This Row],[State]], Table6[State],0))</f>
        <v>35100</v>
      </c>
      <c r="H30" s="6">
        <f>INDEX(Table6[Mother Age &gt;= 40],MATCH(NatalityData[[#This Row],[State]], Table6[State],0))</f>
        <v>1155</v>
      </c>
      <c r="I30" s="6">
        <f>ROUND(100*NatalityData[[#This Row],[Mother Age &gt;= 40]]/NatalityData[[#This Row],[Total Births]],2)</f>
        <v>3.19</v>
      </c>
      <c r="J30" s="6">
        <f>INDEX(PrematureTable[Births],MATCH(NatalityData[[#This Row],[State]], PrematureTable[State],0))</f>
        <v>3758</v>
      </c>
      <c r="K30" s="6">
        <f>ROUND(100*NatalityData[[#This Row],[Premature Births]]/NatalityData[[#This Row],[Total Births]],2)</f>
        <v>10.36</v>
      </c>
    </row>
    <row r="31" spans="1:11" x14ac:dyDescent="0.25">
      <c r="A31" s="5" t="s">
        <v>52</v>
      </c>
      <c r="B31" s="5">
        <v>12267</v>
      </c>
      <c r="C31" s="6">
        <v>715</v>
      </c>
      <c r="D31" s="6">
        <v>10274</v>
      </c>
      <c r="E31" s="6">
        <v>1278</v>
      </c>
      <c r="F31" s="6">
        <f>ROUND(100*NatalityData[[#This Row],[Father Age &gt;= 40]]/NatalityData[[#This Row],[Total Births]],2)</f>
        <v>10.42</v>
      </c>
      <c r="G31" s="6">
        <f>INDEX(Table6[Mother Age &lt; 40],MATCH(NatalityData[[#This Row],[State]], Table6[State],0))</f>
        <v>11941</v>
      </c>
      <c r="H31" s="6">
        <f>INDEX(Table6[Mother Age &gt;= 40],MATCH(NatalityData[[#This Row],[State]], Table6[State],0))</f>
        <v>321</v>
      </c>
      <c r="I31" s="6">
        <f>ROUND(100*NatalityData[[#This Row],[Mother Age &gt;= 40]]/NatalityData[[#This Row],[Total Births]],2)</f>
        <v>2.62</v>
      </c>
      <c r="J31" s="6">
        <f>INDEX(PrematureTable[Births],MATCH(NatalityData[[#This Row],[State]], PrematureTable[State],0))</f>
        <v>954</v>
      </c>
      <c r="K31" s="6">
        <f>ROUND(100*NatalityData[[#This Row],[Premature Births]]/NatalityData[[#This Row],[Total Births]],2)</f>
        <v>7.78</v>
      </c>
    </row>
    <row r="32" spans="1:11" x14ac:dyDescent="0.25">
      <c r="A32" s="5" t="s">
        <v>53</v>
      </c>
      <c r="B32" s="5">
        <v>102647</v>
      </c>
      <c r="C32" s="6">
        <v>6820</v>
      </c>
      <c r="D32" s="6">
        <v>81221</v>
      </c>
      <c r="E32" s="6">
        <v>14604</v>
      </c>
      <c r="F32" s="6">
        <f>ROUND(100*NatalityData[[#This Row],[Father Age &gt;= 40]]/NatalityData[[#This Row],[Total Births]],2)</f>
        <v>14.23</v>
      </c>
      <c r="G32" s="6">
        <f>INDEX(Table6[Mother Age &lt; 40],MATCH(NatalityData[[#This Row],[State]], Table6[State],0))</f>
        <v>97953</v>
      </c>
      <c r="H32" s="6">
        <f>INDEX(Table6[Mother Age &gt;= 40],MATCH(NatalityData[[#This Row],[State]], Table6[State],0))</f>
        <v>4694</v>
      </c>
      <c r="I32" s="6">
        <f>ROUND(100*NatalityData[[#This Row],[Mother Age &gt;= 40]]/NatalityData[[#This Row],[Total Births]],2)</f>
        <v>4.57</v>
      </c>
      <c r="J32" s="6">
        <f>INDEX(PrematureTable[Births],MATCH(NatalityData[[#This Row],[State]], PrematureTable[State],0))</f>
        <v>10126</v>
      </c>
      <c r="K32" s="6">
        <f>ROUND(100*NatalityData[[#This Row],[Premature Births]]/NatalityData[[#This Row],[Total Births]],2)</f>
        <v>9.86</v>
      </c>
    </row>
    <row r="33" spans="1:11" x14ac:dyDescent="0.25">
      <c r="A33" s="5" t="s">
        <v>54</v>
      </c>
      <c r="B33" s="5">
        <v>24692</v>
      </c>
      <c r="C33" s="6">
        <v>4200</v>
      </c>
      <c r="D33" s="6">
        <v>18674</v>
      </c>
      <c r="E33" s="6">
        <v>1817</v>
      </c>
      <c r="F33" s="6">
        <f>ROUND(100*NatalityData[[#This Row],[Father Age &gt;= 40]]/NatalityData[[#This Row],[Total Births]],2)</f>
        <v>7.36</v>
      </c>
      <c r="G33" s="6">
        <f>INDEX(Table6[Mother Age &lt; 40],MATCH(NatalityData[[#This Row],[State]], Table6[State],0))</f>
        <v>24131</v>
      </c>
      <c r="H33" s="6">
        <f>INDEX(Table6[Mother Age &gt;= 40],MATCH(NatalityData[[#This Row],[State]], Table6[State],0))</f>
        <v>560</v>
      </c>
      <c r="I33" s="6">
        <f>ROUND(100*NatalityData[[#This Row],[Mother Age &gt;= 40]]/NatalityData[[#This Row],[Total Births]],2)</f>
        <v>2.27</v>
      </c>
      <c r="J33" s="6">
        <f>INDEX(PrematureTable[Births],MATCH(NatalityData[[#This Row],[State]], PrematureTable[State],0))</f>
        <v>2464</v>
      </c>
      <c r="K33" s="6">
        <f>ROUND(100*NatalityData[[#This Row],[Premature Births]]/NatalityData[[#This Row],[Total Births]],2)</f>
        <v>9.98</v>
      </c>
    </row>
    <row r="34" spans="1:11" x14ac:dyDescent="0.25">
      <c r="A34" s="5" t="s">
        <v>55</v>
      </c>
      <c r="B34" s="5">
        <v>234283</v>
      </c>
      <c r="C34" s="6">
        <v>22176</v>
      </c>
      <c r="D34" s="6">
        <v>178795</v>
      </c>
      <c r="E34" s="6">
        <v>33312</v>
      </c>
      <c r="F34" s="6">
        <f>ROUND(100*NatalityData[[#This Row],[Father Age &gt;= 40]]/NatalityData[[#This Row],[Total Births]],2)</f>
        <v>14.22</v>
      </c>
      <c r="G34" s="6">
        <f>INDEX(Table6[Mother Age &lt; 40],MATCH(NatalityData[[#This Row],[State]], Table6[State],0))</f>
        <v>223221</v>
      </c>
      <c r="H34" s="6">
        <f>INDEX(Table6[Mother Age &gt;= 40],MATCH(NatalityData[[#This Row],[State]], Table6[State],0))</f>
        <v>11062</v>
      </c>
      <c r="I34" s="6">
        <f>ROUND(100*NatalityData[[#This Row],[Mother Age &gt;= 40]]/NatalityData[[#This Row],[Total Births]],2)</f>
        <v>4.72</v>
      </c>
      <c r="J34" s="6">
        <f>INDEX(PrematureTable[Births],MATCH(NatalityData[[#This Row],[State]], PrematureTable[State],0))</f>
        <v>20956</v>
      </c>
      <c r="K34" s="6">
        <f>ROUND(100*NatalityData[[#This Row],[Premature Births]]/NatalityData[[#This Row],[Total Births]],2)</f>
        <v>8.94</v>
      </c>
    </row>
    <row r="35" spans="1:11" x14ac:dyDescent="0.25">
      <c r="A35" s="5" t="s">
        <v>56</v>
      </c>
      <c r="B35" s="5">
        <v>120779</v>
      </c>
      <c r="C35" s="6">
        <v>17664</v>
      </c>
      <c r="D35" s="6">
        <v>92207</v>
      </c>
      <c r="E35" s="6">
        <v>10901</v>
      </c>
      <c r="F35" s="6">
        <f>ROUND(100*NatalityData[[#This Row],[Father Age &gt;= 40]]/NatalityData[[#This Row],[Total Births]],2)</f>
        <v>9.0299999999999994</v>
      </c>
      <c r="G35" s="6">
        <f>INDEX(Table6[Mother Age &lt; 40],MATCH(NatalityData[[#This Row],[State]], Table6[State],0))</f>
        <v>117513</v>
      </c>
      <c r="H35" s="6">
        <f>INDEX(Table6[Mother Age &gt;= 40],MATCH(NatalityData[[#This Row],[State]], Table6[State],0))</f>
        <v>3266</v>
      </c>
      <c r="I35" s="6">
        <f>ROUND(100*NatalityData[[#This Row],[Mother Age &gt;= 40]]/NatalityData[[#This Row],[Total Births]],2)</f>
        <v>2.7</v>
      </c>
      <c r="J35" s="6">
        <f>INDEX(PrematureTable[Births],MATCH(NatalityData[[#This Row],[State]], PrematureTable[State],0))</f>
        <v>12542</v>
      </c>
      <c r="K35" s="6">
        <f>ROUND(100*NatalityData[[#This Row],[Premature Births]]/NatalityData[[#This Row],[Total Births]],2)</f>
        <v>10.38</v>
      </c>
    </row>
    <row r="36" spans="1:11" x14ac:dyDescent="0.25">
      <c r="A36" s="5" t="s">
        <v>57</v>
      </c>
      <c r="B36" s="5">
        <v>11383</v>
      </c>
      <c r="C36" s="6">
        <v>956</v>
      </c>
      <c r="D36" s="6">
        <v>9628</v>
      </c>
      <c r="E36" s="6">
        <v>799</v>
      </c>
      <c r="F36" s="6">
        <f>ROUND(100*NatalityData[[#This Row],[Father Age &gt;= 40]]/NatalityData[[#This Row],[Total Births]],2)</f>
        <v>7.02</v>
      </c>
      <c r="G36" s="6">
        <f>INDEX(Table6[Mother Age &lt; 40],MATCH(NatalityData[[#This Row],[State]], Table6[State],0))</f>
        <v>11144</v>
      </c>
      <c r="H36" s="6">
        <f>INDEX(Table6[Mother Age &gt;= 40],MATCH(NatalityData[[#This Row],[State]], Table6[State],0))</f>
        <v>236</v>
      </c>
      <c r="I36" s="6">
        <f>ROUND(100*NatalityData[[#This Row],[Mother Age &gt;= 40]]/NatalityData[[#This Row],[Total Births]],2)</f>
        <v>2.0699999999999998</v>
      </c>
      <c r="J36" s="6">
        <f>INDEX(PrematureTable[Births],MATCH(NatalityData[[#This Row],[State]], PrematureTable[State],0))</f>
        <v>1040</v>
      </c>
      <c r="K36" s="6">
        <f>ROUND(100*NatalityData[[#This Row],[Premature Births]]/NatalityData[[#This Row],[Total Births]],2)</f>
        <v>9.14</v>
      </c>
    </row>
    <row r="37" spans="1:11" x14ac:dyDescent="0.25">
      <c r="A37" s="5" t="s">
        <v>58</v>
      </c>
      <c r="B37" s="5">
        <v>138085</v>
      </c>
      <c r="C37" s="6">
        <v>22534</v>
      </c>
      <c r="D37" s="6">
        <v>105151</v>
      </c>
      <c r="E37" s="6">
        <v>10393</v>
      </c>
      <c r="F37" s="6">
        <f>ROUND(100*NatalityData[[#This Row],[Father Age &gt;= 40]]/NatalityData[[#This Row],[Total Births]],2)</f>
        <v>7.53</v>
      </c>
      <c r="G37" s="6">
        <f>INDEX(Table6[Mother Age &lt; 40],MATCH(NatalityData[[#This Row],[State]], Table6[State],0))</f>
        <v>135138</v>
      </c>
      <c r="H37" s="6">
        <f>INDEX(Table6[Mother Age &gt;= 40],MATCH(NatalityData[[#This Row],[State]], Table6[State],0))</f>
        <v>2947</v>
      </c>
      <c r="I37" s="6">
        <f>ROUND(100*NatalityData[[#This Row],[Mother Age &gt;= 40]]/NatalityData[[#This Row],[Total Births]],2)</f>
        <v>2.13</v>
      </c>
      <c r="J37" s="6">
        <f>INDEX(PrematureTable[Births],MATCH(NatalityData[[#This Row],[State]], PrematureTable[State],0))</f>
        <v>14388</v>
      </c>
      <c r="K37" s="6">
        <f>ROUND(100*NatalityData[[#This Row],[Premature Births]]/NatalityData[[#This Row],[Total Births]],2)</f>
        <v>10.42</v>
      </c>
    </row>
    <row r="38" spans="1:11" x14ac:dyDescent="0.25">
      <c r="A38" s="5" t="s">
        <v>59</v>
      </c>
      <c r="B38" s="5">
        <v>52592</v>
      </c>
      <c r="C38" s="6">
        <v>5958</v>
      </c>
      <c r="D38" s="6">
        <v>42950</v>
      </c>
      <c r="E38" s="6">
        <v>3676</v>
      </c>
      <c r="F38" s="6">
        <f>ROUND(100*NatalityData[[#This Row],[Father Age &gt;= 40]]/NatalityData[[#This Row],[Total Births]],2)</f>
        <v>6.99</v>
      </c>
      <c r="G38" s="6">
        <f>INDEX(Table6[Mother Age &lt; 40],MATCH(NatalityData[[#This Row],[State]], Table6[State],0))</f>
        <v>51687</v>
      </c>
      <c r="H38" s="6">
        <f>INDEX(Table6[Mother Age &gt;= 40],MATCH(NatalityData[[#This Row],[State]], Table6[State],0))</f>
        <v>905</v>
      </c>
      <c r="I38" s="6">
        <f>ROUND(100*NatalityData[[#This Row],[Mother Age &gt;= 40]]/NatalityData[[#This Row],[Total Births]],2)</f>
        <v>1.72</v>
      </c>
      <c r="J38" s="6">
        <f>INDEX(PrematureTable[Births],MATCH(NatalityData[[#This Row],[State]], PrematureTable[State],0))</f>
        <v>5597</v>
      </c>
      <c r="K38" s="6">
        <f>ROUND(100*NatalityData[[#This Row],[Premature Births]]/NatalityData[[#This Row],[Total Births]],2)</f>
        <v>10.64</v>
      </c>
    </row>
    <row r="39" spans="1:11" x14ac:dyDescent="0.25">
      <c r="A39" s="5" t="s">
        <v>60</v>
      </c>
      <c r="B39" s="5">
        <v>45535</v>
      </c>
      <c r="C39" s="6">
        <v>3759</v>
      </c>
      <c r="D39" s="6">
        <v>37033</v>
      </c>
      <c r="E39" s="6">
        <v>4740</v>
      </c>
      <c r="F39" s="6">
        <f>ROUND(100*NatalityData[[#This Row],[Father Age &gt;= 40]]/NatalityData[[#This Row],[Total Births]],2)</f>
        <v>10.41</v>
      </c>
      <c r="G39" s="6">
        <f>INDEX(Table6[Mother Age &lt; 40],MATCH(NatalityData[[#This Row],[State]], Table6[State],0))</f>
        <v>43975</v>
      </c>
      <c r="H39" s="6">
        <f>INDEX(Table6[Mother Age &gt;= 40],MATCH(NatalityData[[#This Row],[State]], Table6[State],0))</f>
        <v>1556</v>
      </c>
      <c r="I39" s="6">
        <f>ROUND(100*NatalityData[[#This Row],[Mother Age &gt;= 40]]/NatalityData[[#This Row],[Total Births]],2)</f>
        <v>3.42</v>
      </c>
      <c r="J39" s="6">
        <f>INDEX(PrematureTable[Births],MATCH(NatalityData[[#This Row],[State]], PrematureTable[State],0))</f>
        <v>3620</v>
      </c>
      <c r="K39" s="6">
        <f>ROUND(100*NatalityData[[#This Row],[Premature Births]]/NatalityData[[#This Row],[Total Births]],2)</f>
        <v>7.95</v>
      </c>
    </row>
    <row r="40" spans="1:11" x14ac:dyDescent="0.25">
      <c r="A40" s="5" t="s">
        <v>61</v>
      </c>
      <c r="B40" s="5">
        <v>139409</v>
      </c>
      <c r="C40" s="6">
        <v>16781</v>
      </c>
      <c r="D40" s="6">
        <v>109858</v>
      </c>
      <c r="E40" s="6">
        <v>12762</v>
      </c>
      <c r="F40" s="6">
        <f>ROUND(100*NatalityData[[#This Row],[Father Age &gt;= 40]]/NatalityData[[#This Row],[Total Births]],2)</f>
        <v>9.15</v>
      </c>
      <c r="G40" s="6">
        <f>INDEX(Table6[Mother Age &lt; 40],MATCH(NatalityData[[#This Row],[State]], Table6[State],0))</f>
        <v>135720</v>
      </c>
      <c r="H40" s="6">
        <f>INDEX(Table6[Mother Age &gt;= 40],MATCH(NatalityData[[#This Row],[State]], Table6[State],0))</f>
        <v>3689</v>
      </c>
      <c r="I40" s="6">
        <f>ROUND(100*NatalityData[[#This Row],[Mother Age &gt;= 40]]/NatalityData[[#This Row],[Total Births]],2)</f>
        <v>2.65</v>
      </c>
      <c r="J40" s="6">
        <f>INDEX(PrematureTable[Births],MATCH(NatalityData[[#This Row],[State]], PrematureTable[State],0))</f>
        <v>12962</v>
      </c>
      <c r="K40" s="6">
        <f>ROUND(100*NatalityData[[#This Row],[Premature Births]]/NatalityData[[#This Row],[Total Births]],2)</f>
        <v>9.3000000000000007</v>
      </c>
    </row>
    <row r="41" spans="1:11" x14ac:dyDescent="0.25">
      <c r="A41" s="5" t="s">
        <v>62</v>
      </c>
      <c r="B41" s="5">
        <v>10798</v>
      </c>
      <c r="C41" s="6">
        <v>1153</v>
      </c>
      <c r="D41" s="6">
        <v>8427</v>
      </c>
      <c r="E41" s="6">
        <v>1216</v>
      </c>
      <c r="F41" s="6">
        <f>ROUND(100*NatalityData[[#This Row],[Father Age &gt;= 40]]/NatalityData[[#This Row],[Total Births]],2)</f>
        <v>11.26</v>
      </c>
      <c r="G41" s="6">
        <f>INDEX(Table6[Mother Age &lt; 40],MATCH(NatalityData[[#This Row],[State]], Table6[State],0))</f>
        <v>10446</v>
      </c>
      <c r="H41" s="6">
        <f>INDEX(Table6[Mother Age &gt;= 40],MATCH(NatalityData[[#This Row],[State]], Table6[State],0))</f>
        <v>345</v>
      </c>
      <c r="I41" s="6">
        <f>ROUND(100*NatalityData[[#This Row],[Mother Age &gt;= 40]]/NatalityData[[#This Row],[Total Births]],2)</f>
        <v>3.2</v>
      </c>
      <c r="J41" s="6">
        <f>INDEX(PrematureTable[Births],MATCH(NatalityData[[#This Row],[State]], PrematureTable[State],0))</f>
        <v>1008</v>
      </c>
      <c r="K41" s="6">
        <f>ROUND(100*NatalityData[[#This Row],[Premature Births]]/NatalityData[[#This Row],[Total Births]],2)</f>
        <v>9.34</v>
      </c>
    </row>
    <row r="42" spans="1:11" x14ac:dyDescent="0.25">
      <c r="A42" s="5" t="s">
        <v>63</v>
      </c>
      <c r="B42" s="5">
        <v>57342</v>
      </c>
      <c r="C42" s="6">
        <v>11988</v>
      </c>
      <c r="D42" s="6">
        <v>40893</v>
      </c>
      <c r="E42" s="6">
        <v>4460</v>
      </c>
      <c r="F42" s="6">
        <f>ROUND(100*NatalityData[[#This Row],[Father Age &gt;= 40]]/NatalityData[[#This Row],[Total Births]],2)</f>
        <v>7.78</v>
      </c>
      <c r="G42" s="6">
        <f>INDEX(Table6[Mother Age &lt; 40],MATCH(NatalityData[[#This Row],[State]], Table6[State],0))</f>
        <v>56069</v>
      </c>
      <c r="H42" s="6">
        <f>INDEX(Table6[Mother Age &gt;= 40],MATCH(NatalityData[[#This Row],[State]], Table6[State],0))</f>
        <v>1269</v>
      </c>
      <c r="I42" s="6">
        <f>ROUND(100*NatalityData[[#This Row],[Mother Age &gt;= 40]]/NatalityData[[#This Row],[Total Births]],2)</f>
        <v>2.21</v>
      </c>
      <c r="J42" s="6">
        <f>INDEX(PrematureTable[Births],MATCH(NatalityData[[#This Row],[State]], PrematureTable[State],0))</f>
        <v>6395</v>
      </c>
      <c r="K42" s="6">
        <f>ROUND(100*NatalityData[[#This Row],[Premature Births]]/NatalityData[[#This Row],[Total Births]],2)</f>
        <v>11.15</v>
      </c>
    </row>
    <row r="43" spans="1:11" x14ac:dyDescent="0.25">
      <c r="A43" s="5" t="s">
        <v>64</v>
      </c>
      <c r="B43" s="5">
        <v>12275</v>
      </c>
      <c r="C43" s="6">
        <v>1280</v>
      </c>
      <c r="D43" s="6">
        <v>10159</v>
      </c>
      <c r="E43" s="6">
        <v>836</v>
      </c>
      <c r="F43" s="6">
        <f>ROUND(100*NatalityData[[#This Row],[Father Age &gt;= 40]]/NatalityData[[#This Row],[Total Births]],2)</f>
        <v>6.81</v>
      </c>
      <c r="G43" s="6">
        <f>INDEX(Table6[Mother Age &lt; 40],MATCH(NatalityData[[#This Row],[State]], Table6[State],0))</f>
        <v>12033</v>
      </c>
      <c r="H43" s="6">
        <f>INDEX(Table6[Mother Age &gt;= 40],MATCH(NatalityData[[#This Row],[State]], Table6[State],0))</f>
        <v>233</v>
      </c>
      <c r="I43" s="6">
        <f>ROUND(100*NatalityData[[#This Row],[Mother Age &gt;= 40]]/NatalityData[[#This Row],[Total Births]],2)</f>
        <v>1.9</v>
      </c>
      <c r="J43" s="6">
        <f>INDEX(PrematureTable[Births],MATCH(NatalityData[[#This Row],[State]], PrematureTable[State],0))</f>
        <v>1098</v>
      </c>
      <c r="K43" s="6">
        <f>ROUND(100*NatalityData[[#This Row],[Premature Births]]/NatalityData[[#This Row],[Total Births]],2)</f>
        <v>8.9499999999999993</v>
      </c>
    </row>
    <row r="44" spans="1:11" x14ac:dyDescent="0.25">
      <c r="A44" s="5" t="s">
        <v>65</v>
      </c>
      <c r="B44" s="5">
        <v>80807</v>
      </c>
      <c r="C44" s="6">
        <v>11862</v>
      </c>
      <c r="D44" s="6">
        <v>62643</v>
      </c>
      <c r="E44" s="6">
        <v>6298</v>
      </c>
      <c r="F44" s="6">
        <f>ROUND(100*NatalityData[[#This Row],[Father Age &gt;= 40]]/NatalityData[[#This Row],[Total Births]],2)</f>
        <v>7.79</v>
      </c>
      <c r="G44" s="6">
        <f>INDEX(Table6[Mother Age &lt; 40],MATCH(NatalityData[[#This Row],[State]], Table6[State],0))</f>
        <v>79115</v>
      </c>
      <c r="H44" s="6">
        <f>INDEX(Table6[Mother Age &gt;= 40],MATCH(NatalityData[[#This Row],[State]], Table6[State],0))</f>
        <v>1690</v>
      </c>
      <c r="I44" s="6">
        <f>ROUND(100*NatalityData[[#This Row],[Mother Age &gt;= 40]]/NatalityData[[#This Row],[Total Births]],2)</f>
        <v>2.09</v>
      </c>
      <c r="J44" s="6">
        <f>INDEX(PrematureTable[Births],MATCH(NatalityData[[#This Row],[State]], PrematureTable[State],0))</f>
        <v>9085</v>
      </c>
      <c r="K44" s="6">
        <f>ROUND(100*NatalityData[[#This Row],[Premature Births]]/NatalityData[[#This Row],[Total Births]],2)</f>
        <v>11.24</v>
      </c>
    </row>
    <row r="45" spans="1:11" x14ac:dyDescent="0.25">
      <c r="A45" s="5" t="s">
        <v>66</v>
      </c>
      <c r="B45" s="5">
        <v>398047</v>
      </c>
      <c r="C45" s="6">
        <v>51405</v>
      </c>
      <c r="D45" s="6">
        <v>310602</v>
      </c>
      <c r="E45" s="6">
        <v>36040</v>
      </c>
      <c r="F45" s="6">
        <f>ROUND(100*NatalityData[[#This Row],[Father Age &gt;= 40]]/NatalityData[[#This Row],[Total Births]],2)</f>
        <v>9.0500000000000007</v>
      </c>
      <c r="G45" s="6">
        <f>INDEX(Table6[Mother Age &lt; 40],MATCH(NatalityData[[#This Row],[State]], Table6[State],0))</f>
        <v>387263</v>
      </c>
      <c r="H45" s="6">
        <f>INDEX(Table6[Mother Age &gt;= 40],MATCH(NatalityData[[#This Row],[State]], Table6[State],0))</f>
        <v>10784</v>
      </c>
      <c r="I45" s="6">
        <f>ROUND(100*NatalityData[[#This Row],[Mother Age &gt;= 40]]/NatalityData[[#This Row],[Total Births]],2)</f>
        <v>2.71</v>
      </c>
      <c r="J45" s="6">
        <f>INDEX(PrematureTable[Births],MATCH(NatalityData[[#This Row],[State]], PrematureTable[State],0))</f>
        <v>41388</v>
      </c>
      <c r="K45" s="6">
        <f>ROUND(100*NatalityData[[#This Row],[Premature Births]]/NatalityData[[#This Row],[Total Births]],2)</f>
        <v>10.4</v>
      </c>
    </row>
    <row r="46" spans="1:11" x14ac:dyDescent="0.25">
      <c r="A46" s="5" t="s">
        <v>67</v>
      </c>
      <c r="B46" s="5">
        <v>50464</v>
      </c>
      <c r="C46" s="6">
        <v>3083</v>
      </c>
      <c r="D46" s="6">
        <v>43890</v>
      </c>
      <c r="E46" s="6">
        <v>3491</v>
      </c>
      <c r="F46" s="6">
        <f>ROUND(100*NatalityData[[#This Row],[Father Age &gt;= 40]]/NatalityData[[#This Row],[Total Births]],2)</f>
        <v>6.92</v>
      </c>
      <c r="G46" s="6">
        <f>INDEX(Table6[Mother Age &lt; 40],MATCH(NatalityData[[#This Row],[State]], Table6[State],0))</f>
        <v>49328</v>
      </c>
      <c r="H46" s="6">
        <f>INDEX(Table6[Mother Age &gt;= 40],MATCH(NatalityData[[#This Row],[State]], Table6[State],0))</f>
        <v>1129</v>
      </c>
      <c r="I46" s="6">
        <f>ROUND(100*NatalityData[[#This Row],[Mother Age &gt;= 40]]/NatalityData[[#This Row],[Total Births]],2)</f>
        <v>2.2400000000000002</v>
      </c>
      <c r="J46" s="6">
        <f>INDEX(PrematureTable[Births],MATCH(NatalityData[[#This Row],[State]], PrematureTable[State],0))</f>
        <v>4851</v>
      </c>
      <c r="K46" s="6">
        <f>ROUND(100*NatalityData[[#This Row],[Premature Births]]/NatalityData[[#This Row],[Total Births]],2)</f>
        <v>9.61</v>
      </c>
    </row>
    <row r="47" spans="1:11" x14ac:dyDescent="0.25">
      <c r="A47" s="5" t="s">
        <v>68</v>
      </c>
      <c r="B47" s="5">
        <v>5756</v>
      </c>
      <c r="C47" s="6">
        <v>354</v>
      </c>
      <c r="D47" s="6">
        <v>4765</v>
      </c>
      <c r="E47" s="6">
        <v>637</v>
      </c>
      <c r="F47" s="6">
        <f>ROUND(100*NatalityData[[#This Row],[Father Age &gt;= 40]]/NatalityData[[#This Row],[Total Births]],2)</f>
        <v>11.07</v>
      </c>
      <c r="G47" s="6">
        <f>INDEX(Table6[Mother Age &lt; 40],MATCH(NatalityData[[#This Row],[State]], Table6[State],0))</f>
        <v>5581</v>
      </c>
      <c r="H47" s="6">
        <f>INDEX(Table6[Mother Age &gt;= 40],MATCH(NatalityData[[#This Row],[State]], Table6[State],0))</f>
        <v>163</v>
      </c>
      <c r="I47" s="6">
        <f>ROUND(100*NatalityData[[#This Row],[Mother Age &gt;= 40]]/NatalityData[[#This Row],[Total Births]],2)</f>
        <v>2.83</v>
      </c>
      <c r="J47" s="6">
        <f>INDEX(PrematureTable[Births],MATCH(NatalityData[[#This Row],[State]], PrematureTable[State],0))</f>
        <v>457</v>
      </c>
      <c r="K47" s="6">
        <f>ROUND(100*NatalityData[[#This Row],[Premature Births]]/NatalityData[[#This Row],[Total Births]],2)</f>
        <v>7.94</v>
      </c>
    </row>
    <row r="48" spans="1:11" x14ac:dyDescent="0.25">
      <c r="A48" s="5" t="s">
        <v>69</v>
      </c>
      <c r="B48" s="5">
        <v>102460</v>
      </c>
      <c r="C48" s="6">
        <v>9911</v>
      </c>
      <c r="D48" s="6">
        <v>80680</v>
      </c>
      <c r="E48" s="6">
        <v>11866</v>
      </c>
      <c r="F48" s="6">
        <f>ROUND(100*NatalityData[[#This Row],[Father Age &gt;= 40]]/NatalityData[[#This Row],[Total Births]],2)</f>
        <v>11.58</v>
      </c>
      <c r="G48" s="6">
        <f>INDEX(Table6[Mother Age &lt; 40],MATCH(NatalityData[[#This Row],[State]], Table6[State],0))</f>
        <v>98890</v>
      </c>
      <c r="H48" s="6">
        <f>INDEX(Table6[Mother Age &gt;= 40],MATCH(NatalityData[[#This Row],[State]], Table6[State],0))</f>
        <v>3570</v>
      </c>
      <c r="I48" s="6">
        <f>ROUND(100*NatalityData[[#This Row],[Mother Age &gt;= 40]]/NatalityData[[#This Row],[Total Births]],2)</f>
        <v>3.48</v>
      </c>
      <c r="J48" s="6">
        <f>INDEX(PrematureTable[Births],MATCH(NatalityData[[#This Row],[State]], PrematureTable[State],0))</f>
        <v>9792</v>
      </c>
      <c r="K48" s="6">
        <f>ROUND(100*NatalityData[[#This Row],[Premature Births]]/NatalityData[[#This Row],[Total Births]],2)</f>
        <v>9.56</v>
      </c>
    </row>
    <row r="49" spans="1:11" x14ac:dyDescent="0.25">
      <c r="A49" s="5" t="s">
        <v>70</v>
      </c>
      <c r="B49" s="5">
        <v>90505</v>
      </c>
      <c r="C49" s="6">
        <v>9132</v>
      </c>
      <c r="D49" s="6">
        <v>71932</v>
      </c>
      <c r="E49" s="6">
        <v>9438</v>
      </c>
      <c r="F49" s="6">
        <f>ROUND(100*NatalityData[[#This Row],[Father Age &gt;= 40]]/NatalityData[[#This Row],[Total Births]],2)</f>
        <v>10.43</v>
      </c>
      <c r="G49" s="6">
        <f>INDEX(Table6[Mother Age &lt; 40],MATCH(NatalityData[[#This Row],[State]], Table6[State],0))</f>
        <v>87484</v>
      </c>
      <c r="H49" s="6">
        <f>INDEX(Table6[Mother Age &gt;= 40],MATCH(NatalityData[[#This Row],[State]], Table6[State],0))</f>
        <v>3021</v>
      </c>
      <c r="I49" s="6">
        <f>ROUND(100*NatalityData[[#This Row],[Mother Age &gt;= 40]]/NatalityData[[#This Row],[Total Births]],2)</f>
        <v>3.34</v>
      </c>
      <c r="J49" s="6">
        <f>INDEX(PrematureTable[Births],MATCH(NatalityData[[#This Row],[State]], PrematureTable[State],0))</f>
        <v>7364</v>
      </c>
      <c r="K49" s="6">
        <f>ROUND(100*NatalityData[[#This Row],[Premature Births]]/NatalityData[[#This Row],[Total Births]],2)</f>
        <v>8.14</v>
      </c>
    </row>
    <row r="50" spans="1:11" x14ac:dyDescent="0.25">
      <c r="A50" s="5" t="s">
        <v>71</v>
      </c>
      <c r="B50" s="5">
        <v>19079</v>
      </c>
      <c r="C50" s="6">
        <v>197</v>
      </c>
      <c r="D50" s="6">
        <v>17438</v>
      </c>
      <c r="E50" s="6">
        <v>1444</v>
      </c>
      <c r="F50" s="6">
        <f>ROUND(100*NatalityData[[#This Row],[Father Age &gt;= 40]]/NatalityData[[#This Row],[Total Births]],2)</f>
        <v>7.57</v>
      </c>
      <c r="G50" s="6">
        <f>INDEX(Table6[Mother Age &lt; 40],MATCH(NatalityData[[#This Row],[State]], Table6[State],0))</f>
        <v>18793</v>
      </c>
      <c r="H50" s="6">
        <f>INDEX(Table6[Mother Age &gt;= 40],MATCH(NatalityData[[#This Row],[State]], Table6[State],0))</f>
        <v>284</v>
      </c>
      <c r="I50" s="6">
        <f>ROUND(100*NatalityData[[#This Row],[Mother Age &gt;= 40]]/NatalityData[[#This Row],[Total Births]],2)</f>
        <v>1.49</v>
      </c>
      <c r="J50" s="6">
        <f>INDEX(PrematureTable[Births],MATCH(NatalityData[[#This Row],[State]], PrematureTable[State],0))</f>
        <v>2259</v>
      </c>
      <c r="K50" s="6">
        <f>ROUND(100*NatalityData[[#This Row],[Premature Births]]/NatalityData[[#This Row],[Total Births]],2)</f>
        <v>11.84</v>
      </c>
    </row>
    <row r="51" spans="1:11" x14ac:dyDescent="0.25">
      <c r="A51" s="5" t="s">
        <v>72</v>
      </c>
      <c r="B51" s="5">
        <v>66615</v>
      </c>
      <c r="C51" s="6">
        <v>22308</v>
      </c>
      <c r="D51" s="6">
        <v>39965</v>
      </c>
      <c r="E51" s="6">
        <v>4342</v>
      </c>
      <c r="F51" s="6">
        <f>ROUND(100*NatalityData[[#This Row],[Father Age &gt;= 40]]/NatalityData[[#This Row],[Total Births]],2)</f>
        <v>6.52</v>
      </c>
      <c r="G51" s="6">
        <f>INDEX(Table6[Mother Age &lt; 40],MATCH(NatalityData[[#This Row],[State]], Table6[State],0))</f>
        <v>65134</v>
      </c>
      <c r="H51" s="6">
        <f>INDEX(Table6[Mother Age &gt;= 40],MATCH(NatalityData[[#This Row],[State]], Table6[State],0))</f>
        <v>1475</v>
      </c>
      <c r="I51" s="6">
        <f>ROUND(100*NatalityData[[#This Row],[Mother Age &gt;= 40]]/NatalityData[[#This Row],[Total Births]],2)</f>
        <v>2.21</v>
      </c>
      <c r="J51" s="6">
        <f>INDEX(PrematureTable[Births],MATCH(NatalityData[[#This Row],[State]], PrematureTable[State],0))</f>
        <v>6385</v>
      </c>
      <c r="K51" s="6">
        <f>ROUND(100*NatalityData[[#This Row],[Premature Births]]/NatalityData[[#This Row],[Total Births]],2)</f>
        <v>9.58</v>
      </c>
    </row>
    <row r="52" spans="1:11" x14ac:dyDescent="0.25">
      <c r="A52" s="5" t="s">
        <v>73</v>
      </c>
      <c r="B52" s="5">
        <v>7386</v>
      </c>
      <c r="C52" s="6">
        <v>946</v>
      </c>
      <c r="D52" s="6">
        <v>5918</v>
      </c>
      <c r="E52" s="6">
        <v>522</v>
      </c>
      <c r="F52" s="6">
        <f>ROUND(100*NatalityData[[#This Row],[Father Age &gt;= 40]]/NatalityData[[#This Row],[Total Births]],2)</f>
        <v>7.07</v>
      </c>
      <c r="G52" s="6">
        <f>INDEX(Table6[Mother Age &lt; 40],MATCH(NatalityData[[#This Row],[State]], Table6[State],0))</f>
        <v>7233</v>
      </c>
      <c r="H52" s="6">
        <f>INDEX(Table6[Mother Age &gt;= 40],MATCH(NatalityData[[#This Row],[State]], Table6[State],0))</f>
        <v>147</v>
      </c>
      <c r="I52" s="6">
        <f>ROUND(100*NatalityData[[#This Row],[Mother Age &gt;= 40]]/NatalityData[[#This Row],[Total Births]],2)</f>
        <v>1.99</v>
      </c>
      <c r="J52" s="6">
        <f>INDEX(PrematureTable[Births],MATCH(NatalityData[[#This Row],[State]], PrematureTable[State],0))</f>
        <v>700</v>
      </c>
      <c r="K52" s="6">
        <f>ROUND(100*NatalityData[[#This Row],[Premature Births]]/NatalityData[[#This Row],[Total Births]],2)</f>
        <v>9.48</v>
      </c>
    </row>
  </sheetData>
  <phoneticPr fontId="18" type="noConversion"/>
  <conditionalFormatting sqref="F2:F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C31" sqref="C31"/>
    </sheetView>
  </sheetViews>
  <sheetFormatPr defaultRowHeight="15" x14ac:dyDescent="0.25"/>
  <cols>
    <col min="1" max="1" width="18.7109375" bestFit="1" customWidth="1"/>
    <col min="2" max="2" width="8.28515625" customWidth="1"/>
  </cols>
  <sheetData>
    <row r="1" spans="1:2" x14ac:dyDescent="0.25">
      <c r="A1" t="s">
        <v>74</v>
      </c>
      <c r="B1" t="s">
        <v>2</v>
      </c>
    </row>
    <row r="2" spans="1:2" x14ac:dyDescent="0.25">
      <c r="A2" t="s">
        <v>3</v>
      </c>
      <c r="B2">
        <v>59151</v>
      </c>
    </row>
    <row r="3" spans="1:2" x14ac:dyDescent="0.25">
      <c r="A3" t="s">
        <v>23</v>
      </c>
      <c r="B3">
        <v>11209</v>
      </c>
    </row>
    <row r="4" spans="1:2" x14ac:dyDescent="0.25">
      <c r="A4" t="s">
        <v>24</v>
      </c>
      <c r="B4">
        <v>84520</v>
      </c>
    </row>
    <row r="5" spans="1:2" x14ac:dyDescent="0.25">
      <c r="A5" t="s">
        <v>25</v>
      </c>
      <c r="B5">
        <v>38274</v>
      </c>
    </row>
    <row r="6" spans="1:2" x14ac:dyDescent="0.25">
      <c r="A6" t="s">
        <v>26</v>
      </c>
      <c r="B6">
        <v>488827</v>
      </c>
    </row>
    <row r="7" spans="1:2" x14ac:dyDescent="0.25">
      <c r="A7" t="s">
        <v>28</v>
      </c>
      <c r="B7">
        <v>66613</v>
      </c>
    </row>
    <row r="8" spans="1:2" x14ac:dyDescent="0.25">
      <c r="A8" t="s">
        <v>29</v>
      </c>
      <c r="B8">
        <v>36015</v>
      </c>
    </row>
    <row r="9" spans="1:2" x14ac:dyDescent="0.25">
      <c r="A9" t="s">
        <v>30</v>
      </c>
      <c r="B9">
        <v>10992</v>
      </c>
    </row>
    <row r="10" spans="1:2" x14ac:dyDescent="0.25">
      <c r="A10" t="s">
        <v>31</v>
      </c>
      <c r="B10">
        <v>9858</v>
      </c>
    </row>
    <row r="11" spans="1:2" x14ac:dyDescent="0.25">
      <c r="A11" t="s">
        <v>32</v>
      </c>
      <c r="B11">
        <v>225022</v>
      </c>
    </row>
    <row r="12" spans="1:2" x14ac:dyDescent="0.25">
      <c r="A12" t="s">
        <v>33</v>
      </c>
      <c r="B12">
        <v>130042</v>
      </c>
    </row>
    <row r="13" spans="1:2" x14ac:dyDescent="0.25">
      <c r="A13" t="s">
        <v>34</v>
      </c>
      <c r="B13">
        <v>18059</v>
      </c>
    </row>
    <row r="14" spans="1:2" x14ac:dyDescent="0.25">
      <c r="A14" t="s">
        <v>35</v>
      </c>
      <c r="B14">
        <v>22482</v>
      </c>
    </row>
    <row r="15" spans="1:2" x14ac:dyDescent="0.25">
      <c r="A15" t="s">
        <v>36</v>
      </c>
      <c r="B15">
        <v>154445</v>
      </c>
    </row>
    <row r="16" spans="1:2" x14ac:dyDescent="0.25">
      <c r="A16" t="s">
        <v>37</v>
      </c>
      <c r="B16">
        <v>83091</v>
      </c>
    </row>
    <row r="17" spans="1:2" x14ac:dyDescent="0.25">
      <c r="A17" t="s">
        <v>38</v>
      </c>
      <c r="B17">
        <v>39403</v>
      </c>
    </row>
    <row r="18" spans="1:2" x14ac:dyDescent="0.25">
      <c r="A18" t="s">
        <v>39</v>
      </c>
      <c r="B18">
        <v>38053</v>
      </c>
    </row>
    <row r="19" spans="1:2" x14ac:dyDescent="0.25">
      <c r="A19" t="s">
        <v>40</v>
      </c>
      <c r="B19">
        <v>55449</v>
      </c>
    </row>
    <row r="20" spans="1:2" x14ac:dyDescent="0.25">
      <c r="A20" t="s">
        <v>41</v>
      </c>
      <c r="B20">
        <v>63178</v>
      </c>
    </row>
    <row r="21" spans="1:2" x14ac:dyDescent="0.25">
      <c r="A21" t="s">
        <v>42</v>
      </c>
      <c r="B21">
        <v>12705</v>
      </c>
    </row>
    <row r="22" spans="1:2" x14ac:dyDescent="0.25">
      <c r="A22" t="s">
        <v>43</v>
      </c>
      <c r="B22">
        <v>73136</v>
      </c>
    </row>
    <row r="23" spans="1:2" x14ac:dyDescent="0.25">
      <c r="A23" t="s">
        <v>44</v>
      </c>
      <c r="B23">
        <v>71317</v>
      </c>
    </row>
    <row r="24" spans="1:2" x14ac:dyDescent="0.25">
      <c r="A24" t="s">
        <v>45</v>
      </c>
      <c r="B24">
        <v>113315</v>
      </c>
    </row>
    <row r="25" spans="1:2" x14ac:dyDescent="0.25">
      <c r="A25" t="s">
        <v>46</v>
      </c>
      <c r="B25">
        <v>69749</v>
      </c>
    </row>
    <row r="26" spans="1:2" x14ac:dyDescent="0.25">
      <c r="A26" t="s">
        <v>47</v>
      </c>
      <c r="B26">
        <v>37928</v>
      </c>
    </row>
    <row r="27" spans="1:2" x14ac:dyDescent="0.25">
      <c r="A27" t="s">
        <v>48</v>
      </c>
      <c r="B27">
        <v>74705</v>
      </c>
    </row>
    <row r="28" spans="1:2" x14ac:dyDescent="0.25">
      <c r="A28" t="s">
        <v>49</v>
      </c>
      <c r="B28">
        <v>12282</v>
      </c>
    </row>
    <row r="29" spans="1:2" x14ac:dyDescent="0.25">
      <c r="A29" t="s">
        <v>50</v>
      </c>
      <c r="B29">
        <v>26589</v>
      </c>
    </row>
    <row r="30" spans="1:2" x14ac:dyDescent="0.25">
      <c r="A30" t="s">
        <v>51</v>
      </c>
      <c r="B30">
        <v>36260</v>
      </c>
    </row>
    <row r="31" spans="1:2" x14ac:dyDescent="0.25">
      <c r="A31" t="s">
        <v>52</v>
      </c>
      <c r="B31">
        <v>12267</v>
      </c>
    </row>
    <row r="32" spans="1:2" x14ac:dyDescent="0.25">
      <c r="A32" t="s">
        <v>53</v>
      </c>
      <c r="B32">
        <v>102647</v>
      </c>
    </row>
    <row r="33" spans="1:2" x14ac:dyDescent="0.25">
      <c r="A33" t="s">
        <v>54</v>
      </c>
      <c r="B33">
        <v>24692</v>
      </c>
    </row>
    <row r="34" spans="1:2" x14ac:dyDescent="0.25">
      <c r="A34" t="s">
        <v>55</v>
      </c>
      <c r="B34">
        <v>234283</v>
      </c>
    </row>
    <row r="35" spans="1:2" x14ac:dyDescent="0.25">
      <c r="A35" t="s">
        <v>56</v>
      </c>
      <c r="B35">
        <v>120779</v>
      </c>
    </row>
    <row r="36" spans="1:2" x14ac:dyDescent="0.25">
      <c r="A36" t="s">
        <v>57</v>
      </c>
      <c r="B36">
        <v>11383</v>
      </c>
    </row>
    <row r="37" spans="1:2" x14ac:dyDescent="0.25">
      <c r="A37" t="s">
        <v>58</v>
      </c>
      <c r="B37">
        <v>138085</v>
      </c>
    </row>
    <row r="38" spans="1:2" x14ac:dyDescent="0.25">
      <c r="A38" t="s">
        <v>59</v>
      </c>
      <c r="B38">
        <v>52592</v>
      </c>
    </row>
    <row r="39" spans="1:2" x14ac:dyDescent="0.25">
      <c r="A39" t="s">
        <v>60</v>
      </c>
      <c r="B39">
        <v>45535</v>
      </c>
    </row>
    <row r="40" spans="1:2" x14ac:dyDescent="0.25">
      <c r="A40" t="s">
        <v>61</v>
      </c>
      <c r="B40">
        <v>139409</v>
      </c>
    </row>
    <row r="41" spans="1:2" x14ac:dyDescent="0.25">
      <c r="A41" t="s">
        <v>62</v>
      </c>
      <c r="B41">
        <v>10798</v>
      </c>
    </row>
    <row r="42" spans="1:2" x14ac:dyDescent="0.25">
      <c r="A42" t="s">
        <v>63</v>
      </c>
      <c r="B42">
        <v>57342</v>
      </c>
    </row>
    <row r="43" spans="1:2" x14ac:dyDescent="0.25">
      <c r="A43" t="s">
        <v>64</v>
      </c>
      <c r="B43">
        <v>12275</v>
      </c>
    </row>
    <row r="44" spans="1:2" x14ac:dyDescent="0.25">
      <c r="A44" t="s">
        <v>65</v>
      </c>
      <c r="B44">
        <v>80807</v>
      </c>
    </row>
    <row r="45" spans="1:2" x14ac:dyDescent="0.25">
      <c r="A45" t="s">
        <v>66</v>
      </c>
      <c r="B45">
        <v>398047</v>
      </c>
    </row>
    <row r="46" spans="1:2" x14ac:dyDescent="0.25">
      <c r="A46" t="s">
        <v>67</v>
      </c>
      <c r="B46">
        <v>50464</v>
      </c>
    </row>
    <row r="47" spans="1:2" x14ac:dyDescent="0.25">
      <c r="A47" t="s">
        <v>68</v>
      </c>
      <c r="B47">
        <v>5756</v>
      </c>
    </row>
    <row r="48" spans="1:2" x14ac:dyDescent="0.25">
      <c r="A48" t="s">
        <v>69</v>
      </c>
      <c r="B48">
        <v>102460</v>
      </c>
    </row>
    <row r="49" spans="1:2" x14ac:dyDescent="0.25">
      <c r="A49" t="s">
        <v>70</v>
      </c>
      <c r="B49">
        <v>90505</v>
      </c>
    </row>
    <row r="50" spans="1:2" x14ac:dyDescent="0.25">
      <c r="A50" t="s">
        <v>71</v>
      </c>
      <c r="B50">
        <v>19079</v>
      </c>
    </row>
    <row r="51" spans="1:2" x14ac:dyDescent="0.25">
      <c r="A51" t="s">
        <v>72</v>
      </c>
      <c r="B51">
        <v>66615</v>
      </c>
    </row>
    <row r="52" spans="1:2" x14ac:dyDescent="0.25">
      <c r="A52" t="s">
        <v>73</v>
      </c>
      <c r="B52">
        <v>7386</v>
      </c>
    </row>
    <row r="53" spans="1:2" x14ac:dyDescent="0.25">
      <c r="B53">
        <v>3945875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"/>
  <sheetViews>
    <sheetView workbookViewId="0">
      <selection activeCell="G2" sqref="G2"/>
    </sheetView>
  </sheetViews>
  <sheetFormatPr defaultRowHeight="15" x14ac:dyDescent="0.25"/>
  <cols>
    <col min="1" max="1" width="18.7109375" bestFit="1" customWidth="1"/>
    <col min="2" max="2" width="28.140625" customWidth="1"/>
    <col min="3" max="3" width="20" customWidth="1"/>
    <col min="4" max="4" width="13.28515625" customWidth="1"/>
    <col min="7" max="7" width="18.7109375" bestFit="1" customWidth="1"/>
    <col min="8" max="8" width="16.28515625" bestFit="1" customWidth="1"/>
    <col min="9" max="10" width="7" bestFit="1" customWidth="1"/>
    <col min="11" max="11" width="8" bestFit="1" customWidth="1"/>
    <col min="12" max="13" width="7" bestFit="1" customWidth="1"/>
    <col min="14" max="16" width="6" bestFit="1" customWidth="1"/>
    <col min="17" max="17" width="9.5703125" bestFit="1" customWidth="1"/>
    <col min="18" max="18" width="4.42578125" bestFit="1" customWidth="1"/>
    <col min="19" max="19" width="11.28515625" bestFit="1" customWidth="1"/>
  </cols>
  <sheetData>
    <row r="1" spans="1:4" x14ac:dyDescent="0.25">
      <c r="A1" t="s">
        <v>74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t="s">
        <v>4</v>
      </c>
      <c r="C2" t="s">
        <v>5</v>
      </c>
      <c r="D2">
        <v>1352</v>
      </c>
    </row>
    <row r="3" spans="1:4" x14ac:dyDescent="0.25">
      <c r="A3" t="s">
        <v>3</v>
      </c>
      <c r="B3" t="s">
        <v>6</v>
      </c>
      <c r="C3" t="s">
        <v>7</v>
      </c>
      <c r="D3">
        <v>8721</v>
      </c>
    </row>
    <row r="4" spans="1:4" x14ac:dyDescent="0.25">
      <c r="A4" t="s">
        <v>3</v>
      </c>
      <c r="B4" t="s">
        <v>8</v>
      </c>
      <c r="C4" t="s">
        <v>9</v>
      </c>
      <c r="D4">
        <v>14094</v>
      </c>
    </row>
    <row r="5" spans="1:4" x14ac:dyDescent="0.25">
      <c r="A5" t="s">
        <v>3</v>
      </c>
      <c r="B5" t="s">
        <v>10</v>
      </c>
      <c r="C5" t="s">
        <v>11</v>
      </c>
      <c r="D5">
        <v>13227</v>
      </c>
    </row>
    <row r="6" spans="1:4" x14ac:dyDescent="0.25">
      <c r="A6" t="s">
        <v>3</v>
      </c>
      <c r="B6" t="s">
        <v>12</v>
      </c>
      <c r="C6" t="s">
        <v>13</v>
      </c>
      <c r="D6">
        <v>7163</v>
      </c>
    </row>
    <row r="7" spans="1:4" x14ac:dyDescent="0.25">
      <c r="A7" t="s">
        <v>3</v>
      </c>
      <c r="B7" t="s">
        <v>14</v>
      </c>
      <c r="C7" t="s">
        <v>15</v>
      </c>
      <c r="D7">
        <v>2621</v>
      </c>
    </row>
    <row r="8" spans="1:4" x14ac:dyDescent="0.25">
      <c r="A8" t="s">
        <v>3</v>
      </c>
      <c r="B8" t="s">
        <v>16</v>
      </c>
      <c r="C8" t="s">
        <v>17</v>
      </c>
      <c r="D8">
        <v>941</v>
      </c>
    </row>
    <row r="9" spans="1:4" x14ac:dyDescent="0.25">
      <c r="A9" t="s">
        <v>3</v>
      </c>
      <c r="B9" t="s">
        <v>18</v>
      </c>
      <c r="C9" t="s">
        <v>19</v>
      </c>
      <c r="D9">
        <v>273</v>
      </c>
    </row>
    <row r="10" spans="1:4" x14ac:dyDescent="0.25">
      <c r="A10" t="s">
        <v>3</v>
      </c>
      <c r="B10" t="s">
        <v>20</v>
      </c>
      <c r="C10" t="s">
        <v>21</v>
      </c>
      <c r="D10">
        <v>153</v>
      </c>
    </row>
    <row r="11" spans="1:4" x14ac:dyDescent="0.25">
      <c r="A11" t="s">
        <v>3</v>
      </c>
      <c r="B11" t="s">
        <v>22</v>
      </c>
      <c r="C11" t="s">
        <v>78</v>
      </c>
      <c r="D11">
        <v>10603</v>
      </c>
    </row>
    <row r="12" spans="1:4" x14ac:dyDescent="0.25">
      <c r="A12" t="s">
        <v>23</v>
      </c>
      <c r="B12" t="s">
        <v>4</v>
      </c>
      <c r="C12" t="s">
        <v>5</v>
      </c>
      <c r="D12">
        <v>130</v>
      </c>
    </row>
    <row r="13" spans="1:4" x14ac:dyDescent="0.25">
      <c r="A13" t="s">
        <v>23</v>
      </c>
      <c r="B13" t="s">
        <v>6</v>
      </c>
      <c r="C13" t="s">
        <v>7</v>
      </c>
      <c r="D13">
        <v>1543</v>
      </c>
    </row>
    <row r="14" spans="1:4" x14ac:dyDescent="0.25">
      <c r="A14" t="s">
        <v>23</v>
      </c>
      <c r="B14" t="s">
        <v>8</v>
      </c>
      <c r="C14" t="s">
        <v>9</v>
      </c>
      <c r="D14">
        <v>2758</v>
      </c>
    </row>
    <row r="15" spans="1:4" x14ac:dyDescent="0.25">
      <c r="A15" t="s">
        <v>23</v>
      </c>
      <c r="B15" t="s">
        <v>10</v>
      </c>
      <c r="C15" t="s">
        <v>11</v>
      </c>
      <c r="D15">
        <v>2842</v>
      </c>
    </row>
    <row r="16" spans="1:4" x14ac:dyDescent="0.25">
      <c r="A16" t="s">
        <v>23</v>
      </c>
      <c r="B16" t="s">
        <v>12</v>
      </c>
      <c r="C16" t="s">
        <v>13</v>
      </c>
      <c r="D16">
        <v>1667</v>
      </c>
    </row>
    <row r="17" spans="1:4" x14ac:dyDescent="0.25">
      <c r="A17" t="s">
        <v>23</v>
      </c>
      <c r="B17" t="s">
        <v>14</v>
      </c>
      <c r="C17" t="s">
        <v>15</v>
      </c>
      <c r="D17">
        <v>606</v>
      </c>
    </row>
    <row r="18" spans="1:4" x14ac:dyDescent="0.25">
      <c r="A18" t="s">
        <v>23</v>
      </c>
      <c r="B18" t="s">
        <v>16</v>
      </c>
      <c r="C18" t="s">
        <v>17</v>
      </c>
      <c r="D18">
        <v>236</v>
      </c>
    </row>
    <row r="19" spans="1:4" x14ac:dyDescent="0.25">
      <c r="A19" t="s">
        <v>23</v>
      </c>
      <c r="B19" t="s">
        <v>18</v>
      </c>
      <c r="C19" t="s">
        <v>19</v>
      </c>
      <c r="D19">
        <v>89</v>
      </c>
    </row>
    <row r="20" spans="1:4" x14ac:dyDescent="0.25">
      <c r="A20" t="s">
        <v>23</v>
      </c>
      <c r="B20" t="s">
        <v>20</v>
      </c>
      <c r="C20" t="s">
        <v>21</v>
      </c>
      <c r="D20">
        <v>42</v>
      </c>
    </row>
    <row r="21" spans="1:4" x14ac:dyDescent="0.25">
      <c r="A21" t="s">
        <v>23</v>
      </c>
      <c r="B21" t="s">
        <v>22</v>
      </c>
      <c r="C21" t="s">
        <v>78</v>
      </c>
      <c r="D21">
        <v>1296</v>
      </c>
    </row>
    <row r="22" spans="1:4" x14ac:dyDescent="0.25">
      <c r="A22" t="s">
        <v>24</v>
      </c>
      <c r="B22" t="s">
        <v>4</v>
      </c>
      <c r="C22" t="s">
        <v>5</v>
      </c>
      <c r="D22">
        <v>2151</v>
      </c>
    </row>
    <row r="23" spans="1:4" x14ac:dyDescent="0.25">
      <c r="A23" t="s">
        <v>24</v>
      </c>
      <c r="B23" t="s">
        <v>6</v>
      </c>
      <c r="C23" t="s">
        <v>7</v>
      </c>
      <c r="D23">
        <v>11601</v>
      </c>
    </row>
    <row r="24" spans="1:4" x14ac:dyDescent="0.25">
      <c r="A24" t="s">
        <v>24</v>
      </c>
      <c r="B24" t="s">
        <v>8</v>
      </c>
      <c r="C24" t="s">
        <v>9</v>
      </c>
      <c r="D24">
        <v>19644</v>
      </c>
    </row>
    <row r="25" spans="1:4" x14ac:dyDescent="0.25">
      <c r="A25" t="s">
        <v>24</v>
      </c>
      <c r="B25" t="s">
        <v>10</v>
      </c>
      <c r="C25" t="s">
        <v>11</v>
      </c>
      <c r="D25">
        <v>20533</v>
      </c>
    </row>
    <row r="26" spans="1:4" x14ac:dyDescent="0.25">
      <c r="A26" t="s">
        <v>24</v>
      </c>
      <c r="B26" t="s">
        <v>12</v>
      </c>
      <c r="C26" t="s">
        <v>13</v>
      </c>
      <c r="D26">
        <v>12637</v>
      </c>
    </row>
    <row r="27" spans="1:4" x14ac:dyDescent="0.25">
      <c r="A27" t="s">
        <v>24</v>
      </c>
      <c r="B27" t="s">
        <v>14</v>
      </c>
      <c r="C27" t="s">
        <v>15</v>
      </c>
      <c r="D27">
        <v>5039</v>
      </c>
    </row>
    <row r="28" spans="1:4" x14ac:dyDescent="0.25">
      <c r="A28" t="s">
        <v>24</v>
      </c>
      <c r="B28" t="s">
        <v>16</v>
      </c>
      <c r="C28" t="s">
        <v>17</v>
      </c>
      <c r="D28">
        <v>1707</v>
      </c>
    </row>
    <row r="29" spans="1:4" x14ac:dyDescent="0.25">
      <c r="A29" t="s">
        <v>24</v>
      </c>
      <c r="B29" t="s">
        <v>18</v>
      </c>
      <c r="C29" t="s">
        <v>19</v>
      </c>
      <c r="D29">
        <v>561</v>
      </c>
    </row>
    <row r="30" spans="1:4" x14ac:dyDescent="0.25">
      <c r="A30" t="s">
        <v>24</v>
      </c>
      <c r="B30" t="s">
        <v>20</v>
      </c>
      <c r="C30" t="s">
        <v>21</v>
      </c>
      <c r="D30">
        <v>232</v>
      </c>
    </row>
    <row r="31" spans="1:4" x14ac:dyDescent="0.25">
      <c r="A31" t="s">
        <v>24</v>
      </c>
      <c r="B31" t="s">
        <v>22</v>
      </c>
      <c r="C31" t="s">
        <v>78</v>
      </c>
      <c r="D31">
        <v>10409</v>
      </c>
    </row>
    <row r="32" spans="1:4" x14ac:dyDescent="0.25">
      <c r="A32" t="s">
        <v>25</v>
      </c>
      <c r="B32" t="s">
        <v>4</v>
      </c>
      <c r="C32" t="s">
        <v>5</v>
      </c>
      <c r="D32">
        <v>920</v>
      </c>
    </row>
    <row r="33" spans="1:4" x14ac:dyDescent="0.25">
      <c r="A33" t="s">
        <v>25</v>
      </c>
      <c r="B33" t="s">
        <v>6</v>
      </c>
      <c r="C33" t="s">
        <v>7</v>
      </c>
      <c r="D33">
        <v>5849</v>
      </c>
    </row>
    <row r="34" spans="1:4" x14ac:dyDescent="0.25">
      <c r="A34" t="s">
        <v>25</v>
      </c>
      <c r="B34" t="s">
        <v>8</v>
      </c>
      <c r="C34" t="s">
        <v>9</v>
      </c>
      <c r="D34">
        <v>8857</v>
      </c>
    </row>
    <row r="35" spans="1:4" x14ac:dyDescent="0.25">
      <c r="A35" t="s">
        <v>25</v>
      </c>
      <c r="B35" t="s">
        <v>10</v>
      </c>
      <c r="C35" t="s">
        <v>11</v>
      </c>
      <c r="D35">
        <v>7740</v>
      </c>
    </row>
    <row r="36" spans="1:4" x14ac:dyDescent="0.25">
      <c r="A36" t="s">
        <v>25</v>
      </c>
      <c r="B36" t="s">
        <v>12</v>
      </c>
      <c r="C36" t="s">
        <v>13</v>
      </c>
      <c r="D36">
        <v>4296</v>
      </c>
    </row>
    <row r="37" spans="1:4" x14ac:dyDescent="0.25">
      <c r="A37" t="s">
        <v>25</v>
      </c>
      <c r="B37" t="s">
        <v>14</v>
      </c>
      <c r="C37" t="s">
        <v>15</v>
      </c>
      <c r="D37">
        <v>1573</v>
      </c>
    </row>
    <row r="38" spans="1:4" x14ac:dyDescent="0.25">
      <c r="A38" t="s">
        <v>25</v>
      </c>
      <c r="B38" t="s">
        <v>16</v>
      </c>
      <c r="C38" t="s">
        <v>17</v>
      </c>
      <c r="D38">
        <v>572</v>
      </c>
    </row>
    <row r="39" spans="1:4" x14ac:dyDescent="0.25">
      <c r="A39" t="s">
        <v>25</v>
      </c>
      <c r="B39" t="s">
        <v>18</v>
      </c>
      <c r="C39" t="s">
        <v>19</v>
      </c>
      <c r="D39">
        <v>168</v>
      </c>
    </row>
    <row r="40" spans="1:4" x14ac:dyDescent="0.25">
      <c r="A40" t="s">
        <v>25</v>
      </c>
      <c r="B40" t="s">
        <v>20</v>
      </c>
      <c r="C40" t="s">
        <v>21</v>
      </c>
      <c r="D40">
        <v>109</v>
      </c>
    </row>
    <row r="41" spans="1:4" x14ac:dyDescent="0.25">
      <c r="A41" t="s">
        <v>25</v>
      </c>
      <c r="B41" t="s">
        <v>22</v>
      </c>
      <c r="C41" t="s">
        <v>78</v>
      </c>
      <c r="D41">
        <v>8186</v>
      </c>
    </row>
    <row r="42" spans="1:4" x14ac:dyDescent="0.25">
      <c r="A42" t="s">
        <v>26</v>
      </c>
      <c r="B42" t="s">
        <v>27</v>
      </c>
      <c r="C42" t="s">
        <v>77</v>
      </c>
      <c r="D42">
        <v>36</v>
      </c>
    </row>
    <row r="43" spans="1:4" x14ac:dyDescent="0.25">
      <c r="A43" t="s">
        <v>26</v>
      </c>
      <c r="B43" t="s">
        <v>4</v>
      </c>
      <c r="C43" t="s">
        <v>5</v>
      </c>
      <c r="D43">
        <v>9144</v>
      </c>
    </row>
    <row r="44" spans="1:4" x14ac:dyDescent="0.25">
      <c r="A44" t="s">
        <v>26</v>
      </c>
      <c r="B44" t="s">
        <v>6</v>
      </c>
      <c r="C44" t="s">
        <v>7</v>
      </c>
      <c r="D44">
        <v>52462</v>
      </c>
    </row>
    <row r="45" spans="1:4" x14ac:dyDescent="0.25">
      <c r="A45" t="s">
        <v>26</v>
      </c>
      <c r="B45" t="s">
        <v>8</v>
      </c>
      <c r="C45" t="s">
        <v>9</v>
      </c>
      <c r="D45">
        <v>99801</v>
      </c>
    </row>
    <row r="46" spans="1:4" x14ac:dyDescent="0.25">
      <c r="A46" t="s">
        <v>26</v>
      </c>
      <c r="B46" t="s">
        <v>10</v>
      </c>
      <c r="C46" t="s">
        <v>11</v>
      </c>
      <c r="D46">
        <v>133011</v>
      </c>
    </row>
    <row r="47" spans="1:4" x14ac:dyDescent="0.25">
      <c r="A47" t="s">
        <v>26</v>
      </c>
      <c r="B47" t="s">
        <v>12</v>
      </c>
      <c r="C47" t="s">
        <v>13</v>
      </c>
      <c r="D47">
        <v>97067</v>
      </c>
    </row>
    <row r="48" spans="1:4" x14ac:dyDescent="0.25">
      <c r="A48" t="s">
        <v>26</v>
      </c>
      <c r="B48" t="s">
        <v>14</v>
      </c>
      <c r="C48" t="s">
        <v>15</v>
      </c>
      <c r="D48">
        <v>41926</v>
      </c>
    </row>
    <row r="49" spans="1:4" x14ac:dyDescent="0.25">
      <c r="A49" t="s">
        <v>26</v>
      </c>
      <c r="B49" t="s">
        <v>16</v>
      </c>
      <c r="C49" t="s">
        <v>17</v>
      </c>
      <c r="D49">
        <v>15405</v>
      </c>
    </row>
    <row r="50" spans="1:4" x14ac:dyDescent="0.25">
      <c r="A50" t="s">
        <v>26</v>
      </c>
      <c r="B50" t="s">
        <v>18</v>
      </c>
      <c r="C50" t="s">
        <v>19</v>
      </c>
      <c r="D50">
        <v>4887</v>
      </c>
    </row>
    <row r="51" spans="1:4" x14ac:dyDescent="0.25">
      <c r="A51" t="s">
        <v>26</v>
      </c>
      <c r="B51" t="s">
        <v>20</v>
      </c>
      <c r="C51" t="s">
        <v>21</v>
      </c>
      <c r="D51">
        <v>2418</v>
      </c>
    </row>
    <row r="52" spans="1:4" x14ac:dyDescent="0.25">
      <c r="A52" t="s">
        <v>26</v>
      </c>
      <c r="B52" t="s">
        <v>22</v>
      </c>
      <c r="C52" t="s">
        <v>78</v>
      </c>
      <c r="D52">
        <v>32670</v>
      </c>
    </row>
    <row r="53" spans="1:4" x14ac:dyDescent="0.25">
      <c r="A53" t="s">
        <v>28</v>
      </c>
      <c r="B53" t="s">
        <v>4</v>
      </c>
      <c r="C53" t="s">
        <v>5</v>
      </c>
      <c r="D53">
        <v>1237</v>
      </c>
    </row>
    <row r="54" spans="1:4" x14ac:dyDescent="0.25">
      <c r="A54" t="s">
        <v>28</v>
      </c>
      <c r="B54" t="s">
        <v>6</v>
      </c>
      <c r="C54" t="s">
        <v>7</v>
      </c>
      <c r="D54">
        <v>7276</v>
      </c>
    </row>
    <row r="55" spans="1:4" x14ac:dyDescent="0.25">
      <c r="A55" t="s">
        <v>28</v>
      </c>
      <c r="B55" t="s">
        <v>8</v>
      </c>
      <c r="C55" t="s">
        <v>9</v>
      </c>
      <c r="D55">
        <v>14558</v>
      </c>
    </row>
    <row r="56" spans="1:4" x14ac:dyDescent="0.25">
      <c r="A56" t="s">
        <v>28</v>
      </c>
      <c r="B56" t="s">
        <v>10</v>
      </c>
      <c r="C56" t="s">
        <v>11</v>
      </c>
      <c r="D56">
        <v>19525</v>
      </c>
    </row>
    <row r="57" spans="1:4" x14ac:dyDescent="0.25">
      <c r="A57" t="s">
        <v>28</v>
      </c>
      <c r="B57" t="s">
        <v>12</v>
      </c>
      <c r="C57" t="s">
        <v>13</v>
      </c>
      <c r="D57">
        <v>12890</v>
      </c>
    </row>
    <row r="58" spans="1:4" x14ac:dyDescent="0.25">
      <c r="A58" t="s">
        <v>28</v>
      </c>
      <c r="B58" t="s">
        <v>14</v>
      </c>
      <c r="C58" t="s">
        <v>15</v>
      </c>
      <c r="D58">
        <v>4777</v>
      </c>
    </row>
    <row r="59" spans="1:4" x14ac:dyDescent="0.25">
      <c r="A59" t="s">
        <v>28</v>
      </c>
      <c r="B59" t="s">
        <v>16</v>
      </c>
      <c r="C59" t="s">
        <v>17</v>
      </c>
      <c r="D59">
        <v>1553</v>
      </c>
    </row>
    <row r="60" spans="1:4" x14ac:dyDescent="0.25">
      <c r="A60" t="s">
        <v>28</v>
      </c>
      <c r="B60" t="s">
        <v>18</v>
      </c>
      <c r="C60" t="s">
        <v>19</v>
      </c>
      <c r="D60">
        <v>412</v>
      </c>
    </row>
    <row r="61" spans="1:4" x14ac:dyDescent="0.25">
      <c r="A61" t="s">
        <v>28</v>
      </c>
      <c r="B61" t="s">
        <v>20</v>
      </c>
      <c r="C61" t="s">
        <v>21</v>
      </c>
      <c r="D61">
        <v>173</v>
      </c>
    </row>
    <row r="62" spans="1:4" x14ac:dyDescent="0.25">
      <c r="A62" t="s">
        <v>28</v>
      </c>
      <c r="B62" t="s">
        <v>22</v>
      </c>
      <c r="C62" t="s">
        <v>78</v>
      </c>
      <c r="D62">
        <v>4203</v>
      </c>
    </row>
    <row r="63" spans="1:4" x14ac:dyDescent="0.25">
      <c r="A63" t="s">
        <v>29</v>
      </c>
      <c r="B63" t="s">
        <v>4</v>
      </c>
      <c r="C63" t="s">
        <v>5</v>
      </c>
      <c r="D63">
        <v>351</v>
      </c>
    </row>
    <row r="64" spans="1:4" x14ac:dyDescent="0.25">
      <c r="A64" t="s">
        <v>29</v>
      </c>
      <c r="B64" t="s">
        <v>6</v>
      </c>
      <c r="C64" t="s">
        <v>7</v>
      </c>
      <c r="D64">
        <v>2695</v>
      </c>
    </row>
    <row r="65" spans="1:4" x14ac:dyDescent="0.25">
      <c r="A65" t="s">
        <v>29</v>
      </c>
      <c r="B65" t="s">
        <v>8</v>
      </c>
      <c r="C65" t="s">
        <v>9</v>
      </c>
      <c r="D65">
        <v>6573</v>
      </c>
    </row>
    <row r="66" spans="1:4" x14ac:dyDescent="0.25">
      <c r="A66" t="s">
        <v>29</v>
      </c>
      <c r="B66" t="s">
        <v>10</v>
      </c>
      <c r="C66" t="s">
        <v>11</v>
      </c>
      <c r="D66">
        <v>10916</v>
      </c>
    </row>
    <row r="67" spans="1:4" x14ac:dyDescent="0.25">
      <c r="A67" t="s">
        <v>29</v>
      </c>
      <c r="B67" t="s">
        <v>12</v>
      </c>
      <c r="C67" t="s">
        <v>13</v>
      </c>
      <c r="D67">
        <v>7826</v>
      </c>
    </row>
    <row r="68" spans="1:4" x14ac:dyDescent="0.25">
      <c r="A68" t="s">
        <v>29</v>
      </c>
      <c r="B68" t="s">
        <v>14</v>
      </c>
      <c r="C68" t="s">
        <v>15</v>
      </c>
      <c r="D68">
        <v>3167</v>
      </c>
    </row>
    <row r="69" spans="1:4" x14ac:dyDescent="0.25">
      <c r="A69" t="s">
        <v>29</v>
      </c>
      <c r="B69" t="s">
        <v>16</v>
      </c>
      <c r="C69" t="s">
        <v>17</v>
      </c>
      <c r="D69">
        <v>1105</v>
      </c>
    </row>
    <row r="70" spans="1:4" x14ac:dyDescent="0.25">
      <c r="A70" t="s">
        <v>29</v>
      </c>
      <c r="B70" t="s">
        <v>18</v>
      </c>
      <c r="C70" t="s">
        <v>19</v>
      </c>
      <c r="D70">
        <v>364</v>
      </c>
    </row>
    <row r="71" spans="1:4" x14ac:dyDescent="0.25">
      <c r="A71" t="s">
        <v>29</v>
      </c>
      <c r="B71" t="s">
        <v>20</v>
      </c>
      <c r="C71" t="s">
        <v>21</v>
      </c>
      <c r="D71">
        <v>148</v>
      </c>
    </row>
    <row r="72" spans="1:4" x14ac:dyDescent="0.25">
      <c r="A72" t="s">
        <v>29</v>
      </c>
      <c r="B72" t="s">
        <v>22</v>
      </c>
      <c r="C72" t="s">
        <v>78</v>
      </c>
      <c r="D72">
        <v>2869</v>
      </c>
    </row>
    <row r="73" spans="1:4" x14ac:dyDescent="0.25">
      <c r="A73" t="s">
        <v>30</v>
      </c>
      <c r="B73" t="s">
        <v>4</v>
      </c>
      <c r="C73" t="s">
        <v>5</v>
      </c>
      <c r="D73">
        <v>92</v>
      </c>
    </row>
    <row r="74" spans="1:4" x14ac:dyDescent="0.25">
      <c r="A74" t="s">
        <v>30</v>
      </c>
      <c r="B74" t="s">
        <v>6</v>
      </c>
      <c r="C74" t="s">
        <v>7</v>
      </c>
      <c r="D74">
        <v>713</v>
      </c>
    </row>
    <row r="75" spans="1:4" x14ac:dyDescent="0.25">
      <c r="A75" t="s">
        <v>30</v>
      </c>
      <c r="B75" t="s">
        <v>8</v>
      </c>
      <c r="C75" t="s">
        <v>9</v>
      </c>
      <c r="D75">
        <v>1746</v>
      </c>
    </row>
    <row r="76" spans="1:4" x14ac:dyDescent="0.25">
      <c r="A76" t="s">
        <v>30</v>
      </c>
      <c r="B76" t="s">
        <v>10</v>
      </c>
      <c r="C76" t="s">
        <v>11</v>
      </c>
      <c r="D76">
        <v>2602</v>
      </c>
    </row>
    <row r="77" spans="1:4" x14ac:dyDescent="0.25">
      <c r="A77" t="s">
        <v>30</v>
      </c>
      <c r="B77" t="s">
        <v>12</v>
      </c>
      <c r="C77" t="s">
        <v>13</v>
      </c>
      <c r="D77">
        <v>1588</v>
      </c>
    </row>
    <row r="78" spans="1:4" x14ac:dyDescent="0.25">
      <c r="A78" t="s">
        <v>30</v>
      </c>
      <c r="B78" t="s">
        <v>14</v>
      </c>
      <c r="C78" t="s">
        <v>15</v>
      </c>
      <c r="D78">
        <v>565</v>
      </c>
    </row>
    <row r="79" spans="1:4" x14ac:dyDescent="0.25">
      <c r="A79" t="s">
        <v>30</v>
      </c>
      <c r="B79" t="s">
        <v>16</v>
      </c>
      <c r="C79" t="s">
        <v>17</v>
      </c>
      <c r="D79">
        <v>214</v>
      </c>
    </row>
    <row r="80" spans="1:4" x14ac:dyDescent="0.25">
      <c r="A80" t="s">
        <v>30</v>
      </c>
      <c r="B80" t="s">
        <v>18</v>
      </c>
      <c r="C80" t="s">
        <v>19</v>
      </c>
      <c r="D80">
        <v>75</v>
      </c>
    </row>
    <row r="81" spans="1:4" x14ac:dyDescent="0.25">
      <c r="A81" t="s">
        <v>30</v>
      </c>
      <c r="B81" t="s">
        <v>20</v>
      </c>
      <c r="C81" t="s">
        <v>21</v>
      </c>
      <c r="D81">
        <v>28</v>
      </c>
    </row>
    <row r="82" spans="1:4" x14ac:dyDescent="0.25">
      <c r="A82" t="s">
        <v>30</v>
      </c>
      <c r="B82" t="s">
        <v>22</v>
      </c>
      <c r="C82" t="s">
        <v>78</v>
      </c>
      <c r="D82">
        <v>3368</v>
      </c>
    </row>
    <row r="83" spans="1:4" x14ac:dyDescent="0.25">
      <c r="A83" t="s">
        <v>31</v>
      </c>
      <c r="B83" t="s">
        <v>4</v>
      </c>
      <c r="C83" t="s">
        <v>5</v>
      </c>
      <c r="D83">
        <v>83</v>
      </c>
    </row>
    <row r="84" spans="1:4" x14ac:dyDescent="0.25">
      <c r="A84" t="s">
        <v>31</v>
      </c>
      <c r="B84" t="s">
        <v>6</v>
      </c>
      <c r="C84" t="s">
        <v>7</v>
      </c>
      <c r="D84">
        <v>647</v>
      </c>
    </row>
    <row r="85" spans="1:4" x14ac:dyDescent="0.25">
      <c r="A85" t="s">
        <v>31</v>
      </c>
      <c r="B85" t="s">
        <v>8</v>
      </c>
      <c r="C85" t="s">
        <v>9</v>
      </c>
      <c r="D85">
        <v>1179</v>
      </c>
    </row>
    <row r="86" spans="1:4" x14ac:dyDescent="0.25">
      <c r="A86" t="s">
        <v>31</v>
      </c>
      <c r="B86" t="s">
        <v>10</v>
      </c>
      <c r="C86" t="s">
        <v>11</v>
      </c>
      <c r="D86">
        <v>2382</v>
      </c>
    </row>
    <row r="87" spans="1:4" x14ac:dyDescent="0.25">
      <c r="A87" t="s">
        <v>31</v>
      </c>
      <c r="B87" t="s">
        <v>12</v>
      </c>
      <c r="C87" t="s">
        <v>13</v>
      </c>
      <c r="D87">
        <v>2038</v>
      </c>
    </row>
    <row r="88" spans="1:4" x14ac:dyDescent="0.25">
      <c r="A88" t="s">
        <v>31</v>
      </c>
      <c r="B88" t="s">
        <v>14</v>
      </c>
      <c r="C88" t="s">
        <v>15</v>
      </c>
      <c r="D88">
        <v>857</v>
      </c>
    </row>
    <row r="89" spans="1:4" x14ac:dyDescent="0.25">
      <c r="A89" t="s">
        <v>31</v>
      </c>
      <c r="B89" t="s">
        <v>16</v>
      </c>
      <c r="C89" t="s">
        <v>17</v>
      </c>
      <c r="D89">
        <v>348</v>
      </c>
    </row>
    <row r="90" spans="1:4" x14ac:dyDescent="0.25">
      <c r="A90" t="s">
        <v>31</v>
      </c>
      <c r="B90" t="s">
        <v>18</v>
      </c>
      <c r="C90" t="s">
        <v>19</v>
      </c>
      <c r="D90">
        <v>116</v>
      </c>
    </row>
    <row r="91" spans="1:4" x14ac:dyDescent="0.25">
      <c r="A91" t="s">
        <v>31</v>
      </c>
      <c r="B91" t="s">
        <v>20</v>
      </c>
      <c r="C91" t="s">
        <v>21</v>
      </c>
      <c r="D91">
        <v>55</v>
      </c>
    </row>
    <row r="92" spans="1:4" x14ac:dyDescent="0.25">
      <c r="A92" t="s">
        <v>31</v>
      </c>
      <c r="B92" t="s">
        <v>22</v>
      </c>
      <c r="C92" t="s">
        <v>78</v>
      </c>
      <c r="D92">
        <v>2152</v>
      </c>
    </row>
    <row r="93" spans="1:4" x14ac:dyDescent="0.25">
      <c r="A93" t="s">
        <v>32</v>
      </c>
      <c r="B93" t="s">
        <v>4</v>
      </c>
      <c r="C93" t="s">
        <v>5</v>
      </c>
      <c r="D93">
        <v>3762</v>
      </c>
    </row>
    <row r="94" spans="1:4" x14ac:dyDescent="0.25">
      <c r="A94" t="s">
        <v>32</v>
      </c>
      <c r="B94" t="s">
        <v>6</v>
      </c>
      <c r="C94" t="s">
        <v>7</v>
      </c>
      <c r="D94">
        <v>24585</v>
      </c>
    </row>
    <row r="95" spans="1:4" x14ac:dyDescent="0.25">
      <c r="A95" t="s">
        <v>32</v>
      </c>
      <c r="B95" t="s">
        <v>8</v>
      </c>
      <c r="C95" t="s">
        <v>9</v>
      </c>
      <c r="D95">
        <v>48005</v>
      </c>
    </row>
    <row r="96" spans="1:4" x14ac:dyDescent="0.25">
      <c r="A96" t="s">
        <v>32</v>
      </c>
      <c r="B96" t="s">
        <v>10</v>
      </c>
      <c r="C96" t="s">
        <v>11</v>
      </c>
      <c r="D96">
        <v>55359</v>
      </c>
    </row>
    <row r="97" spans="1:4" x14ac:dyDescent="0.25">
      <c r="A97" t="s">
        <v>32</v>
      </c>
      <c r="B97" t="s">
        <v>12</v>
      </c>
      <c r="C97" t="s">
        <v>13</v>
      </c>
      <c r="D97">
        <v>37817</v>
      </c>
    </row>
    <row r="98" spans="1:4" x14ac:dyDescent="0.25">
      <c r="A98" t="s">
        <v>32</v>
      </c>
      <c r="B98" t="s">
        <v>14</v>
      </c>
      <c r="C98" t="s">
        <v>15</v>
      </c>
      <c r="D98">
        <v>16918</v>
      </c>
    </row>
    <row r="99" spans="1:4" x14ac:dyDescent="0.25">
      <c r="A99" t="s">
        <v>32</v>
      </c>
      <c r="B99" t="s">
        <v>16</v>
      </c>
      <c r="C99" t="s">
        <v>17</v>
      </c>
      <c r="D99">
        <v>6730</v>
      </c>
    </row>
    <row r="100" spans="1:4" x14ac:dyDescent="0.25">
      <c r="A100" t="s">
        <v>32</v>
      </c>
      <c r="B100" t="s">
        <v>18</v>
      </c>
      <c r="C100" t="s">
        <v>19</v>
      </c>
      <c r="D100">
        <v>2440</v>
      </c>
    </row>
    <row r="101" spans="1:4" x14ac:dyDescent="0.25">
      <c r="A101" t="s">
        <v>32</v>
      </c>
      <c r="B101" t="s">
        <v>20</v>
      </c>
      <c r="C101" t="s">
        <v>21</v>
      </c>
      <c r="D101">
        <v>1228</v>
      </c>
    </row>
    <row r="102" spans="1:4" x14ac:dyDescent="0.25">
      <c r="A102" t="s">
        <v>32</v>
      </c>
      <c r="B102" t="s">
        <v>22</v>
      </c>
      <c r="C102" t="s">
        <v>78</v>
      </c>
      <c r="D102">
        <v>28173</v>
      </c>
    </row>
    <row r="103" spans="1:4" x14ac:dyDescent="0.25">
      <c r="A103" t="s">
        <v>33</v>
      </c>
      <c r="B103" t="s">
        <v>4</v>
      </c>
      <c r="C103" t="s">
        <v>5</v>
      </c>
      <c r="D103">
        <v>2626</v>
      </c>
    </row>
    <row r="104" spans="1:4" x14ac:dyDescent="0.25">
      <c r="A104" t="s">
        <v>33</v>
      </c>
      <c r="B104" t="s">
        <v>6</v>
      </c>
      <c r="C104" t="s">
        <v>7</v>
      </c>
      <c r="D104">
        <v>16838</v>
      </c>
    </row>
    <row r="105" spans="1:4" x14ac:dyDescent="0.25">
      <c r="A105" t="s">
        <v>33</v>
      </c>
      <c r="B105" t="s">
        <v>8</v>
      </c>
      <c r="C105" t="s">
        <v>9</v>
      </c>
      <c r="D105">
        <v>28423</v>
      </c>
    </row>
    <row r="106" spans="1:4" x14ac:dyDescent="0.25">
      <c r="A106" t="s">
        <v>33</v>
      </c>
      <c r="B106" t="s">
        <v>10</v>
      </c>
      <c r="C106" t="s">
        <v>11</v>
      </c>
      <c r="D106">
        <v>31000</v>
      </c>
    </row>
    <row r="107" spans="1:4" x14ac:dyDescent="0.25">
      <c r="A107" t="s">
        <v>33</v>
      </c>
      <c r="B107" t="s">
        <v>12</v>
      </c>
      <c r="C107" t="s">
        <v>13</v>
      </c>
      <c r="D107">
        <v>19975</v>
      </c>
    </row>
    <row r="108" spans="1:4" x14ac:dyDescent="0.25">
      <c r="A108" t="s">
        <v>33</v>
      </c>
      <c r="B108" t="s">
        <v>14</v>
      </c>
      <c r="C108" t="s">
        <v>15</v>
      </c>
      <c r="D108">
        <v>8303</v>
      </c>
    </row>
    <row r="109" spans="1:4" x14ac:dyDescent="0.25">
      <c r="A109" t="s">
        <v>33</v>
      </c>
      <c r="B109" t="s">
        <v>16</v>
      </c>
      <c r="C109" t="s">
        <v>17</v>
      </c>
      <c r="D109">
        <v>2902</v>
      </c>
    </row>
    <row r="110" spans="1:4" x14ac:dyDescent="0.25">
      <c r="A110" t="s">
        <v>33</v>
      </c>
      <c r="B110" t="s">
        <v>18</v>
      </c>
      <c r="C110" t="s">
        <v>19</v>
      </c>
      <c r="D110">
        <v>1019</v>
      </c>
    </row>
    <row r="111" spans="1:4" x14ac:dyDescent="0.25">
      <c r="A111" t="s">
        <v>33</v>
      </c>
      <c r="B111" t="s">
        <v>20</v>
      </c>
      <c r="C111" t="s">
        <v>21</v>
      </c>
      <c r="D111">
        <v>427</v>
      </c>
    </row>
    <row r="112" spans="1:4" x14ac:dyDescent="0.25">
      <c r="A112" t="s">
        <v>33</v>
      </c>
      <c r="B112" t="s">
        <v>22</v>
      </c>
      <c r="C112" t="s">
        <v>78</v>
      </c>
      <c r="D112">
        <v>18525</v>
      </c>
    </row>
    <row r="113" spans="1:4" x14ac:dyDescent="0.25">
      <c r="A113" t="s">
        <v>34</v>
      </c>
      <c r="B113" t="s">
        <v>4</v>
      </c>
      <c r="C113" t="s">
        <v>5</v>
      </c>
      <c r="D113">
        <v>263</v>
      </c>
    </row>
    <row r="114" spans="1:4" x14ac:dyDescent="0.25">
      <c r="A114" t="s">
        <v>34</v>
      </c>
      <c r="B114" t="s">
        <v>6</v>
      </c>
      <c r="C114" t="s">
        <v>7</v>
      </c>
      <c r="D114">
        <v>2326</v>
      </c>
    </row>
    <row r="115" spans="1:4" x14ac:dyDescent="0.25">
      <c r="A115" t="s">
        <v>34</v>
      </c>
      <c r="B115" t="s">
        <v>8</v>
      </c>
      <c r="C115" t="s">
        <v>9</v>
      </c>
      <c r="D115">
        <v>3991</v>
      </c>
    </row>
    <row r="116" spans="1:4" x14ac:dyDescent="0.25">
      <c r="A116" t="s">
        <v>34</v>
      </c>
      <c r="B116" t="s">
        <v>10</v>
      </c>
      <c r="C116" t="s">
        <v>11</v>
      </c>
      <c r="D116">
        <v>4456</v>
      </c>
    </row>
    <row r="117" spans="1:4" x14ac:dyDescent="0.25">
      <c r="A117" t="s">
        <v>34</v>
      </c>
      <c r="B117" t="s">
        <v>12</v>
      </c>
      <c r="C117" t="s">
        <v>13</v>
      </c>
      <c r="D117">
        <v>3056</v>
      </c>
    </row>
    <row r="118" spans="1:4" x14ac:dyDescent="0.25">
      <c r="A118" t="s">
        <v>34</v>
      </c>
      <c r="B118" t="s">
        <v>14</v>
      </c>
      <c r="C118" t="s">
        <v>15</v>
      </c>
      <c r="D118">
        <v>1390</v>
      </c>
    </row>
    <row r="119" spans="1:4" x14ac:dyDescent="0.25">
      <c r="A119" t="s">
        <v>34</v>
      </c>
      <c r="B119" t="s">
        <v>16</v>
      </c>
      <c r="C119" t="s">
        <v>17</v>
      </c>
      <c r="D119">
        <v>517</v>
      </c>
    </row>
    <row r="120" spans="1:4" x14ac:dyDescent="0.25">
      <c r="A120" t="s">
        <v>34</v>
      </c>
      <c r="B120" t="s">
        <v>18</v>
      </c>
      <c r="C120" t="s">
        <v>19</v>
      </c>
      <c r="D120">
        <v>193</v>
      </c>
    </row>
    <row r="121" spans="1:4" x14ac:dyDescent="0.25">
      <c r="A121" t="s">
        <v>34</v>
      </c>
      <c r="B121" t="s">
        <v>20</v>
      </c>
      <c r="C121" t="s">
        <v>21</v>
      </c>
      <c r="D121">
        <v>119</v>
      </c>
    </row>
    <row r="122" spans="1:4" x14ac:dyDescent="0.25">
      <c r="A122" t="s">
        <v>34</v>
      </c>
      <c r="B122" t="s">
        <v>22</v>
      </c>
      <c r="C122" t="s">
        <v>78</v>
      </c>
      <c r="D122">
        <v>1748</v>
      </c>
    </row>
    <row r="123" spans="1:4" x14ac:dyDescent="0.25">
      <c r="A123" t="s">
        <v>35</v>
      </c>
      <c r="B123" t="s">
        <v>4</v>
      </c>
      <c r="C123" t="s">
        <v>5</v>
      </c>
      <c r="D123">
        <v>395</v>
      </c>
    </row>
    <row r="124" spans="1:4" x14ac:dyDescent="0.25">
      <c r="A124" t="s">
        <v>35</v>
      </c>
      <c r="B124" t="s">
        <v>6</v>
      </c>
      <c r="C124" t="s">
        <v>7</v>
      </c>
      <c r="D124">
        <v>3135</v>
      </c>
    </row>
    <row r="125" spans="1:4" x14ac:dyDescent="0.25">
      <c r="A125" t="s">
        <v>35</v>
      </c>
      <c r="B125" t="s">
        <v>8</v>
      </c>
      <c r="C125" t="s">
        <v>9</v>
      </c>
      <c r="D125">
        <v>6078</v>
      </c>
    </row>
    <row r="126" spans="1:4" x14ac:dyDescent="0.25">
      <c r="A126" t="s">
        <v>35</v>
      </c>
      <c r="B126" t="s">
        <v>10</v>
      </c>
      <c r="C126" t="s">
        <v>11</v>
      </c>
      <c r="D126">
        <v>5862</v>
      </c>
    </row>
    <row r="127" spans="1:4" x14ac:dyDescent="0.25">
      <c r="A127" t="s">
        <v>35</v>
      </c>
      <c r="B127" t="s">
        <v>12</v>
      </c>
      <c r="C127" t="s">
        <v>13</v>
      </c>
      <c r="D127">
        <v>3320</v>
      </c>
    </row>
    <row r="128" spans="1:4" x14ac:dyDescent="0.25">
      <c r="A128" t="s">
        <v>35</v>
      </c>
      <c r="B128" t="s">
        <v>14</v>
      </c>
      <c r="C128" t="s">
        <v>15</v>
      </c>
      <c r="D128">
        <v>1168</v>
      </c>
    </row>
    <row r="129" spans="1:4" x14ac:dyDescent="0.25">
      <c r="A129" t="s">
        <v>35</v>
      </c>
      <c r="B129" t="s">
        <v>16</v>
      </c>
      <c r="C129" t="s">
        <v>17</v>
      </c>
      <c r="D129">
        <v>373</v>
      </c>
    </row>
    <row r="130" spans="1:4" x14ac:dyDescent="0.25">
      <c r="A130" t="s">
        <v>35</v>
      </c>
      <c r="B130" t="s">
        <v>18</v>
      </c>
      <c r="C130" t="s">
        <v>19</v>
      </c>
      <c r="D130">
        <v>129</v>
      </c>
    </row>
    <row r="131" spans="1:4" x14ac:dyDescent="0.25">
      <c r="A131" t="s">
        <v>35</v>
      </c>
      <c r="B131" t="s">
        <v>20</v>
      </c>
      <c r="C131" t="s">
        <v>21</v>
      </c>
      <c r="D131">
        <v>57</v>
      </c>
    </row>
    <row r="132" spans="1:4" x14ac:dyDescent="0.25">
      <c r="A132" t="s">
        <v>35</v>
      </c>
      <c r="B132" t="s">
        <v>22</v>
      </c>
      <c r="C132" t="s">
        <v>78</v>
      </c>
      <c r="D132">
        <v>1964</v>
      </c>
    </row>
    <row r="133" spans="1:4" x14ac:dyDescent="0.25">
      <c r="A133" t="s">
        <v>36</v>
      </c>
      <c r="B133" t="s">
        <v>27</v>
      </c>
      <c r="C133" t="s">
        <v>77</v>
      </c>
      <c r="D133">
        <v>10</v>
      </c>
    </row>
    <row r="134" spans="1:4" x14ac:dyDescent="0.25">
      <c r="A134" t="s">
        <v>36</v>
      </c>
      <c r="B134" t="s">
        <v>4</v>
      </c>
      <c r="C134" t="s">
        <v>5</v>
      </c>
      <c r="D134">
        <v>2716</v>
      </c>
    </row>
    <row r="135" spans="1:4" x14ac:dyDescent="0.25">
      <c r="A135" t="s">
        <v>36</v>
      </c>
      <c r="B135" t="s">
        <v>6</v>
      </c>
      <c r="C135" t="s">
        <v>7</v>
      </c>
      <c r="D135">
        <v>14852</v>
      </c>
    </row>
    <row r="136" spans="1:4" x14ac:dyDescent="0.25">
      <c r="A136" t="s">
        <v>36</v>
      </c>
      <c r="B136" t="s">
        <v>8</v>
      </c>
      <c r="C136" t="s">
        <v>9</v>
      </c>
      <c r="D136">
        <v>30549</v>
      </c>
    </row>
    <row r="137" spans="1:4" x14ac:dyDescent="0.25">
      <c r="A137" t="s">
        <v>36</v>
      </c>
      <c r="B137" t="s">
        <v>10</v>
      </c>
      <c r="C137" t="s">
        <v>11</v>
      </c>
      <c r="D137">
        <v>43592</v>
      </c>
    </row>
    <row r="138" spans="1:4" x14ac:dyDescent="0.25">
      <c r="A138" t="s">
        <v>36</v>
      </c>
      <c r="B138" t="s">
        <v>12</v>
      </c>
      <c r="C138" t="s">
        <v>13</v>
      </c>
      <c r="D138">
        <v>28552</v>
      </c>
    </row>
    <row r="139" spans="1:4" x14ac:dyDescent="0.25">
      <c r="A139" t="s">
        <v>36</v>
      </c>
      <c r="B139" t="s">
        <v>14</v>
      </c>
      <c r="C139" t="s">
        <v>15</v>
      </c>
      <c r="D139">
        <v>10691</v>
      </c>
    </row>
    <row r="140" spans="1:4" x14ac:dyDescent="0.25">
      <c r="A140" t="s">
        <v>36</v>
      </c>
      <c r="B140" t="s">
        <v>16</v>
      </c>
      <c r="C140" t="s">
        <v>17</v>
      </c>
      <c r="D140">
        <v>3487</v>
      </c>
    </row>
    <row r="141" spans="1:4" x14ac:dyDescent="0.25">
      <c r="A141" t="s">
        <v>36</v>
      </c>
      <c r="B141" t="s">
        <v>18</v>
      </c>
      <c r="C141" t="s">
        <v>19</v>
      </c>
      <c r="D141">
        <v>1013</v>
      </c>
    </row>
    <row r="142" spans="1:4" x14ac:dyDescent="0.25">
      <c r="A142" t="s">
        <v>36</v>
      </c>
      <c r="B142" t="s">
        <v>20</v>
      </c>
      <c r="C142" t="s">
        <v>21</v>
      </c>
      <c r="D142">
        <v>450</v>
      </c>
    </row>
    <row r="143" spans="1:4" x14ac:dyDescent="0.25">
      <c r="A143" t="s">
        <v>36</v>
      </c>
      <c r="B143" t="s">
        <v>22</v>
      </c>
      <c r="C143" t="s">
        <v>78</v>
      </c>
      <c r="D143">
        <v>18533</v>
      </c>
    </row>
    <row r="144" spans="1:4" x14ac:dyDescent="0.25">
      <c r="A144" t="s">
        <v>37</v>
      </c>
      <c r="B144" t="s">
        <v>4</v>
      </c>
      <c r="C144" t="s">
        <v>5</v>
      </c>
      <c r="D144">
        <v>1928</v>
      </c>
    </row>
    <row r="145" spans="1:4" x14ac:dyDescent="0.25">
      <c r="A145" t="s">
        <v>37</v>
      </c>
      <c r="B145" t="s">
        <v>6</v>
      </c>
      <c r="C145" t="s">
        <v>7</v>
      </c>
      <c r="D145">
        <v>11743</v>
      </c>
    </row>
    <row r="146" spans="1:4" x14ac:dyDescent="0.25">
      <c r="A146" t="s">
        <v>37</v>
      </c>
      <c r="B146" t="s">
        <v>8</v>
      </c>
      <c r="C146" t="s">
        <v>9</v>
      </c>
      <c r="D146">
        <v>21133</v>
      </c>
    </row>
    <row r="147" spans="1:4" x14ac:dyDescent="0.25">
      <c r="A147" t="s">
        <v>37</v>
      </c>
      <c r="B147" t="s">
        <v>10</v>
      </c>
      <c r="C147" t="s">
        <v>11</v>
      </c>
      <c r="D147">
        <v>21068</v>
      </c>
    </row>
    <row r="148" spans="1:4" x14ac:dyDescent="0.25">
      <c r="A148" t="s">
        <v>37</v>
      </c>
      <c r="B148" t="s">
        <v>12</v>
      </c>
      <c r="C148" t="s">
        <v>13</v>
      </c>
      <c r="D148">
        <v>11810</v>
      </c>
    </row>
    <row r="149" spans="1:4" x14ac:dyDescent="0.25">
      <c r="A149" t="s">
        <v>37</v>
      </c>
      <c r="B149" t="s">
        <v>14</v>
      </c>
      <c r="C149" t="s">
        <v>15</v>
      </c>
      <c r="D149">
        <v>4272</v>
      </c>
    </row>
    <row r="150" spans="1:4" x14ac:dyDescent="0.25">
      <c r="A150" t="s">
        <v>37</v>
      </c>
      <c r="B150" t="s">
        <v>16</v>
      </c>
      <c r="C150" t="s">
        <v>17</v>
      </c>
      <c r="D150">
        <v>1297</v>
      </c>
    </row>
    <row r="151" spans="1:4" x14ac:dyDescent="0.25">
      <c r="A151" t="s">
        <v>37</v>
      </c>
      <c r="B151" t="s">
        <v>18</v>
      </c>
      <c r="C151" t="s">
        <v>19</v>
      </c>
      <c r="D151">
        <v>377</v>
      </c>
    </row>
    <row r="152" spans="1:4" x14ac:dyDescent="0.25">
      <c r="A152" t="s">
        <v>37</v>
      </c>
      <c r="B152" t="s">
        <v>20</v>
      </c>
      <c r="C152" t="s">
        <v>21</v>
      </c>
      <c r="D152">
        <v>176</v>
      </c>
    </row>
    <row r="153" spans="1:4" x14ac:dyDescent="0.25">
      <c r="A153" t="s">
        <v>37</v>
      </c>
      <c r="B153" t="s">
        <v>22</v>
      </c>
      <c r="C153" t="s">
        <v>78</v>
      </c>
      <c r="D153">
        <v>9278</v>
      </c>
    </row>
    <row r="154" spans="1:4" x14ac:dyDescent="0.25">
      <c r="A154" t="s">
        <v>38</v>
      </c>
      <c r="B154" t="s">
        <v>4</v>
      </c>
      <c r="C154" t="s">
        <v>5</v>
      </c>
      <c r="D154">
        <v>444</v>
      </c>
    </row>
    <row r="155" spans="1:4" x14ac:dyDescent="0.25">
      <c r="A155" t="s">
        <v>38</v>
      </c>
      <c r="B155" t="s">
        <v>6</v>
      </c>
      <c r="C155" t="s">
        <v>7</v>
      </c>
      <c r="D155">
        <v>3734</v>
      </c>
    </row>
    <row r="156" spans="1:4" x14ac:dyDescent="0.25">
      <c r="A156" t="s">
        <v>38</v>
      </c>
      <c r="B156" t="s">
        <v>8</v>
      </c>
      <c r="C156" t="s">
        <v>9</v>
      </c>
      <c r="D156">
        <v>9522</v>
      </c>
    </row>
    <row r="157" spans="1:4" x14ac:dyDescent="0.25">
      <c r="A157" t="s">
        <v>38</v>
      </c>
      <c r="B157" t="s">
        <v>10</v>
      </c>
      <c r="C157" t="s">
        <v>11</v>
      </c>
      <c r="D157">
        <v>11039</v>
      </c>
    </row>
    <row r="158" spans="1:4" x14ac:dyDescent="0.25">
      <c r="A158" t="s">
        <v>38</v>
      </c>
      <c r="B158" t="s">
        <v>12</v>
      </c>
      <c r="C158" t="s">
        <v>13</v>
      </c>
      <c r="D158">
        <v>5814</v>
      </c>
    </row>
    <row r="159" spans="1:4" x14ac:dyDescent="0.25">
      <c r="A159" t="s">
        <v>38</v>
      </c>
      <c r="B159" t="s">
        <v>14</v>
      </c>
      <c r="C159" t="s">
        <v>15</v>
      </c>
      <c r="D159">
        <v>1820</v>
      </c>
    </row>
    <row r="160" spans="1:4" x14ac:dyDescent="0.25">
      <c r="A160" t="s">
        <v>38</v>
      </c>
      <c r="B160" t="s">
        <v>16</v>
      </c>
      <c r="C160" t="s">
        <v>17</v>
      </c>
      <c r="D160">
        <v>542</v>
      </c>
    </row>
    <row r="161" spans="1:4" x14ac:dyDescent="0.25">
      <c r="A161" t="s">
        <v>38</v>
      </c>
      <c r="B161" t="s">
        <v>18</v>
      </c>
      <c r="C161" t="s">
        <v>19</v>
      </c>
      <c r="D161">
        <v>163</v>
      </c>
    </row>
    <row r="162" spans="1:4" x14ac:dyDescent="0.25">
      <c r="A162" t="s">
        <v>38</v>
      </c>
      <c r="B162" t="s">
        <v>20</v>
      </c>
      <c r="C162" t="s">
        <v>21</v>
      </c>
      <c r="D162">
        <v>63</v>
      </c>
    </row>
    <row r="163" spans="1:4" x14ac:dyDescent="0.25">
      <c r="A163" t="s">
        <v>38</v>
      </c>
      <c r="B163" t="s">
        <v>22</v>
      </c>
      <c r="C163" t="s">
        <v>78</v>
      </c>
      <c r="D163">
        <v>6262</v>
      </c>
    </row>
    <row r="164" spans="1:4" x14ac:dyDescent="0.25">
      <c r="A164" t="s">
        <v>39</v>
      </c>
      <c r="B164" t="s">
        <v>4</v>
      </c>
      <c r="C164" t="s">
        <v>5</v>
      </c>
      <c r="D164">
        <v>879</v>
      </c>
    </row>
    <row r="165" spans="1:4" x14ac:dyDescent="0.25">
      <c r="A165" t="s">
        <v>39</v>
      </c>
      <c r="B165" t="s">
        <v>6</v>
      </c>
      <c r="C165" t="s">
        <v>7</v>
      </c>
      <c r="D165">
        <v>5132</v>
      </c>
    </row>
    <row r="166" spans="1:4" x14ac:dyDescent="0.25">
      <c r="A166" t="s">
        <v>39</v>
      </c>
      <c r="B166" t="s">
        <v>8</v>
      </c>
      <c r="C166" t="s">
        <v>9</v>
      </c>
      <c r="D166">
        <v>9548</v>
      </c>
    </row>
    <row r="167" spans="1:4" x14ac:dyDescent="0.25">
      <c r="A167" t="s">
        <v>39</v>
      </c>
      <c r="B167" t="s">
        <v>10</v>
      </c>
      <c r="C167" t="s">
        <v>11</v>
      </c>
      <c r="D167">
        <v>10479</v>
      </c>
    </row>
    <row r="168" spans="1:4" x14ac:dyDescent="0.25">
      <c r="A168" t="s">
        <v>39</v>
      </c>
      <c r="B168" t="s">
        <v>12</v>
      </c>
      <c r="C168" t="s">
        <v>13</v>
      </c>
      <c r="D168">
        <v>5748</v>
      </c>
    </row>
    <row r="169" spans="1:4" x14ac:dyDescent="0.25">
      <c r="A169" t="s">
        <v>39</v>
      </c>
      <c r="B169" t="s">
        <v>14</v>
      </c>
      <c r="C169" t="s">
        <v>15</v>
      </c>
      <c r="D169">
        <v>1877</v>
      </c>
    </row>
    <row r="170" spans="1:4" x14ac:dyDescent="0.25">
      <c r="A170" t="s">
        <v>39</v>
      </c>
      <c r="B170" t="s">
        <v>16</v>
      </c>
      <c r="C170" t="s">
        <v>17</v>
      </c>
      <c r="D170">
        <v>587</v>
      </c>
    </row>
    <row r="171" spans="1:4" x14ac:dyDescent="0.25">
      <c r="A171" t="s">
        <v>39</v>
      </c>
      <c r="B171" t="s">
        <v>18</v>
      </c>
      <c r="C171" t="s">
        <v>19</v>
      </c>
      <c r="D171">
        <v>201</v>
      </c>
    </row>
    <row r="172" spans="1:4" x14ac:dyDescent="0.25">
      <c r="A172" t="s">
        <v>39</v>
      </c>
      <c r="B172" t="s">
        <v>20</v>
      </c>
      <c r="C172" t="s">
        <v>21</v>
      </c>
      <c r="D172">
        <v>87</v>
      </c>
    </row>
    <row r="173" spans="1:4" x14ac:dyDescent="0.25">
      <c r="A173" t="s">
        <v>39</v>
      </c>
      <c r="B173" t="s">
        <v>22</v>
      </c>
      <c r="C173" t="s">
        <v>78</v>
      </c>
      <c r="D173">
        <v>3512</v>
      </c>
    </row>
    <row r="174" spans="1:4" x14ac:dyDescent="0.25">
      <c r="A174" t="s">
        <v>40</v>
      </c>
      <c r="B174" t="s">
        <v>4</v>
      </c>
      <c r="C174" t="s">
        <v>5</v>
      </c>
      <c r="D174">
        <v>1099</v>
      </c>
    </row>
    <row r="175" spans="1:4" x14ac:dyDescent="0.25">
      <c r="A175" t="s">
        <v>40</v>
      </c>
      <c r="B175" t="s">
        <v>6</v>
      </c>
      <c r="C175" t="s">
        <v>7</v>
      </c>
      <c r="D175">
        <v>8294</v>
      </c>
    </row>
    <row r="176" spans="1:4" x14ac:dyDescent="0.25">
      <c r="A176" t="s">
        <v>40</v>
      </c>
      <c r="B176" t="s">
        <v>8</v>
      </c>
      <c r="C176" t="s">
        <v>9</v>
      </c>
      <c r="D176">
        <v>13133</v>
      </c>
    </row>
    <row r="177" spans="1:4" x14ac:dyDescent="0.25">
      <c r="A177" t="s">
        <v>40</v>
      </c>
      <c r="B177" t="s">
        <v>10</v>
      </c>
      <c r="C177" t="s">
        <v>11</v>
      </c>
      <c r="D177">
        <v>12493</v>
      </c>
    </row>
    <row r="178" spans="1:4" x14ac:dyDescent="0.25">
      <c r="A178" t="s">
        <v>40</v>
      </c>
      <c r="B178" t="s">
        <v>12</v>
      </c>
      <c r="C178" t="s">
        <v>13</v>
      </c>
      <c r="D178">
        <v>7105</v>
      </c>
    </row>
    <row r="179" spans="1:4" x14ac:dyDescent="0.25">
      <c r="A179" t="s">
        <v>40</v>
      </c>
      <c r="B179" t="s">
        <v>14</v>
      </c>
      <c r="C179" t="s">
        <v>15</v>
      </c>
      <c r="D179">
        <v>2631</v>
      </c>
    </row>
    <row r="180" spans="1:4" x14ac:dyDescent="0.25">
      <c r="A180" t="s">
        <v>40</v>
      </c>
      <c r="B180" t="s">
        <v>16</v>
      </c>
      <c r="C180" t="s">
        <v>17</v>
      </c>
      <c r="D180">
        <v>863</v>
      </c>
    </row>
    <row r="181" spans="1:4" x14ac:dyDescent="0.25">
      <c r="A181" t="s">
        <v>40</v>
      </c>
      <c r="B181" t="s">
        <v>18</v>
      </c>
      <c r="C181" t="s">
        <v>19</v>
      </c>
      <c r="D181">
        <v>268</v>
      </c>
    </row>
    <row r="182" spans="1:4" x14ac:dyDescent="0.25">
      <c r="A182" t="s">
        <v>40</v>
      </c>
      <c r="B182" t="s">
        <v>20</v>
      </c>
      <c r="C182" t="s">
        <v>21</v>
      </c>
      <c r="D182">
        <v>101</v>
      </c>
    </row>
    <row r="183" spans="1:4" x14ac:dyDescent="0.25">
      <c r="A183" t="s">
        <v>40</v>
      </c>
      <c r="B183" t="s">
        <v>22</v>
      </c>
      <c r="C183" t="s">
        <v>78</v>
      </c>
      <c r="D183">
        <v>9460</v>
      </c>
    </row>
    <row r="184" spans="1:4" x14ac:dyDescent="0.25">
      <c r="A184" t="s">
        <v>41</v>
      </c>
      <c r="B184" t="s">
        <v>4</v>
      </c>
      <c r="C184" t="s">
        <v>5</v>
      </c>
      <c r="D184">
        <v>1515</v>
      </c>
    </row>
    <row r="185" spans="1:4" x14ac:dyDescent="0.25">
      <c r="A185" t="s">
        <v>41</v>
      </c>
      <c r="B185" t="s">
        <v>6</v>
      </c>
      <c r="C185" t="s">
        <v>7</v>
      </c>
      <c r="D185">
        <v>9807</v>
      </c>
    </row>
    <row r="186" spans="1:4" x14ac:dyDescent="0.25">
      <c r="A186" t="s">
        <v>41</v>
      </c>
      <c r="B186" t="s">
        <v>8</v>
      </c>
      <c r="C186" t="s">
        <v>9</v>
      </c>
      <c r="D186">
        <v>15173</v>
      </c>
    </row>
    <row r="187" spans="1:4" x14ac:dyDescent="0.25">
      <c r="A187" t="s">
        <v>41</v>
      </c>
      <c r="B187" t="s">
        <v>10</v>
      </c>
      <c r="C187" t="s">
        <v>11</v>
      </c>
      <c r="D187">
        <v>14764</v>
      </c>
    </row>
    <row r="188" spans="1:4" x14ac:dyDescent="0.25">
      <c r="A188" t="s">
        <v>41</v>
      </c>
      <c r="B188" t="s">
        <v>12</v>
      </c>
      <c r="C188" t="s">
        <v>13</v>
      </c>
      <c r="D188">
        <v>8223</v>
      </c>
    </row>
    <row r="189" spans="1:4" x14ac:dyDescent="0.25">
      <c r="A189" t="s">
        <v>41</v>
      </c>
      <c r="B189" t="s">
        <v>14</v>
      </c>
      <c r="C189" t="s">
        <v>15</v>
      </c>
      <c r="D189">
        <v>3009</v>
      </c>
    </row>
    <row r="190" spans="1:4" x14ac:dyDescent="0.25">
      <c r="A190" t="s">
        <v>41</v>
      </c>
      <c r="B190" t="s">
        <v>16</v>
      </c>
      <c r="C190" t="s">
        <v>17</v>
      </c>
      <c r="D190">
        <v>1054</v>
      </c>
    </row>
    <row r="191" spans="1:4" x14ac:dyDescent="0.25">
      <c r="A191" t="s">
        <v>41</v>
      </c>
      <c r="B191" t="s">
        <v>18</v>
      </c>
      <c r="C191" t="s">
        <v>19</v>
      </c>
      <c r="D191">
        <v>368</v>
      </c>
    </row>
    <row r="192" spans="1:4" x14ac:dyDescent="0.25">
      <c r="A192" t="s">
        <v>41</v>
      </c>
      <c r="B192" t="s">
        <v>20</v>
      </c>
      <c r="C192" t="s">
        <v>21</v>
      </c>
      <c r="D192">
        <v>216</v>
      </c>
    </row>
    <row r="193" spans="1:4" x14ac:dyDescent="0.25">
      <c r="A193" t="s">
        <v>41</v>
      </c>
      <c r="B193" t="s">
        <v>22</v>
      </c>
      <c r="C193" t="s">
        <v>78</v>
      </c>
      <c r="D193">
        <v>9048</v>
      </c>
    </row>
    <row r="194" spans="1:4" x14ac:dyDescent="0.25">
      <c r="A194" t="s">
        <v>42</v>
      </c>
      <c r="B194" t="s">
        <v>4</v>
      </c>
      <c r="C194" t="s">
        <v>5</v>
      </c>
      <c r="D194">
        <v>187</v>
      </c>
    </row>
    <row r="195" spans="1:4" x14ac:dyDescent="0.25">
      <c r="A195" t="s">
        <v>42</v>
      </c>
      <c r="B195" t="s">
        <v>6</v>
      </c>
      <c r="C195" t="s">
        <v>7</v>
      </c>
      <c r="D195">
        <v>1369</v>
      </c>
    </row>
    <row r="196" spans="1:4" x14ac:dyDescent="0.25">
      <c r="A196" t="s">
        <v>42</v>
      </c>
      <c r="B196" t="s">
        <v>8</v>
      </c>
      <c r="C196" t="s">
        <v>9</v>
      </c>
      <c r="D196">
        <v>3143</v>
      </c>
    </row>
    <row r="197" spans="1:4" x14ac:dyDescent="0.25">
      <c r="A197" t="s">
        <v>42</v>
      </c>
      <c r="B197" t="s">
        <v>10</v>
      </c>
      <c r="C197" t="s">
        <v>11</v>
      </c>
      <c r="D197">
        <v>3547</v>
      </c>
    </row>
    <row r="198" spans="1:4" x14ac:dyDescent="0.25">
      <c r="A198" t="s">
        <v>42</v>
      </c>
      <c r="B198" t="s">
        <v>12</v>
      </c>
      <c r="C198" t="s">
        <v>13</v>
      </c>
      <c r="D198">
        <v>2120</v>
      </c>
    </row>
    <row r="199" spans="1:4" x14ac:dyDescent="0.25">
      <c r="A199" t="s">
        <v>42</v>
      </c>
      <c r="B199" t="s">
        <v>14</v>
      </c>
      <c r="C199" t="s">
        <v>15</v>
      </c>
      <c r="D199">
        <v>804</v>
      </c>
    </row>
    <row r="200" spans="1:4" x14ac:dyDescent="0.25">
      <c r="A200" t="s">
        <v>42</v>
      </c>
      <c r="B200" t="s">
        <v>16</v>
      </c>
      <c r="C200" t="s">
        <v>17</v>
      </c>
      <c r="D200">
        <v>260</v>
      </c>
    </row>
    <row r="201" spans="1:4" x14ac:dyDescent="0.25">
      <c r="A201" t="s">
        <v>42</v>
      </c>
      <c r="B201" t="s">
        <v>18</v>
      </c>
      <c r="C201" t="s">
        <v>19</v>
      </c>
      <c r="D201">
        <v>76</v>
      </c>
    </row>
    <row r="202" spans="1:4" x14ac:dyDescent="0.25">
      <c r="A202" t="s">
        <v>42</v>
      </c>
      <c r="B202" t="s">
        <v>20</v>
      </c>
      <c r="C202" t="s">
        <v>21</v>
      </c>
      <c r="D202">
        <v>43</v>
      </c>
    </row>
    <row r="203" spans="1:4" x14ac:dyDescent="0.25">
      <c r="A203" t="s">
        <v>42</v>
      </c>
      <c r="B203" t="s">
        <v>22</v>
      </c>
      <c r="C203" t="s">
        <v>78</v>
      </c>
      <c r="D203">
        <v>1156</v>
      </c>
    </row>
    <row r="204" spans="1:4" x14ac:dyDescent="0.25">
      <c r="A204" t="s">
        <v>43</v>
      </c>
      <c r="B204" t="s">
        <v>4</v>
      </c>
      <c r="C204" t="s">
        <v>5</v>
      </c>
      <c r="D204">
        <v>953</v>
      </c>
    </row>
    <row r="205" spans="1:4" x14ac:dyDescent="0.25">
      <c r="A205" t="s">
        <v>43</v>
      </c>
      <c r="B205" t="s">
        <v>6</v>
      </c>
      <c r="C205" t="s">
        <v>7</v>
      </c>
      <c r="D205">
        <v>6197</v>
      </c>
    </row>
    <row r="206" spans="1:4" x14ac:dyDescent="0.25">
      <c r="A206" t="s">
        <v>43</v>
      </c>
      <c r="B206" t="s">
        <v>8</v>
      </c>
      <c r="C206" t="s">
        <v>9</v>
      </c>
      <c r="D206">
        <v>14035</v>
      </c>
    </row>
    <row r="207" spans="1:4" x14ac:dyDescent="0.25">
      <c r="A207" t="s">
        <v>43</v>
      </c>
      <c r="B207" t="s">
        <v>10</v>
      </c>
      <c r="C207" t="s">
        <v>11</v>
      </c>
      <c r="D207">
        <v>20323</v>
      </c>
    </row>
    <row r="208" spans="1:4" x14ac:dyDescent="0.25">
      <c r="A208" t="s">
        <v>43</v>
      </c>
      <c r="B208" t="s">
        <v>12</v>
      </c>
      <c r="C208" t="s">
        <v>13</v>
      </c>
      <c r="D208">
        <v>14487</v>
      </c>
    </row>
    <row r="209" spans="1:4" x14ac:dyDescent="0.25">
      <c r="A209" t="s">
        <v>43</v>
      </c>
      <c r="B209" t="s">
        <v>14</v>
      </c>
      <c r="C209" t="s">
        <v>15</v>
      </c>
      <c r="D209">
        <v>5969</v>
      </c>
    </row>
    <row r="210" spans="1:4" x14ac:dyDescent="0.25">
      <c r="A210" t="s">
        <v>43</v>
      </c>
      <c r="B210" t="s">
        <v>16</v>
      </c>
      <c r="C210" t="s">
        <v>17</v>
      </c>
      <c r="D210">
        <v>2267</v>
      </c>
    </row>
    <row r="211" spans="1:4" x14ac:dyDescent="0.25">
      <c r="A211" t="s">
        <v>43</v>
      </c>
      <c r="B211" t="s">
        <v>18</v>
      </c>
      <c r="C211" t="s">
        <v>19</v>
      </c>
      <c r="D211">
        <v>722</v>
      </c>
    </row>
    <row r="212" spans="1:4" x14ac:dyDescent="0.25">
      <c r="A212" t="s">
        <v>43</v>
      </c>
      <c r="B212" t="s">
        <v>20</v>
      </c>
      <c r="C212" t="s">
        <v>21</v>
      </c>
      <c r="D212">
        <v>337</v>
      </c>
    </row>
    <row r="213" spans="1:4" x14ac:dyDescent="0.25">
      <c r="A213" t="s">
        <v>43</v>
      </c>
      <c r="B213" t="s">
        <v>22</v>
      </c>
      <c r="C213" t="s">
        <v>78</v>
      </c>
      <c r="D213">
        <v>7846</v>
      </c>
    </row>
    <row r="214" spans="1:4" x14ac:dyDescent="0.25">
      <c r="A214" t="s">
        <v>44</v>
      </c>
      <c r="B214" t="s">
        <v>4</v>
      </c>
      <c r="C214" t="s">
        <v>5</v>
      </c>
      <c r="D214">
        <v>569</v>
      </c>
    </row>
    <row r="215" spans="1:4" x14ac:dyDescent="0.25">
      <c r="A215" t="s">
        <v>44</v>
      </c>
      <c r="B215" t="s">
        <v>6</v>
      </c>
      <c r="C215" t="s">
        <v>7</v>
      </c>
      <c r="D215">
        <v>4537</v>
      </c>
    </row>
    <row r="216" spans="1:4" x14ac:dyDescent="0.25">
      <c r="A216" t="s">
        <v>44</v>
      </c>
      <c r="B216" t="s">
        <v>8</v>
      </c>
      <c r="C216" t="s">
        <v>9</v>
      </c>
      <c r="D216">
        <v>11908</v>
      </c>
    </row>
    <row r="217" spans="1:4" x14ac:dyDescent="0.25">
      <c r="A217" t="s">
        <v>44</v>
      </c>
      <c r="B217" t="s">
        <v>10</v>
      </c>
      <c r="C217" t="s">
        <v>11</v>
      </c>
      <c r="D217">
        <v>22323</v>
      </c>
    </row>
    <row r="218" spans="1:4" x14ac:dyDescent="0.25">
      <c r="A218" t="s">
        <v>44</v>
      </c>
      <c r="B218" t="s">
        <v>12</v>
      </c>
      <c r="C218" t="s">
        <v>13</v>
      </c>
      <c r="D218">
        <v>16661</v>
      </c>
    </row>
    <row r="219" spans="1:4" x14ac:dyDescent="0.25">
      <c r="A219" t="s">
        <v>44</v>
      </c>
      <c r="B219" t="s">
        <v>14</v>
      </c>
      <c r="C219" t="s">
        <v>15</v>
      </c>
      <c r="D219">
        <v>6647</v>
      </c>
    </row>
    <row r="220" spans="1:4" x14ac:dyDescent="0.25">
      <c r="A220" t="s">
        <v>44</v>
      </c>
      <c r="B220" t="s">
        <v>16</v>
      </c>
      <c r="C220" t="s">
        <v>17</v>
      </c>
      <c r="D220">
        <v>2278</v>
      </c>
    </row>
    <row r="221" spans="1:4" x14ac:dyDescent="0.25">
      <c r="A221" t="s">
        <v>44</v>
      </c>
      <c r="B221" t="s">
        <v>18</v>
      </c>
      <c r="C221" t="s">
        <v>19</v>
      </c>
      <c r="D221">
        <v>809</v>
      </c>
    </row>
    <row r="222" spans="1:4" x14ac:dyDescent="0.25">
      <c r="A222" t="s">
        <v>44</v>
      </c>
      <c r="B222" t="s">
        <v>20</v>
      </c>
      <c r="C222" t="s">
        <v>21</v>
      </c>
      <c r="D222">
        <v>319</v>
      </c>
    </row>
    <row r="223" spans="1:4" x14ac:dyDescent="0.25">
      <c r="A223" t="s">
        <v>44</v>
      </c>
      <c r="B223" t="s">
        <v>22</v>
      </c>
      <c r="C223" t="s">
        <v>78</v>
      </c>
      <c r="D223">
        <v>5264</v>
      </c>
    </row>
    <row r="224" spans="1:4" x14ac:dyDescent="0.25">
      <c r="A224" t="s">
        <v>45</v>
      </c>
      <c r="B224" t="s">
        <v>27</v>
      </c>
      <c r="C224" t="s">
        <v>77</v>
      </c>
      <c r="D224">
        <v>10</v>
      </c>
    </row>
    <row r="225" spans="1:4" x14ac:dyDescent="0.25">
      <c r="A225" t="s">
        <v>45</v>
      </c>
      <c r="B225" t="s">
        <v>4</v>
      </c>
      <c r="C225" t="s">
        <v>5</v>
      </c>
      <c r="D225">
        <v>1855</v>
      </c>
    </row>
    <row r="226" spans="1:4" x14ac:dyDescent="0.25">
      <c r="A226" t="s">
        <v>45</v>
      </c>
      <c r="B226" t="s">
        <v>6</v>
      </c>
      <c r="C226" t="s">
        <v>7</v>
      </c>
      <c r="D226">
        <v>12905</v>
      </c>
    </row>
    <row r="227" spans="1:4" x14ac:dyDescent="0.25">
      <c r="A227" t="s">
        <v>45</v>
      </c>
      <c r="B227" t="s">
        <v>8</v>
      </c>
      <c r="C227" t="s">
        <v>9</v>
      </c>
      <c r="D227">
        <v>25762</v>
      </c>
    </row>
    <row r="228" spans="1:4" x14ac:dyDescent="0.25">
      <c r="A228" t="s">
        <v>45</v>
      </c>
      <c r="B228" t="s">
        <v>10</v>
      </c>
      <c r="C228" t="s">
        <v>11</v>
      </c>
      <c r="D228">
        <v>30218</v>
      </c>
    </row>
    <row r="229" spans="1:4" x14ac:dyDescent="0.25">
      <c r="A229" t="s">
        <v>45</v>
      </c>
      <c r="B229" t="s">
        <v>12</v>
      </c>
      <c r="C229" t="s">
        <v>13</v>
      </c>
      <c r="D229">
        <v>17885</v>
      </c>
    </row>
    <row r="230" spans="1:4" x14ac:dyDescent="0.25">
      <c r="A230" t="s">
        <v>45</v>
      </c>
      <c r="B230" t="s">
        <v>14</v>
      </c>
      <c r="C230" t="s">
        <v>15</v>
      </c>
      <c r="D230">
        <v>6591</v>
      </c>
    </row>
    <row r="231" spans="1:4" x14ac:dyDescent="0.25">
      <c r="A231" t="s">
        <v>45</v>
      </c>
      <c r="B231" t="s">
        <v>16</v>
      </c>
      <c r="C231" t="s">
        <v>17</v>
      </c>
      <c r="D231">
        <v>2318</v>
      </c>
    </row>
    <row r="232" spans="1:4" x14ac:dyDescent="0.25">
      <c r="A232" t="s">
        <v>45</v>
      </c>
      <c r="B232" t="s">
        <v>18</v>
      </c>
      <c r="C232" t="s">
        <v>19</v>
      </c>
      <c r="D232">
        <v>675</v>
      </c>
    </row>
    <row r="233" spans="1:4" x14ac:dyDescent="0.25">
      <c r="A233" t="s">
        <v>45</v>
      </c>
      <c r="B233" t="s">
        <v>20</v>
      </c>
      <c r="C233" t="s">
        <v>21</v>
      </c>
      <c r="D233">
        <v>313</v>
      </c>
    </row>
    <row r="234" spans="1:4" x14ac:dyDescent="0.25">
      <c r="A234" t="s">
        <v>45</v>
      </c>
      <c r="B234" t="s">
        <v>22</v>
      </c>
      <c r="C234" t="s">
        <v>78</v>
      </c>
      <c r="D234">
        <v>14783</v>
      </c>
    </row>
    <row r="235" spans="1:4" x14ac:dyDescent="0.25">
      <c r="A235" t="s">
        <v>46</v>
      </c>
      <c r="B235" t="s">
        <v>4</v>
      </c>
      <c r="C235" t="s">
        <v>5</v>
      </c>
      <c r="D235">
        <v>752</v>
      </c>
    </row>
    <row r="236" spans="1:4" x14ac:dyDescent="0.25">
      <c r="A236" t="s">
        <v>46</v>
      </c>
      <c r="B236" t="s">
        <v>6</v>
      </c>
      <c r="C236" t="s">
        <v>7</v>
      </c>
      <c r="D236">
        <v>5467</v>
      </c>
    </row>
    <row r="237" spans="1:4" x14ac:dyDescent="0.25">
      <c r="A237" t="s">
        <v>46</v>
      </c>
      <c r="B237" t="s">
        <v>8</v>
      </c>
      <c r="C237" t="s">
        <v>9</v>
      </c>
      <c r="D237">
        <v>15399</v>
      </c>
    </row>
    <row r="238" spans="1:4" x14ac:dyDescent="0.25">
      <c r="A238" t="s">
        <v>46</v>
      </c>
      <c r="B238" t="s">
        <v>10</v>
      </c>
      <c r="C238" t="s">
        <v>11</v>
      </c>
      <c r="D238">
        <v>22592</v>
      </c>
    </row>
    <row r="239" spans="1:4" x14ac:dyDescent="0.25">
      <c r="A239" t="s">
        <v>46</v>
      </c>
      <c r="B239" t="s">
        <v>12</v>
      </c>
      <c r="C239" t="s">
        <v>13</v>
      </c>
      <c r="D239">
        <v>13585</v>
      </c>
    </row>
    <row r="240" spans="1:4" x14ac:dyDescent="0.25">
      <c r="A240" t="s">
        <v>46</v>
      </c>
      <c r="B240" t="s">
        <v>14</v>
      </c>
      <c r="C240" t="s">
        <v>15</v>
      </c>
      <c r="D240">
        <v>4489</v>
      </c>
    </row>
    <row r="241" spans="1:4" x14ac:dyDescent="0.25">
      <c r="A241" t="s">
        <v>46</v>
      </c>
      <c r="B241" t="s">
        <v>16</v>
      </c>
      <c r="C241" t="s">
        <v>17</v>
      </c>
      <c r="D241">
        <v>1556</v>
      </c>
    </row>
    <row r="242" spans="1:4" x14ac:dyDescent="0.25">
      <c r="A242" t="s">
        <v>46</v>
      </c>
      <c r="B242" t="s">
        <v>18</v>
      </c>
      <c r="C242" t="s">
        <v>19</v>
      </c>
      <c r="D242">
        <v>497</v>
      </c>
    </row>
    <row r="243" spans="1:4" x14ac:dyDescent="0.25">
      <c r="A243" t="s">
        <v>46</v>
      </c>
      <c r="B243" t="s">
        <v>20</v>
      </c>
      <c r="C243" t="s">
        <v>21</v>
      </c>
      <c r="D243">
        <v>219</v>
      </c>
    </row>
    <row r="244" spans="1:4" x14ac:dyDescent="0.25">
      <c r="A244" t="s">
        <v>46</v>
      </c>
      <c r="B244" t="s">
        <v>22</v>
      </c>
      <c r="C244" t="s">
        <v>78</v>
      </c>
      <c r="D244">
        <v>5190</v>
      </c>
    </row>
    <row r="245" spans="1:4" x14ac:dyDescent="0.25">
      <c r="A245" t="s">
        <v>47</v>
      </c>
      <c r="B245" t="s">
        <v>4</v>
      </c>
      <c r="C245" t="s">
        <v>5</v>
      </c>
      <c r="D245">
        <v>1166</v>
      </c>
    </row>
    <row r="246" spans="1:4" x14ac:dyDescent="0.25">
      <c r="A246" t="s">
        <v>47</v>
      </c>
      <c r="B246" t="s">
        <v>6</v>
      </c>
      <c r="C246" t="s">
        <v>7</v>
      </c>
      <c r="D246">
        <v>6607</v>
      </c>
    </row>
    <row r="247" spans="1:4" x14ac:dyDescent="0.25">
      <c r="A247" t="s">
        <v>47</v>
      </c>
      <c r="B247" t="s">
        <v>8</v>
      </c>
      <c r="C247" t="s">
        <v>9</v>
      </c>
      <c r="D247">
        <v>9091</v>
      </c>
    </row>
    <row r="248" spans="1:4" x14ac:dyDescent="0.25">
      <c r="A248" t="s">
        <v>47</v>
      </c>
      <c r="B248" t="s">
        <v>10</v>
      </c>
      <c r="C248" t="s">
        <v>11</v>
      </c>
      <c r="D248">
        <v>7673</v>
      </c>
    </row>
    <row r="249" spans="1:4" x14ac:dyDescent="0.25">
      <c r="A249" t="s">
        <v>47</v>
      </c>
      <c r="B249" t="s">
        <v>12</v>
      </c>
      <c r="C249" t="s">
        <v>13</v>
      </c>
      <c r="D249">
        <v>4354</v>
      </c>
    </row>
    <row r="250" spans="1:4" x14ac:dyDescent="0.25">
      <c r="A250" t="s">
        <v>47</v>
      </c>
      <c r="B250" t="s">
        <v>14</v>
      </c>
      <c r="C250" t="s">
        <v>15</v>
      </c>
      <c r="D250">
        <v>1636</v>
      </c>
    </row>
    <row r="251" spans="1:4" x14ac:dyDescent="0.25">
      <c r="A251" t="s">
        <v>47</v>
      </c>
      <c r="B251" t="s">
        <v>16</v>
      </c>
      <c r="C251" t="s">
        <v>17</v>
      </c>
      <c r="D251">
        <v>580</v>
      </c>
    </row>
    <row r="252" spans="1:4" x14ac:dyDescent="0.25">
      <c r="A252" t="s">
        <v>47</v>
      </c>
      <c r="B252" t="s">
        <v>18</v>
      </c>
      <c r="C252" t="s">
        <v>19</v>
      </c>
      <c r="D252">
        <v>193</v>
      </c>
    </row>
    <row r="253" spans="1:4" x14ac:dyDescent="0.25">
      <c r="A253" t="s">
        <v>47</v>
      </c>
      <c r="B253" t="s">
        <v>20</v>
      </c>
      <c r="C253" t="s">
        <v>21</v>
      </c>
      <c r="D253">
        <v>106</v>
      </c>
    </row>
    <row r="254" spans="1:4" x14ac:dyDescent="0.25">
      <c r="A254" t="s">
        <v>47</v>
      </c>
      <c r="B254" t="s">
        <v>22</v>
      </c>
      <c r="C254" t="s">
        <v>78</v>
      </c>
      <c r="D254">
        <v>6519</v>
      </c>
    </row>
    <row r="255" spans="1:4" x14ac:dyDescent="0.25">
      <c r="A255" t="s">
        <v>48</v>
      </c>
      <c r="B255" t="s">
        <v>4</v>
      </c>
      <c r="C255" t="s">
        <v>5</v>
      </c>
      <c r="D255">
        <v>1489</v>
      </c>
    </row>
    <row r="256" spans="1:4" x14ac:dyDescent="0.25">
      <c r="A256" t="s">
        <v>48</v>
      </c>
      <c r="B256" t="s">
        <v>6</v>
      </c>
      <c r="C256" t="s">
        <v>7</v>
      </c>
      <c r="D256">
        <v>9194</v>
      </c>
    </row>
    <row r="257" spans="1:4" x14ac:dyDescent="0.25">
      <c r="A257" t="s">
        <v>48</v>
      </c>
      <c r="B257" t="s">
        <v>8</v>
      </c>
      <c r="C257" t="s">
        <v>9</v>
      </c>
      <c r="D257">
        <v>17428</v>
      </c>
    </row>
    <row r="258" spans="1:4" x14ac:dyDescent="0.25">
      <c r="A258" t="s">
        <v>48</v>
      </c>
      <c r="B258" t="s">
        <v>10</v>
      </c>
      <c r="C258" t="s">
        <v>11</v>
      </c>
      <c r="D258">
        <v>18842</v>
      </c>
    </row>
    <row r="259" spans="1:4" x14ac:dyDescent="0.25">
      <c r="A259" t="s">
        <v>48</v>
      </c>
      <c r="B259" t="s">
        <v>12</v>
      </c>
      <c r="C259" t="s">
        <v>13</v>
      </c>
      <c r="D259">
        <v>10723</v>
      </c>
    </row>
    <row r="260" spans="1:4" x14ac:dyDescent="0.25">
      <c r="A260" t="s">
        <v>48</v>
      </c>
      <c r="B260" t="s">
        <v>14</v>
      </c>
      <c r="C260" t="s">
        <v>15</v>
      </c>
      <c r="D260">
        <v>3580</v>
      </c>
    </row>
    <row r="261" spans="1:4" x14ac:dyDescent="0.25">
      <c r="A261" t="s">
        <v>48</v>
      </c>
      <c r="B261" t="s">
        <v>16</v>
      </c>
      <c r="C261" t="s">
        <v>17</v>
      </c>
      <c r="D261">
        <v>1129</v>
      </c>
    </row>
    <row r="262" spans="1:4" x14ac:dyDescent="0.25">
      <c r="A262" t="s">
        <v>48</v>
      </c>
      <c r="B262" t="s">
        <v>18</v>
      </c>
      <c r="C262" t="s">
        <v>19</v>
      </c>
      <c r="D262">
        <v>389</v>
      </c>
    </row>
    <row r="263" spans="1:4" x14ac:dyDescent="0.25">
      <c r="A263" t="s">
        <v>48</v>
      </c>
      <c r="B263" t="s">
        <v>20</v>
      </c>
      <c r="C263" t="s">
        <v>21</v>
      </c>
      <c r="D263">
        <v>166</v>
      </c>
    </row>
    <row r="264" spans="1:4" x14ac:dyDescent="0.25">
      <c r="A264" t="s">
        <v>48</v>
      </c>
      <c r="B264" t="s">
        <v>22</v>
      </c>
      <c r="C264" t="s">
        <v>78</v>
      </c>
      <c r="D264">
        <v>11761</v>
      </c>
    </row>
    <row r="265" spans="1:4" x14ac:dyDescent="0.25">
      <c r="A265" t="s">
        <v>49</v>
      </c>
      <c r="B265" t="s">
        <v>4</v>
      </c>
      <c r="C265" t="s">
        <v>5</v>
      </c>
      <c r="D265">
        <v>237</v>
      </c>
    </row>
    <row r="266" spans="1:4" x14ac:dyDescent="0.25">
      <c r="A266" t="s">
        <v>49</v>
      </c>
      <c r="B266" t="s">
        <v>6</v>
      </c>
      <c r="C266" t="s">
        <v>7</v>
      </c>
      <c r="D266">
        <v>1522</v>
      </c>
    </row>
    <row r="267" spans="1:4" x14ac:dyDescent="0.25">
      <c r="A267" t="s">
        <v>49</v>
      </c>
      <c r="B267" t="s">
        <v>8</v>
      </c>
      <c r="C267" t="s">
        <v>9</v>
      </c>
      <c r="D267">
        <v>3111</v>
      </c>
    </row>
    <row r="268" spans="1:4" x14ac:dyDescent="0.25">
      <c r="A268" t="s">
        <v>49</v>
      </c>
      <c r="B268" t="s">
        <v>10</v>
      </c>
      <c r="C268" t="s">
        <v>11</v>
      </c>
      <c r="D268">
        <v>3241</v>
      </c>
    </row>
    <row r="269" spans="1:4" x14ac:dyDescent="0.25">
      <c r="A269" t="s">
        <v>49</v>
      </c>
      <c r="B269" t="s">
        <v>12</v>
      </c>
      <c r="C269" t="s">
        <v>13</v>
      </c>
      <c r="D269">
        <v>2017</v>
      </c>
    </row>
    <row r="270" spans="1:4" x14ac:dyDescent="0.25">
      <c r="A270" t="s">
        <v>49</v>
      </c>
      <c r="B270" t="s">
        <v>14</v>
      </c>
      <c r="C270" t="s">
        <v>15</v>
      </c>
      <c r="D270">
        <v>654</v>
      </c>
    </row>
    <row r="271" spans="1:4" x14ac:dyDescent="0.25">
      <c r="A271" t="s">
        <v>49</v>
      </c>
      <c r="B271" t="s">
        <v>16</v>
      </c>
      <c r="C271" t="s">
        <v>17</v>
      </c>
      <c r="D271">
        <v>218</v>
      </c>
    </row>
    <row r="272" spans="1:4" x14ac:dyDescent="0.25">
      <c r="A272" t="s">
        <v>49</v>
      </c>
      <c r="B272" t="s">
        <v>18</v>
      </c>
      <c r="C272" t="s">
        <v>19</v>
      </c>
      <c r="D272">
        <v>75</v>
      </c>
    </row>
    <row r="273" spans="1:4" x14ac:dyDescent="0.25">
      <c r="A273" t="s">
        <v>49</v>
      </c>
      <c r="B273" t="s">
        <v>20</v>
      </c>
      <c r="C273" t="s">
        <v>21</v>
      </c>
      <c r="D273">
        <v>35</v>
      </c>
    </row>
    <row r="274" spans="1:4" x14ac:dyDescent="0.25">
      <c r="A274" t="s">
        <v>49</v>
      </c>
      <c r="B274" t="s">
        <v>22</v>
      </c>
      <c r="C274" t="s">
        <v>78</v>
      </c>
      <c r="D274">
        <v>1172</v>
      </c>
    </row>
    <row r="275" spans="1:4" x14ac:dyDescent="0.25">
      <c r="A275" t="s">
        <v>50</v>
      </c>
      <c r="B275" t="s">
        <v>4</v>
      </c>
      <c r="C275" t="s">
        <v>5</v>
      </c>
      <c r="D275">
        <v>408</v>
      </c>
    </row>
    <row r="276" spans="1:4" x14ac:dyDescent="0.25">
      <c r="A276" t="s">
        <v>50</v>
      </c>
      <c r="B276" t="s">
        <v>6</v>
      </c>
      <c r="C276" t="s">
        <v>7</v>
      </c>
      <c r="D276">
        <v>2722</v>
      </c>
    </row>
    <row r="277" spans="1:4" x14ac:dyDescent="0.25">
      <c r="A277" t="s">
        <v>50</v>
      </c>
      <c r="B277" t="s">
        <v>8</v>
      </c>
      <c r="C277" t="s">
        <v>9</v>
      </c>
      <c r="D277">
        <v>6509</v>
      </c>
    </row>
    <row r="278" spans="1:4" x14ac:dyDescent="0.25">
      <c r="A278" t="s">
        <v>50</v>
      </c>
      <c r="B278" t="s">
        <v>10</v>
      </c>
      <c r="C278" t="s">
        <v>11</v>
      </c>
      <c r="D278">
        <v>7866</v>
      </c>
    </row>
    <row r="279" spans="1:4" x14ac:dyDescent="0.25">
      <c r="A279" t="s">
        <v>50</v>
      </c>
      <c r="B279" t="s">
        <v>12</v>
      </c>
      <c r="C279" t="s">
        <v>13</v>
      </c>
      <c r="D279">
        <v>4424</v>
      </c>
    </row>
    <row r="280" spans="1:4" x14ac:dyDescent="0.25">
      <c r="A280" t="s">
        <v>50</v>
      </c>
      <c r="B280" t="s">
        <v>14</v>
      </c>
      <c r="C280" t="s">
        <v>15</v>
      </c>
      <c r="D280">
        <v>1425</v>
      </c>
    </row>
    <row r="281" spans="1:4" x14ac:dyDescent="0.25">
      <c r="A281" t="s">
        <v>50</v>
      </c>
      <c r="B281" t="s">
        <v>16</v>
      </c>
      <c r="C281" t="s">
        <v>17</v>
      </c>
      <c r="D281">
        <v>403</v>
      </c>
    </row>
    <row r="282" spans="1:4" x14ac:dyDescent="0.25">
      <c r="A282" t="s">
        <v>50</v>
      </c>
      <c r="B282" t="s">
        <v>18</v>
      </c>
      <c r="C282" t="s">
        <v>19</v>
      </c>
      <c r="D282">
        <v>119</v>
      </c>
    </row>
    <row r="283" spans="1:4" x14ac:dyDescent="0.25">
      <c r="A283" t="s">
        <v>50</v>
      </c>
      <c r="B283" t="s">
        <v>20</v>
      </c>
      <c r="C283" t="s">
        <v>21</v>
      </c>
      <c r="D283">
        <v>54</v>
      </c>
    </row>
    <row r="284" spans="1:4" x14ac:dyDescent="0.25">
      <c r="A284" t="s">
        <v>50</v>
      </c>
      <c r="B284" t="s">
        <v>22</v>
      </c>
      <c r="C284" t="s">
        <v>78</v>
      </c>
      <c r="D284">
        <v>2657</v>
      </c>
    </row>
    <row r="285" spans="1:4" x14ac:dyDescent="0.25">
      <c r="A285" t="s">
        <v>51</v>
      </c>
      <c r="B285" t="s">
        <v>4</v>
      </c>
      <c r="C285" t="s">
        <v>5</v>
      </c>
      <c r="D285">
        <v>713</v>
      </c>
    </row>
    <row r="286" spans="1:4" x14ac:dyDescent="0.25">
      <c r="A286" t="s">
        <v>51</v>
      </c>
      <c r="B286" t="s">
        <v>6</v>
      </c>
      <c r="C286" t="s">
        <v>7</v>
      </c>
      <c r="D286">
        <v>4588</v>
      </c>
    </row>
    <row r="287" spans="1:4" x14ac:dyDescent="0.25">
      <c r="A287" t="s">
        <v>51</v>
      </c>
      <c r="B287" t="s">
        <v>8</v>
      </c>
      <c r="C287" t="s">
        <v>9</v>
      </c>
      <c r="D287">
        <v>8122</v>
      </c>
    </row>
    <row r="288" spans="1:4" x14ac:dyDescent="0.25">
      <c r="A288" t="s">
        <v>51</v>
      </c>
      <c r="B288" t="s">
        <v>10</v>
      </c>
      <c r="C288" t="s">
        <v>11</v>
      </c>
      <c r="D288">
        <v>8689</v>
      </c>
    </row>
    <row r="289" spans="1:4" x14ac:dyDescent="0.25">
      <c r="A289" t="s">
        <v>51</v>
      </c>
      <c r="B289" t="s">
        <v>12</v>
      </c>
      <c r="C289" t="s">
        <v>13</v>
      </c>
      <c r="D289">
        <v>5648</v>
      </c>
    </row>
    <row r="290" spans="1:4" x14ac:dyDescent="0.25">
      <c r="A290" t="s">
        <v>51</v>
      </c>
      <c r="B290" t="s">
        <v>14</v>
      </c>
      <c r="C290" t="s">
        <v>15</v>
      </c>
      <c r="D290">
        <v>2472</v>
      </c>
    </row>
    <row r="291" spans="1:4" x14ac:dyDescent="0.25">
      <c r="A291" t="s">
        <v>51</v>
      </c>
      <c r="B291" t="s">
        <v>16</v>
      </c>
      <c r="C291" t="s">
        <v>17</v>
      </c>
      <c r="D291">
        <v>945</v>
      </c>
    </row>
    <row r="292" spans="1:4" x14ac:dyDescent="0.25">
      <c r="A292" t="s">
        <v>51</v>
      </c>
      <c r="B292" t="s">
        <v>18</v>
      </c>
      <c r="C292" t="s">
        <v>19</v>
      </c>
      <c r="D292">
        <v>338</v>
      </c>
    </row>
    <row r="293" spans="1:4" x14ac:dyDescent="0.25">
      <c r="A293" t="s">
        <v>51</v>
      </c>
      <c r="B293" t="s">
        <v>20</v>
      </c>
      <c r="C293" t="s">
        <v>21</v>
      </c>
      <c r="D293">
        <v>161</v>
      </c>
    </row>
    <row r="294" spans="1:4" x14ac:dyDescent="0.25">
      <c r="A294" t="s">
        <v>51</v>
      </c>
      <c r="B294" t="s">
        <v>22</v>
      </c>
      <c r="C294" t="s">
        <v>78</v>
      </c>
      <c r="D294">
        <v>4584</v>
      </c>
    </row>
    <row r="295" spans="1:4" x14ac:dyDescent="0.25">
      <c r="A295" t="s">
        <v>52</v>
      </c>
      <c r="B295" t="s">
        <v>4</v>
      </c>
      <c r="C295" t="s">
        <v>5</v>
      </c>
      <c r="D295">
        <v>141</v>
      </c>
    </row>
    <row r="296" spans="1:4" x14ac:dyDescent="0.25">
      <c r="A296" t="s">
        <v>52</v>
      </c>
      <c r="B296" t="s">
        <v>6</v>
      </c>
      <c r="C296" t="s">
        <v>7</v>
      </c>
      <c r="D296">
        <v>1091</v>
      </c>
    </row>
    <row r="297" spans="1:4" x14ac:dyDescent="0.25">
      <c r="A297" t="s">
        <v>52</v>
      </c>
      <c r="B297" t="s">
        <v>8</v>
      </c>
      <c r="C297" t="s">
        <v>9</v>
      </c>
      <c r="D297">
        <v>2596</v>
      </c>
    </row>
    <row r="298" spans="1:4" x14ac:dyDescent="0.25">
      <c r="A298" t="s">
        <v>52</v>
      </c>
      <c r="B298" t="s">
        <v>10</v>
      </c>
      <c r="C298" t="s">
        <v>11</v>
      </c>
      <c r="D298">
        <v>3989</v>
      </c>
    </row>
    <row r="299" spans="1:4" x14ac:dyDescent="0.25">
      <c r="A299" t="s">
        <v>52</v>
      </c>
      <c r="B299" t="s">
        <v>12</v>
      </c>
      <c r="C299" t="s">
        <v>13</v>
      </c>
      <c r="D299">
        <v>2457</v>
      </c>
    </row>
    <row r="300" spans="1:4" x14ac:dyDescent="0.25">
      <c r="A300" t="s">
        <v>52</v>
      </c>
      <c r="B300" t="s">
        <v>14</v>
      </c>
      <c r="C300" t="s">
        <v>15</v>
      </c>
      <c r="D300">
        <v>841</v>
      </c>
    </row>
    <row r="301" spans="1:4" x14ac:dyDescent="0.25">
      <c r="A301" t="s">
        <v>52</v>
      </c>
      <c r="B301" t="s">
        <v>16</v>
      </c>
      <c r="C301" t="s">
        <v>17</v>
      </c>
      <c r="D301">
        <v>317</v>
      </c>
    </row>
    <row r="302" spans="1:4" x14ac:dyDescent="0.25">
      <c r="A302" t="s">
        <v>52</v>
      </c>
      <c r="B302" t="s">
        <v>18</v>
      </c>
      <c r="C302" t="s">
        <v>19</v>
      </c>
      <c r="D302">
        <v>83</v>
      </c>
    </row>
    <row r="303" spans="1:4" x14ac:dyDescent="0.25">
      <c r="A303" t="s">
        <v>52</v>
      </c>
      <c r="B303" t="s">
        <v>20</v>
      </c>
      <c r="C303" t="s">
        <v>21</v>
      </c>
      <c r="D303">
        <v>37</v>
      </c>
    </row>
    <row r="304" spans="1:4" x14ac:dyDescent="0.25">
      <c r="A304" t="s">
        <v>52</v>
      </c>
      <c r="B304" t="s">
        <v>22</v>
      </c>
      <c r="C304" t="s">
        <v>78</v>
      </c>
      <c r="D304">
        <v>715</v>
      </c>
    </row>
    <row r="305" spans="1:4" x14ac:dyDescent="0.25">
      <c r="A305" t="s">
        <v>53</v>
      </c>
      <c r="B305" t="s">
        <v>4</v>
      </c>
      <c r="C305" t="s">
        <v>5</v>
      </c>
      <c r="D305">
        <v>1049</v>
      </c>
    </row>
    <row r="306" spans="1:4" x14ac:dyDescent="0.25">
      <c r="A306" t="s">
        <v>53</v>
      </c>
      <c r="B306" t="s">
        <v>6</v>
      </c>
      <c r="C306" t="s">
        <v>7</v>
      </c>
      <c r="D306">
        <v>7360</v>
      </c>
    </row>
    <row r="307" spans="1:4" x14ac:dyDescent="0.25">
      <c r="A307" t="s">
        <v>53</v>
      </c>
      <c r="B307" t="s">
        <v>8</v>
      </c>
      <c r="C307" t="s">
        <v>9</v>
      </c>
      <c r="D307">
        <v>18359</v>
      </c>
    </row>
    <row r="308" spans="1:4" x14ac:dyDescent="0.25">
      <c r="A308" t="s">
        <v>53</v>
      </c>
      <c r="B308" t="s">
        <v>10</v>
      </c>
      <c r="C308" t="s">
        <v>11</v>
      </c>
      <c r="D308">
        <v>31075</v>
      </c>
    </row>
    <row r="309" spans="1:4" x14ac:dyDescent="0.25">
      <c r="A309" t="s">
        <v>53</v>
      </c>
      <c r="B309" t="s">
        <v>12</v>
      </c>
      <c r="C309" t="s">
        <v>13</v>
      </c>
      <c r="D309">
        <v>23378</v>
      </c>
    </row>
    <row r="310" spans="1:4" x14ac:dyDescent="0.25">
      <c r="A310" t="s">
        <v>53</v>
      </c>
      <c r="B310" t="s">
        <v>14</v>
      </c>
      <c r="C310" t="s">
        <v>15</v>
      </c>
      <c r="D310">
        <v>9682</v>
      </c>
    </row>
    <row r="311" spans="1:4" x14ac:dyDescent="0.25">
      <c r="A311" t="s">
        <v>53</v>
      </c>
      <c r="B311" t="s">
        <v>16</v>
      </c>
      <c r="C311" t="s">
        <v>17</v>
      </c>
      <c r="D311">
        <v>3393</v>
      </c>
    </row>
    <row r="312" spans="1:4" x14ac:dyDescent="0.25">
      <c r="A312" t="s">
        <v>53</v>
      </c>
      <c r="B312" t="s">
        <v>18</v>
      </c>
      <c r="C312" t="s">
        <v>19</v>
      </c>
      <c r="D312">
        <v>1069</v>
      </c>
    </row>
    <row r="313" spans="1:4" x14ac:dyDescent="0.25">
      <c r="A313" t="s">
        <v>53</v>
      </c>
      <c r="B313" t="s">
        <v>20</v>
      </c>
      <c r="C313" t="s">
        <v>21</v>
      </c>
      <c r="D313">
        <v>460</v>
      </c>
    </row>
    <row r="314" spans="1:4" x14ac:dyDescent="0.25">
      <c r="A314" t="s">
        <v>53</v>
      </c>
      <c r="B314" t="s">
        <v>22</v>
      </c>
      <c r="C314" t="s">
        <v>78</v>
      </c>
      <c r="D314">
        <v>6820</v>
      </c>
    </row>
    <row r="315" spans="1:4" x14ac:dyDescent="0.25">
      <c r="A315" t="s">
        <v>54</v>
      </c>
      <c r="B315" t="s">
        <v>4</v>
      </c>
      <c r="C315" t="s">
        <v>5</v>
      </c>
      <c r="D315">
        <v>683</v>
      </c>
    </row>
    <row r="316" spans="1:4" x14ac:dyDescent="0.25">
      <c r="A316" t="s">
        <v>54</v>
      </c>
      <c r="B316" t="s">
        <v>6</v>
      </c>
      <c r="C316" t="s">
        <v>7</v>
      </c>
      <c r="D316">
        <v>3738</v>
      </c>
    </row>
    <row r="317" spans="1:4" x14ac:dyDescent="0.25">
      <c r="A317" t="s">
        <v>54</v>
      </c>
      <c r="B317" t="s">
        <v>8</v>
      </c>
      <c r="C317" t="s">
        <v>9</v>
      </c>
      <c r="D317">
        <v>5737</v>
      </c>
    </row>
    <row r="318" spans="1:4" x14ac:dyDescent="0.25">
      <c r="A318" t="s">
        <v>54</v>
      </c>
      <c r="B318" t="s">
        <v>10</v>
      </c>
      <c r="C318" t="s">
        <v>11</v>
      </c>
      <c r="D318">
        <v>5444</v>
      </c>
    </row>
    <row r="319" spans="1:4" x14ac:dyDescent="0.25">
      <c r="A319" t="s">
        <v>54</v>
      </c>
      <c r="B319" t="s">
        <v>12</v>
      </c>
      <c r="C319" t="s">
        <v>13</v>
      </c>
      <c r="D319">
        <v>3072</v>
      </c>
    </row>
    <row r="320" spans="1:4" x14ac:dyDescent="0.25">
      <c r="A320" t="s">
        <v>54</v>
      </c>
      <c r="B320" t="s">
        <v>14</v>
      </c>
      <c r="C320" t="s">
        <v>15</v>
      </c>
      <c r="D320">
        <v>1180</v>
      </c>
    </row>
    <row r="321" spans="1:4" x14ac:dyDescent="0.25">
      <c r="A321" t="s">
        <v>54</v>
      </c>
      <c r="B321" t="s">
        <v>16</v>
      </c>
      <c r="C321" t="s">
        <v>17</v>
      </c>
      <c r="D321">
        <v>424</v>
      </c>
    </row>
    <row r="322" spans="1:4" x14ac:dyDescent="0.25">
      <c r="A322" t="s">
        <v>54</v>
      </c>
      <c r="B322" t="s">
        <v>18</v>
      </c>
      <c r="C322" t="s">
        <v>19</v>
      </c>
      <c r="D322">
        <v>142</v>
      </c>
    </row>
    <row r="323" spans="1:4" x14ac:dyDescent="0.25">
      <c r="A323" t="s">
        <v>54</v>
      </c>
      <c r="B323" t="s">
        <v>20</v>
      </c>
      <c r="C323" t="s">
        <v>21</v>
      </c>
      <c r="D323">
        <v>71</v>
      </c>
    </row>
    <row r="324" spans="1:4" x14ac:dyDescent="0.25">
      <c r="A324" t="s">
        <v>54</v>
      </c>
      <c r="B324" t="s">
        <v>22</v>
      </c>
      <c r="C324" t="s">
        <v>78</v>
      </c>
      <c r="D324">
        <v>4200</v>
      </c>
    </row>
    <row r="325" spans="1:4" x14ac:dyDescent="0.25">
      <c r="A325" t="s">
        <v>55</v>
      </c>
      <c r="B325" t="s">
        <v>27</v>
      </c>
      <c r="C325" t="s">
        <v>77</v>
      </c>
      <c r="D325">
        <v>13</v>
      </c>
    </row>
    <row r="326" spans="1:4" x14ac:dyDescent="0.25">
      <c r="A326" t="s">
        <v>55</v>
      </c>
      <c r="B326" t="s">
        <v>4</v>
      </c>
      <c r="C326" t="s">
        <v>5</v>
      </c>
      <c r="D326">
        <v>2585</v>
      </c>
    </row>
    <row r="327" spans="1:4" x14ac:dyDescent="0.25">
      <c r="A327" t="s">
        <v>55</v>
      </c>
      <c r="B327" t="s">
        <v>6</v>
      </c>
      <c r="C327" t="s">
        <v>7</v>
      </c>
      <c r="D327">
        <v>20307</v>
      </c>
    </row>
    <row r="328" spans="1:4" x14ac:dyDescent="0.25">
      <c r="A328" t="s">
        <v>55</v>
      </c>
      <c r="B328" t="s">
        <v>8</v>
      </c>
      <c r="C328" t="s">
        <v>9</v>
      </c>
      <c r="D328">
        <v>44125</v>
      </c>
    </row>
    <row r="329" spans="1:4" x14ac:dyDescent="0.25">
      <c r="A329" t="s">
        <v>55</v>
      </c>
      <c r="B329" t="s">
        <v>10</v>
      </c>
      <c r="C329" t="s">
        <v>11</v>
      </c>
      <c r="D329">
        <v>63900</v>
      </c>
    </row>
    <row r="330" spans="1:4" x14ac:dyDescent="0.25">
      <c r="A330" t="s">
        <v>55</v>
      </c>
      <c r="B330" t="s">
        <v>12</v>
      </c>
      <c r="C330" t="s">
        <v>13</v>
      </c>
      <c r="D330">
        <v>47865</v>
      </c>
    </row>
    <row r="331" spans="1:4" x14ac:dyDescent="0.25">
      <c r="A331" t="s">
        <v>55</v>
      </c>
      <c r="B331" t="s">
        <v>14</v>
      </c>
      <c r="C331" t="s">
        <v>15</v>
      </c>
      <c r="D331">
        <v>21200</v>
      </c>
    </row>
    <row r="332" spans="1:4" x14ac:dyDescent="0.25">
      <c r="A332" t="s">
        <v>55</v>
      </c>
      <c r="B332" t="s">
        <v>16</v>
      </c>
      <c r="C332" t="s">
        <v>17</v>
      </c>
      <c r="D332">
        <v>8077</v>
      </c>
    </row>
    <row r="333" spans="1:4" x14ac:dyDescent="0.25">
      <c r="A333" t="s">
        <v>55</v>
      </c>
      <c r="B333" t="s">
        <v>18</v>
      </c>
      <c r="C333" t="s">
        <v>19</v>
      </c>
      <c r="D333">
        <v>2787</v>
      </c>
    </row>
    <row r="334" spans="1:4" x14ac:dyDescent="0.25">
      <c r="A334" t="s">
        <v>55</v>
      </c>
      <c r="B334" t="s">
        <v>20</v>
      </c>
      <c r="C334" t="s">
        <v>21</v>
      </c>
      <c r="D334">
        <v>1248</v>
      </c>
    </row>
    <row r="335" spans="1:4" x14ac:dyDescent="0.25">
      <c r="A335" t="s">
        <v>55</v>
      </c>
      <c r="B335" t="s">
        <v>22</v>
      </c>
      <c r="C335" t="s">
        <v>78</v>
      </c>
      <c r="D335">
        <v>22176</v>
      </c>
    </row>
    <row r="336" spans="1:4" x14ac:dyDescent="0.25">
      <c r="A336" t="s">
        <v>56</v>
      </c>
      <c r="B336" t="s">
        <v>4</v>
      </c>
      <c r="C336" t="s">
        <v>5</v>
      </c>
      <c r="D336">
        <v>2095</v>
      </c>
    </row>
    <row r="337" spans="1:4" x14ac:dyDescent="0.25">
      <c r="A337" t="s">
        <v>56</v>
      </c>
      <c r="B337" t="s">
        <v>6</v>
      </c>
      <c r="C337" t="s">
        <v>7</v>
      </c>
      <c r="D337">
        <v>15456</v>
      </c>
    </row>
    <row r="338" spans="1:4" x14ac:dyDescent="0.25">
      <c r="A338" t="s">
        <v>56</v>
      </c>
      <c r="B338" t="s">
        <v>8</v>
      </c>
      <c r="C338" t="s">
        <v>9</v>
      </c>
      <c r="D338">
        <v>26549</v>
      </c>
    </row>
    <row r="339" spans="1:4" x14ac:dyDescent="0.25">
      <c r="A339" t="s">
        <v>56</v>
      </c>
      <c r="B339" t="s">
        <v>10</v>
      </c>
      <c r="C339" t="s">
        <v>11</v>
      </c>
      <c r="D339">
        <v>29387</v>
      </c>
    </row>
    <row r="340" spans="1:4" x14ac:dyDescent="0.25">
      <c r="A340" t="s">
        <v>56</v>
      </c>
      <c r="B340" t="s">
        <v>12</v>
      </c>
      <c r="C340" t="s">
        <v>13</v>
      </c>
      <c r="D340">
        <v>18720</v>
      </c>
    </row>
    <row r="341" spans="1:4" x14ac:dyDescent="0.25">
      <c r="A341" t="s">
        <v>56</v>
      </c>
      <c r="B341" t="s">
        <v>14</v>
      </c>
      <c r="C341" t="s">
        <v>15</v>
      </c>
      <c r="D341">
        <v>7319</v>
      </c>
    </row>
    <row r="342" spans="1:4" x14ac:dyDescent="0.25">
      <c r="A342" t="s">
        <v>56</v>
      </c>
      <c r="B342" t="s">
        <v>16</v>
      </c>
      <c r="C342" t="s">
        <v>17</v>
      </c>
      <c r="D342">
        <v>2477</v>
      </c>
    </row>
    <row r="343" spans="1:4" x14ac:dyDescent="0.25">
      <c r="A343" t="s">
        <v>56</v>
      </c>
      <c r="B343" t="s">
        <v>18</v>
      </c>
      <c r="C343" t="s">
        <v>19</v>
      </c>
      <c r="D343">
        <v>770</v>
      </c>
    </row>
    <row r="344" spans="1:4" x14ac:dyDescent="0.25">
      <c r="A344" t="s">
        <v>56</v>
      </c>
      <c r="B344" t="s">
        <v>20</v>
      </c>
      <c r="C344" t="s">
        <v>21</v>
      </c>
      <c r="D344">
        <v>335</v>
      </c>
    </row>
    <row r="345" spans="1:4" x14ac:dyDescent="0.25">
      <c r="A345" t="s">
        <v>56</v>
      </c>
      <c r="B345" t="s">
        <v>22</v>
      </c>
      <c r="C345" t="s">
        <v>78</v>
      </c>
      <c r="D345">
        <v>17664</v>
      </c>
    </row>
    <row r="346" spans="1:4" x14ac:dyDescent="0.25">
      <c r="A346" t="s">
        <v>57</v>
      </c>
      <c r="B346" t="s">
        <v>4</v>
      </c>
      <c r="C346" t="s">
        <v>5</v>
      </c>
      <c r="D346">
        <v>147</v>
      </c>
    </row>
    <row r="347" spans="1:4" x14ac:dyDescent="0.25">
      <c r="A347" t="s">
        <v>57</v>
      </c>
      <c r="B347" t="s">
        <v>6</v>
      </c>
      <c r="C347" t="s">
        <v>7</v>
      </c>
      <c r="D347">
        <v>1246</v>
      </c>
    </row>
    <row r="348" spans="1:4" x14ac:dyDescent="0.25">
      <c r="A348" t="s">
        <v>57</v>
      </c>
      <c r="B348" t="s">
        <v>8</v>
      </c>
      <c r="C348" t="s">
        <v>9</v>
      </c>
      <c r="D348">
        <v>3169</v>
      </c>
    </row>
    <row r="349" spans="1:4" x14ac:dyDescent="0.25">
      <c r="A349" t="s">
        <v>57</v>
      </c>
      <c r="B349" t="s">
        <v>10</v>
      </c>
      <c r="C349" t="s">
        <v>11</v>
      </c>
      <c r="D349">
        <v>3363</v>
      </c>
    </row>
    <row r="350" spans="1:4" x14ac:dyDescent="0.25">
      <c r="A350" t="s">
        <v>57</v>
      </c>
      <c r="B350" t="s">
        <v>12</v>
      </c>
      <c r="C350" t="s">
        <v>13</v>
      </c>
      <c r="D350">
        <v>1703</v>
      </c>
    </row>
    <row r="351" spans="1:4" x14ac:dyDescent="0.25">
      <c r="A351" t="s">
        <v>57</v>
      </c>
      <c r="B351" t="s">
        <v>14</v>
      </c>
      <c r="C351" t="s">
        <v>15</v>
      </c>
      <c r="D351">
        <v>542</v>
      </c>
    </row>
    <row r="352" spans="1:4" x14ac:dyDescent="0.25">
      <c r="A352" t="s">
        <v>57</v>
      </c>
      <c r="B352" t="s">
        <v>16</v>
      </c>
      <c r="C352" t="s">
        <v>17</v>
      </c>
      <c r="D352">
        <v>174</v>
      </c>
    </row>
    <row r="353" spans="1:4" x14ac:dyDescent="0.25">
      <c r="A353" t="s">
        <v>57</v>
      </c>
      <c r="B353" t="s">
        <v>18</v>
      </c>
      <c r="C353" t="s">
        <v>19</v>
      </c>
      <c r="D353">
        <v>60</v>
      </c>
    </row>
    <row r="354" spans="1:4" x14ac:dyDescent="0.25">
      <c r="A354" t="s">
        <v>57</v>
      </c>
      <c r="B354" t="s">
        <v>20</v>
      </c>
      <c r="C354" t="s">
        <v>21</v>
      </c>
      <c r="D354">
        <v>23</v>
      </c>
    </row>
    <row r="355" spans="1:4" x14ac:dyDescent="0.25">
      <c r="A355" t="s">
        <v>57</v>
      </c>
      <c r="B355" t="s">
        <v>22</v>
      </c>
      <c r="C355" t="s">
        <v>78</v>
      </c>
      <c r="D355">
        <v>956</v>
      </c>
    </row>
    <row r="356" spans="1:4" x14ac:dyDescent="0.25">
      <c r="A356" t="s">
        <v>58</v>
      </c>
      <c r="B356" t="s">
        <v>4</v>
      </c>
      <c r="C356" t="s">
        <v>5</v>
      </c>
      <c r="D356">
        <v>2531</v>
      </c>
    </row>
    <row r="357" spans="1:4" x14ac:dyDescent="0.25">
      <c r="A357" t="s">
        <v>58</v>
      </c>
      <c r="B357" t="s">
        <v>6</v>
      </c>
      <c r="C357" t="s">
        <v>7</v>
      </c>
      <c r="D357">
        <v>16174</v>
      </c>
    </row>
    <row r="358" spans="1:4" x14ac:dyDescent="0.25">
      <c r="A358" t="s">
        <v>58</v>
      </c>
      <c r="B358" t="s">
        <v>8</v>
      </c>
      <c r="C358" t="s">
        <v>9</v>
      </c>
      <c r="D358">
        <v>30904</v>
      </c>
    </row>
    <row r="359" spans="1:4" x14ac:dyDescent="0.25">
      <c r="A359" t="s">
        <v>58</v>
      </c>
      <c r="B359" t="s">
        <v>10</v>
      </c>
      <c r="C359" t="s">
        <v>11</v>
      </c>
      <c r="D359">
        <v>35305</v>
      </c>
    </row>
    <row r="360" spans="1:4" x14ac:dyDescent="0.25">
      <c r="A360" t="s">
        <v>58</v>
      </c>
      <c r="B360" t="s">
        <v>12</v>
      </c>
      <c r="C360" t="s">
        <v>13</v>
      </c>
      <c r="D360">
        <v>20237</v>
      </c>
    </row>
    <row r="361" spans="1:4" x14ac:dyDescent="0.25">
      <c r="A361" t="s">
        <v>58</v>
      </c>
      <c r="B361" t="s">
        <v>14</v>
      </c>
      <c r="C361" t="s">
        <v>15</v>
      </c>
      <c r="D361">
        <v>6977</v>
      </c>
    </row>
    <row r="362" spans="1:4" x14ac:dyDescent="0.25">
      <c r="A362" t="s">
        <v>58</v>
      </c>
      <c r="B362" t="s">
        <v>16</v>
      </c>
      <c r="C362" t="s">
        <v>17</v>
      </c>
      <c r="D362">
        <v>2404</v>
      </c>
    </row>
    <row r="363" spans="1:4" x14ac:dyDescent="0.25">
      <c r="A363" t="s">
        <v>58</v>
      </c>
      <c r="B363" t="s">
        <v>18</v>
      </c>
      <c r="C363" t="s">
        <v>19</v>
      </c>
      <c r="D363">
        <v>674</v>
      </c>
    </row>
    <row r="364" spans="1:4" x14ac:dyDescent="0.25">
      <c r="A364" t="s">
        <v>58</v>
      </c>
      <c r="B364" t="s">
        <v>20</v>
      </c>
      <c r="C364" t="s">
        <v>21</v>
      </c>
      <c r="D364">
        <v>338</v>
      </c>
    </row>
    <row r="365" spans="1:4" x14ac:dyDescent="0.25">
      <c r="A365" t="s">
        <v>58</v>
      </c>
      <c r="B365" t="s">
        <v>22</v>
      </c>
      <c r="C365" t="s">
        <v>78</v>
      </c>
      <c r="D365">
        <v>22534</v>
      </c>
    </row>
    <row r="366" spans="1:4" x14ac:dyDescent="0.25">
      <c r="A366" t="s">
        <v>59</v>
      </c>
      <c r="B366" t="s">
        <v>4</v>
      </c>
      <c r="C366" t="s">
        <v>5</v>
      </c>
      <c r="D366">
        <v>1617</v>
      </c>
    </row>
    <row r="367" spans="1:4" x14ac:dyDescent="0.25">
      <c r="A367" t="s">
        <v>59</v>
      </c>
      <c r="B367" t="s">
        <v>6</v>
      </c>
      <c r="C367" t="s">
        <v>7</v>
      </c>
      <c r="D367">
        <v>8781</v>
      </c>
    </row>
    <row r="368" spans="1:4" x14ac:dyDescent="0.25">
      <c r="A368" t="s">
        <v>59</v>
      </c>
      <c r="B368" t="s">
        <v>8</v>
      </c>
      <c r="C368" t="s">
        <v>9</v>
      </c>
      <c r="D368">
        <v>13407</v>
      </c>
    </row>
    <row r="369" spans="1:4" x14ac:dyDescent="0.25">
      <c r="A369" t="s">
        <v>59</v>
      </c>
      <c r="B369" t="s">
        <v>10</v>
      </c>
      <c r="C369" t="s">
        <v>11</v>
      </c>
      <c r="D369">
        <v>12592</v>
      </c>
    </row>
    <row r="370" spans="1:4" x14ac:dyDescent="0.25">
      <c r="A370" t="s">
        <v>59</v>
      </c>
      <c r="B370" t="s">
        <v>12</v>
      </c>
      <c r="C370" t="s">
        <v>13</v>
      </c>
      <c r="D370">
        <v>6553</v>
      </c>
    </row>
    <row r="371" spans="1:4" x14ac:dyDescent="0.25">
      <c r="A371" t="s">
        <v>59</v>
      </c>
      <c r="B371" t="s">
        <v>14</v>
      </c>
      <c r="C371" t="s">
        <v>15</v>
      </c>
      <c r="D371">
        <v>2456</v>
      </c>
    </row>
    <row r="372" spans="1:4" x14ac:dyDescent="0.25">
      <c r="A372" t="s">
        <v>59</v>
      </c>
      <c r="B372" t="s">
        <v>16</v>
      </c>
      <c r="C372" t="s">
        <v>17</v>
      </c>
      <c r="D372">
        <v>813</v>
      </c>
    </row>
    <row r="373" spans="1:4" x14ac:dyDescent="0.25">
      <c r="A373" t="s">
        <v>59</v>
      </c>
      <c r="B373" t="s">
        <v>18</v>
      </c>
      <c r="C373" t="s">
        <v>19</v>
      </c>
      <c r="D373">
        <v>276</v>
      </c>
    </row>
    <row r="374" spans="1:4" x14ac:dyDescent="0.25">
      <c r="A374" t="s">
        <v>59</v>
      </c>
      <c r="B374" t="s">
        <v>20</v>
      </c>
      <c r="C374" t="s">
        <v>21</v>
      </c>
      <c r="D374">
        <v>131</v>
      </c>
    </row>
    <row r="375" spans="1:4" x14ac:dyDescent="0.25">
      <c r="A375" t="s">
        <v>59</v>
      </c>
      <c r="B375" t="s">
        <v>22</v>
      </c>
      <c r="C375" t="s">
        <v>78</v>
      </c>
      <c r="D375">
        <v>5958</v>
      </c>
    </row>
    <row r="376" spans="1:4" x14ac:dyDescent="0.25">
      <c r="A376" t="s">
        <v>60</v>
      </c>
      <c r="B376" t="s">
        <v>4</v>
      </c>
      <c r="C376" t="s">
        <v>5</v>
      </c>
      <c r="D376">
        <v>807</v>
      </c>
    </row>
    <row r="377" spans="1:4" x14ac:dyDescent="0.25">
      <c r="A377" t="s">
        <v>60</v>
      </c>
      <c r="B377" t="s">
        <v>6</v>
      </c>
      <c r="C377" t="s">
        <v>7</v>
      </c>
      <c r="D377">
        <v>4973</v>
      </c>
    </row>
    <row r="378" spans="1:4" x14ac:dyDescent="0.25">
      <c r="A378" t="s">
        <v>60</v>
      </c>
      <c r="B378" t="s">
        <v>8</v>
      </c>
      <c r="C378" t="s">
        <v>9</v>
      </c>
      <c r="D378">
        <v>10170</v>
      </c>
    </row>
    <row r="379" spans="1:4" x14ac:dyDescent="0.25">
      <c r="A379" t="s">
        <v>60</v>
      </c>
      <c r="B379" t="s">
        <v>10</v>
      </c>
      <c r="C379" t="s">
        <v>11</v>
      </c>
      <c r="D379">
        <v>12548</v>
      </c>
    </row>
    <row r="380" spans="1:4" x14ac:dyDescent="0.25">
      <c r="A380" t="s">
        <v>60</v>
      </c>
      <c r="B380" t="s">
        <v>12</v>
      </c>
      <c r="C380" t="s">
        <v>13</v>
      </c>
      <c r="D380">
        <v>8535</v>
      </c>
    </row>
    <row r="381" spans="1:4" x14ac:dyDescent="0.25">
      <c r="A381" t="s">
        <v>60</v>
      </c>
      <c r="B381" t="s">
        <v>14</v>
      </c>
      <c r="C381" t="s">
        <v>15</v>
      </c>
      <c r="D381">
        <v>3269</v>
      </c>
    </row>
    <row r="382" spans="1:4" x14ac:dyDescent="0.25">
      <c r="A382" t="s">
        <v>60</v>
      </c>
      <c r="B382" t="s">
        <v>16</v>
      </c>
      <c r="C382" t="s">
        <v>17</v>
      </c>
      <c r="D382">
        <v>1053</v>
      </c>
    </row>
    <row r="383" spans="1:4" x14ac:dyDescent="0.25">
      <c r="A383" t="s">
        <v>60</v>
      </c>
      <c r="B383" t="s">
        <v>18</v>
      </c>
      <c r="C383" t="s">
        <v>19</v>
      </c>
      <c r="D383">
        <v>277</v>
      </c>
    </row>
    <row r="384" spans="1:4" x14ac:dyDescent="0.25">
      <c r="A384" t="s">
        <v>60</v>
      </c>
      <c r="B384" t="s">
        <v>20</v>
      </c>
      <c r="C384" t="s">
        <v>21</v>
      </c>
      <c r="D384">
        <v>141</v>
      </c>
    </row>
    <row r="385" spans="1:4" x14ac:dyDescent="0.25">
      <c r="A385" t="s">
        <v>60</v>
      </c>
      <c r="B385" t="s">
        <v>22</v>
      </c>
      <c r="C385" t="s">
        <v>78</v>
      </c>
      <c r="D385">
        <v>3759</v>
      </c>
    </row>
    <row r="386" spans="1:4" x14ac:dyDescent="0.25">
      <c r="A386" t="s">
        <v>61</v>
      </c>
      <c r="B386" t="s">
        <v>4</v>
      </c>
      <c r="C386" t="s">
        <v>5</v>
      </c>
      <c r="D386">
        <v>2159</v>
      </c>
    </row>
    <row r="387" spans="1:4" x14ac:dyDescent="0.25">
      <c r="A387" t="s">
        <v>61</v>
      </c>
      <c r="B387" t="s">
        <v>6</v>
      </c>
      <c r="C387" t="s">
        <v>7</v>
      </c>
      <c r="D387">
        <v>14264</v>
      </c>
    </row>
    <row r="388" spans="1:4" x14ac:dyDescent="0.25">
      <c r="A388" t="s">
        <v>61</v>
      </c>
      <c r="B388" t="s">
        <v>8</v>
      </c>
      <c r="C388" t="s">
        <v>9</v>
      </c>
      <c r="D388">
        <v>30152</v>
      </c>
    </row>
    <row r="389" spans="1:4" x14ac:dyDescent="0.25">
      <c r="A389" t="s">
        <v>61</v>
      </c>
      <c r="B389" t="s">
        <v>10</v>
      </c>
      <c r="C389" t="s">
        <v>11</v>
      </c>
      <c r="D389">
        <v>39401</v>
      </c>
    </row>
    <row r="390" spans="1:4" x14ac:dyDescent="0.25">
      <c r="A390" t="s">
        <v>61</v>
      </c>
      <c r="B390" t="s">
        <v>12</v>
      </c>
      <c r="C390" t="s">
        <v>13</v>
      </c>
      <c r="D390">
        <v>23882</v>
      </c>
    </row>
    <row r="391" spans="1:4" x14ac:dyDescent="0.25">
      <c r="A391" t="s">
        <v>61</v>
      </c>
      <c r="B391" t="s">
        <v>14</v>
      </c>
      <c r="C391" t="s">
        <v>15</v>
      </c>
      <c r="D391">
        <v>8675</v>
      </c>
    </row>
    <row r="392" spans="1:4" x14ac:dyDescent="0.25">
      <c r="A392" t="s">
        <v>61</v>
      </c>
      <c r="B392" t="s">
        <v>16</v>
      </c>
      <c r="C392" t="s">
        <v>17</v>
      </c>
      <c r="D392">
        <v>2826</v>
      </c>
    </row>
    <row r="393" spans="1:4" x14ac:dyDescent="0.25">
      <c r="A393" t="s">
        <v>61</v>
      </c>
      <c r="B393" t="s">
        <v>18</v>
      </c>
      <c r="C393" t="s">
        <v>19</v>
      </c>
      <c r="D393">
        <v>873</v>
      </c>
    </row>
    <row r="394" spans="1:4" x14ac:dyDescent="0.25">
      <c r="A394" t="s">
        <v>61</v>
      </c>
      <c r="B394" t="s">
        <v>20</v>
      </c>
      <c r="C394" t="s">
        <v>21</v>
      </c>
      <c r="D394">
        <v>388</v>
      </c>
    </row>
    <row r="395" spans="1:4" x14ac:dyDescent="0.25">
      <c r="A395" t="s">
        <v>61</v>
      </c>
      <c r="B395" t="s">
        <v>22</v>
      </c>
      <c r="C395" t="s">
        <v>78</v>
      </c>
      <c r="D395">
        <v>16781</v>
      </c>
    </row>
    <row r="396" spans="1:4" x14ac:dyDescent="0.25">
      <c r="A396" t="s">
        <v>62</v>
      </c>
      <c r="B396" t="s">
        <v>4</v>
      </c>
      <c r="C396" t="s">
        <v>5</v>
      </c>
      <c r="D396">
        <v>129</v>
      </c>
    </row>
    <row r="397" spans="1:4" x14ac:dyDescent="0.25">
      <c r="A397" t="s">
        <v>62</v>
      </c>
      <c r="B397" t="s">
        <v>6</v>
      </c>
      <c r="C397" t="s">
        <v>7</v>
      </c>
      <c r="D397">
        <v>1006</v>
      </c>
    </row>
    <row r="398" spans="1:4" x14ac:dyDescent="0.25">
      <c r="A398" t="s">
        <v>62</v>
      </c>
      <c r="B398" t="s">
        <v>8</v>
      </c>
      <c r="C398" t="s">
        <v>9</v>
      </c>
      <c r="D398">
        <v>2170</v>
      </c>
    </row>
    <row r="399" spans="1:4" x14ac:dyDescent="0.25">
      <c r="A399" t="s">
        <v>62</v>
      </c>
      <c r="B399" t="s">
        <v>10</v>
      </c>
      <c r="C399" t="s">
        <v>11</v>
      </c>
      <c r="D399">
        <v>3071</v>
      </c>
    </row>
    <row r="400" spans="1:4" x14ac:dyDescent="0.25">
      <c r="A400" t="s">
        <v>62</v>
      </c>
      <c r="B400" t="s">
        <v>12</v>
      </c>
      <c r="C400" t="s">
        <v>13</v>
      </c>
      <c r="D400">
        <v>2051</v>
      </c>
    </row>
    <row r="401" spans="1:4" x14ac:dyDescent="0.25">
      <c r="A401" t="s">
        <v>62</v>
      </c>
      <c r="B401" t="s">
        <v>14</v>
      </c>
      <c r="C401" t="s">
        <v>15</v>
      </c>
      <c r="D401">
        <v>791</v>
      </c>
    </row>
    <row r="402" spans="1:4" x14ac:dyDescent="0.25">
      <c r="A402" t="s">
        <v>62</v>
      </c>
      <c r="B402" t="s">
        <v>16</v>
      </c>
      <c r="C402" t="s">
        <v>17</v>
      </c>
      <c r="D402">
        <v>293</v>
      </c>
    </row>
    <row r="403" spans="1:4" x14ac:dyDescent="0.25">
      <c r="A403" t="s">
        <v>62</v>
      </c>
      <c r="B403" t="s">
        <v>18</v>
      </c>
      <c r="C403" t="s">
        <v>19</v>
      </c>
      <c r="D403">
        <v>90</v>
      </c>
    </row>
    <row r="404" spans="1:4" x14ac:dyDescent="0.25">
      <c r="A404" t="s">
        <v>62</v>
      </c>
      <c r="B404" t="s">
        <v>20</v>
      </c>
      <c r="C404" t="s">
        <v>21</v>
      </c>
      <c r="D404">
        <v>42</v>
      </c>
    </row>
    <row r="405" spans="1:4" x14ac:dyDescent="0.25">
      <c r="A405" t="s">
        <v>62</v>
      </c>
      <c r="B405" t="s">
        <v>22</v>
      </c>
      <c r="C405" t="s">
        <v>78</v>
      </c>
      <c r="D405">
        <v>1153</v>
      </c>
    </row>
    <row r="406" spans="1:4" x14ac:dyDescent="0.25">
      <c r="A406" t="s">
        <v>63</v>
      </c>
      <c r="B406" t="s">
        <v>4</v>
      </c>
      <c r="C406" t="s">
        <v>5</v>
      </c>
      <c r="D406">
        <v>968</v>
      </c>
    </row>
    <row r="407" spans="1:4" x14ac:dyDescent="0.25">
      <c r="A407" t="s">
        <v>63</v>
      </c>
      <c r="B407" t="s">
        <v>6</v>
      </c>
      <c r="C407" t="s">
        <v>7</v>
      </c>
      <c r="D407">
        <v>6762</v>
      </c>
    </row>
    <row r="408" spans="1:4" x14ac:dyDescent="0.25">
      <c r="A408" t="s">
        <v>63</v>
      </c>
      <c r="B408" t="s">
        <v>8</v>
      </c>
      <c r="C408" t="s">
        <v>9</v>
      </c>
      <c r="D408">
        <v>12438</v>
      </c>
    </row>
    <row r="409" spans="1:4" x14ac:dyDescent="0.25">
      <c r="A409" t="s">
        <v>63</v>
      </c>
      <c r="B409" t="s">
        <v>10</v>
      </c>
      <c r="C409" t="s">
        <v>11</v>
      </c>
      <c r="D409">
        <v>12902</v>
      </c>
    </row>
    <row r="410" spans="1:4" x14ac:dyDescent="0.25">
      <c r="A410" t="s">
        <v>63</v>
      </c>
      <c r="B410" t="s">
        <v>12</v>
      </c>
      <c r="C410" t="s">
        <v>13</v>
      </c>
      <c r="D410">
        <v>7823</v>
      </c>
    </row>
    <row r="411" spans="1:4" x14ac:dyDescent="0.25">
      <c r="A411" t="s">
        <v>63</v>
      </c>
      <c r="B411" t="s">
        <v>14</v>
      </c>
      <c r="C411" t="s">
        <v>15</v>
      </c>
      <c r="D411">
        <v>2949</v>
      </c>
    </row>
    <row r="412" spans="1:4" x14ac:dyDescent="0.25">
      <c r="A412" t="s">
        <v>63</v>
      </c>
      <c r="B412" t="s">
        <v>16</v>
      </c>
      <c r="C412" t="s">
        <v>17</v>
      </c>
      <c r="D412">
        <v>1048</v>
      </c>
    </row>
    <row r="413" spans="1:4" x14ac:dyDescent="0.25">
      <c r="A413" t="s">
        <v>63</v>
      </c>
      <c r="B413" t="s">
        <v>18</v>
      </c>
      <c r="C413" t="s">
        <v>19</v>
      </c>
      <c r="D413">
        <v>330</v>
      </c>
    </row>
    <row r="414" spans="1:4" x14ac:dyDescent="0.25">
      <c r="A414" t="s">
        <v>63</v>
      </c>
      <c r="B414" t="s">
        <v>20</v>
      </c>
      <c r="C414" t="s">
        <v>21</v>
      </c>
      <c r="D414">
        <v>133</v>
      </c>
    </row>
    <row r="415" spans="1:4" x14ac:dyDescent="0.25">
      <c r="A415" t="s">
        <v>63</v>
      </c>
      <c r="B415" t="s">
        <v>22</v>
      </c>
      <c r="C415" t="s">
        <v>78</v>
      </c>
      <c r="D415">
        <v>11988</v>
      </c>
    </row>
    <row r="416" spans="1:4" x14ac:dyDescent="0.25">
      <c r="A416" t="s">
        <v>64</v>
      </c>
      <c r="B416" t="s">
        <v>4</v>
      </c>
      <c r="C416" t="s">
        <v>5</v>
      </c>
      <c r="D416">
        <v>228</v>
      </c>
    </row>
    <row r="417" spans="1:4" x14ac:dyDescent="0.25">
      <c r="A417" t="s">
        <v>64</v>
      </c>
      <c r="B417" t="s">
        <v>6</v>
      </c>
      <c r="C417" t="s">
        <v>7</v>
      </c>
      <c r="D417">
        <v>1409</v>
      </c>
    </row>
    <row r="418" spans="1:4" x14ac:dyDescent="0.25">
      <c r="A418" t="s">
        <v>64</v>
      </c>
      <c r="B418" t="s">
        <v>8</v>
      </c>
      <c r="C418" t="s">
        <v>9</v>
      </c>
      <c r="D418">
        <v>3204</v>
      </c>
    </row>
    <row r="419" spans="1:4" x14ac:dyDescent="0.25">
      <c r="A419" t="s">
        <v>64</v>
      </c>
      <c r="B419" t="s">
        <v>10</v>
      </c>
      <c r="C419" t="s">
        <v>11</v>
      </c>
      <c r="D419">
        <v>3475</v>
      </c>
    </row>
    <row r="420" spans="1:4" x14ac:dyDescent="0.25">
      <c r="A420" t="s">
        <v>64</v>
      </c>
      <c r="B420" t="s">
        <v>12</v>
      </c>
      <c r="C420" t="s">
        <v>13</v>
      </c>
      <c r="D420">
        <v>1843</v>
      </c>
    </row>
    <row r="421" spans="1:4" x14ac:dyDescent="0.25">
      <c r="A421" t="s">
        <v>64</v>
      </c>
      <c r="B421" t="s">
        <v>14</v>
      </c>
      <c r="C421" t="s">
        <v>15</v>
      </c>
      <c r="D421">
        <v>570</v>
      </c>
    </row>
    <row r="422" spans="1:4" x14ac:dyDescent="0.25">
      <c r="A422" t="s">
        <v>64</v>
      </c>
      <c r="B422" t="s">
        <v>16</v>
      </c>
      <c r="C422" t="s">
        <v>17</v>
      </c>
      <c r="D422">
        <v>177</v>
      </c>
    </row>
    <row r="423" spans="1:4" x14ac:dyDescent="0.25">
      <c r="A423" t="s">
        <v>64</v>
      </c>
      <c r="B423" t="s">
        <v>18</v>
      </c>
      <c r="C423" t="s">
        <v>19</v>
      </c>
      <c r="D423">
        <v>63</v>
      </c>
    </row>
    <row r="424" spans="1:4" x14ac:dyDescent="0.25">
      <c r="A424" t="s">
        <v>64</v>
      </c>
      <c r="B424" t="s">
        <v>20</v>
      </c>
      <c r="C424" t="s">
        <v>21</v>
      </c>
      <c r="D424">
        <v>26</v>
      </c>
    </row>
    <row r="425" spans="1:4" x14ac:dyDescent="0.25">
      <c r="A425" t="s">
        <v>64</v>
      </c>
      <c r="B425" t="s">
        <v>22</v>
      </c>
      <c r="C425" t="s">
        <v>78</v>
      </c>
      <c r="D425">
        <v>1280</v>
      </c>
    </row>
    <row r="426" spans="1:4" x14ac:dyDescent="0.25">
      <c r="A426" t="s">
        <v>65</v>
      </c>
      <c r="B426" t="s">
        <v>4</v>
      </c>
      <c r="C426" t="s">
        <v>5</v>
      </c>
      <c r="D426">
        <v>1894</v>
      </c>
    </row>
    <row r="427" spans="1:4" x14ac:dyDescent="0.25">
      <c r="A427" t="s">
        <v>65</v>
      </c>
      <c r="B427" t="s">
        <v>6</v>
      </c>
      <c r="C427" t="s">
        <v>7</v>
      </c>
      <c r="D427">
        <v>11748</v>
      </c>
    </row>
    <row r="428" spans="1:4" x14ac:dyDescent="0.25">
      <c r="A428" t="s">
        <v>65</v>
      </c>
      <c r="B428" t="s">
        <v>8</v>
      </c>
      <c r="C428" t="s">
        <v>9</v>
      </c>
      <c r="D428">
        <v>18970</v>
      </c>
    </row>
    <row r="429" spans="1:4" x14ac:dyDescent="0.25">
      <c r="A429" t="s">
        <v>65</v>
      </c>
      <c r="B429" t="s">
        <v>10</v>
      </c>
      <c r="C429" t="s">
        <v>11</v>
      </c>
      <c r="D429">
        <v>18922</v>
      </c>
    </row>
    <row r="430" spans="1:4" x14ac:dyDescent="0.25">
      <c r="A430" t="s">
        <v>65</v>
      </c>
      <c r="B430" t="s">
        <v>12</v>
      </c>
      <c r="C430" t="s">
        <v>13</v>
      </c>
      <c r="D430">
        <v>11109</v>
      </c>
    </row>
    <row r="431" spans="1:4" x14ac:dyDescent="0.25">
      <c r="A431" t="s">
        <v>65</v>
      </c>
      <c r="B431" t="s">
        <v>14</v>
      </c>
      <c r="C431" t="s">
        <v>15</v>
      </c>
      <c r="D431">
        <v>4157</v>
      </c>
    </row>
    <row r="432" spans="1:4" x14ac:dyDescent="0.25">
      <c r="A432" t="s">
        <v>65</v>
      </c>
      <c r="B432" t="s">
        <v>16</v>
      </c>
      <c r="C432" t="s">
        <v>17</v>
      </c>
      <c r="D432">
        <v>1468</v>
      </c>
    </row>
    <row r="433" spans="1:4" x14ac:dyDescent="0.25">
      <c r="A433" t="s">
        <v>65</v>
      </c>
      <c r="B433" t="s">
        <v>18</v>
      </c>
      <c r="C433" t="s">
        <v>19</v>
      </c>
      <c r="D433">
        <v>460</v>
      </c>
    </row>
    <row r="434" spans="1:4" x14ac:dyDescent="0.25">
      <c r="A434" t="s">
        <v>65</v>
      </c>
      <c r="B434" t="s">
        <v>20</v>
      </c>
      <c r="C434" t="s">
        <v>21</v>
      </c>
      <c r="D434">
        <v>213</v>
      </c>
    </row>
    <row r="435" spans="1:4" x14ac:dyDescent="0.25">
      <c r="A435" t="s">
        <v>65</v>
      </c>
      <c r="B435" t="s">
        <v>22</v>
      </c>
      <c r="C435" t="s">
        <v>78</v>
      </c>
      <c r="D435">
        <v>11862</v>
      </c>
    </row>
    <row r="436" spans="1:4" x14ac:dyDescent="0.25">
      <c r="A436" t="s">
        <v>66</v>
      </c>
      <c r="B436" t="s">
        <v>27</v>
      </c>
      <c r="C436" t="s">
        <v>77</v>
      </c>
      <c r="D436">
        <v>52</v>
      </c>
    </row>
    <row r="437" spans="1:4" x14ac:dyDescent="0.25">
      <c r="A437" t="s">
        <v>66</v>
      </c>
      <c r="B437" t="s">
        <v>4</v>
      </c>
      <c r="C437" t="s">
        <v>5</v>
      </c>
      <c r="D437">
        <v>11064</v>
      </c>
    </row>
    <row r="438" spans="1:4" x14ac:dyDescent="0.25">
      <c r="A438" t="s">
        <v>66</v>
      </c>
      <c r="B438" t="s">
        <v>6</v>
      </c>
      <c r="C438" t="s">
        <v>7</v>
      </c>
      <c r="D438">
        <v>54932</v>
      </c>
    </row>
    <row r="439" spans="1:4" x14ac:dyDescent="0.25">
      <c r="A439" t="s">
        <v>66</v>
      </c>
      <c r="B439" t="s">
        <v>8</v>
      </c>
      <c r="C439" t="s">
        <v>9</v>
      </c>
      <c r="D439">
        <v>88550</v>
      </c>
    </row>
    <row r="440" spans="1:4" x14ac:dyDescent="0.25">
      <c r="A440" t="s">
        <v>66</v>
      </c>
      <c r="B440" t="s">
        <v>10</v>
      </c>
      <c r="C440" t="s">
        <v>11</v>
      </c>
      <c r="D440">
        <v>96080</v>
      </c>
    </row>
    <row r="441" spans="1:4" x14ac:dyDescent="0.25">
      <c r="A441" t="s">
        <v>66</v>
      </c>
      <c r="B441" t="s">
        <v>12</v>
      </c>
      <c r="C441" t="s">
        <v>13</v>
      </c>
      <c r="D441">
        <v>59924</v>
      </c>
    </row>
    <row r="442" spans="1:4" x14ac:dyDescent="0.25">
      <c r="A442" t="s">
        <v>66</v>
      </c>
      <c r="B442" t="s">
        <v>14</v>
      </c>
      <c r="C442" t="s">
        <v>15</v>
      </c>
      <c r="D442">
        <v>24278</v>
      </c>
    </row>
    <row r="443" spans="1:4" x14ac:dyDescent="0.25">
      <c r="A443" t="s">
        <v>66</v>
      </c>
      <c r="B443" t="s">
        <v>16</v>
      </c>
      <c r="C443" t="s">
        <v>17</v>
      </c>
      <c r="D443">
        <v>8068</v>
      </c>
    </row>
    <row r="444" spans="1:4" x14ac:dyDescent="0.25">
      <c r="A444" t="s">
        <v>66</v>
      </c>
      <c r="B444" t="s">
        <v>18</v>
      </c>
      <c r="C444" t="s">
        <v>19</v>
      </c>
      <c r="D444">
        <v>2557</v>
      </c>
    </row>
    <row r="445" spans="1:4" x14ac:dyDescent="0.25">
      <c r="A445" t="s">
        <v>66</v>
      </c>
      <c r="B445" t="s">
        <v>20</v>
      </c>
      <c r="C445" t="s">
        <v>21</v>
      </c>
      <c r="D445">
        <v>1137</v>
      </c>
    </row>
    <row r="446" spans="1:4" x14ac:dyDescent="0.25">
      <c r="A446" t="s">
        <v>66</v>
      </c>
      <c r="B446" t="s">
        <v>22</v>
      </c>
      <c r="C446" t="s">
        <v>78</v>
      </c>
      <c r="D446">
        <v>51405</v>
      </c>
    </row>
    <row r="447" spans="1:4" x14ac:dyDescent="0.25">
      <c r="A447" t="s">
        <v>67</v>
      </c>
      <c r="B447" t="s">
        <v>4</v>
      </c>
      <c r="C447" t="s">
        <v>5</v>
      </c>
      <c r="D447">
        <v>677</v>
      </c>
    </row>
    <row r="448" spans="1:4" x14ac:dyDescent="0.25">
      <c r="A448" t="s">
        <v>67</v>
      </c>
      <c r="B448" t="s">
        <v>6</v>
      </c>
      <c r="C448" t="s">
        <v>7</v>
      </c>
      <c r="D448">
        <v>5686</v>
      </c>
    </row>
    <row r="449" spans="1:4" x14ac:dyDescent="0.25">
      <c r="A449" t="s">
        <v>67</v>
      </c>
      <c r="B449" t="s">
        <v>8</v>
      </c>
      <c r="C449" t="s">
        <v>9</v>
      </c>
      <c r="D449">
        <v>14310</v>
      </c>
    </row>
    <row r="450" spans="1:4" x14ac:dyDescent="0.25">
      <c r="A450" t="s">
        <v>67</v>
      </c>
      <c r="B450" t="s">
        <v>10</v>
      </c>
      <c r="C450" t="s">
        <v>11</v>
      </c>
      <c r="D450">
        <v>14768</v>
      </c>
    </row>
    <row r="451" spans="1:4" x14ac:dyDescent="0.25">
      <c r="A451" t="s">
        <v>67</v>
      </c>
      <c r="B451" t="s">
        <v>12</v>
      </c>
      <c r="C451" t="s">
        <v>13</v>
      </c>
      <c r="D451">
        <v>8449</v>
      </c>
    </row>
    <row r="452" spans="1:4" x14ac:dyDescent="0.25">
      <c r="A452" t="s">
        <v>67</v>
      </c>
      <c r="B452" t="s">
        <v>14</v>
      </c>
      <c r="C452" t="s">
        <v>15</v>
      </c>
      <c r="D452">
        <v>2503</v>
      </c>
    </row>
    <row r="453" spans="1:4" x14ac:dyDescent="0.25">
      <c r="A453" t="s">
        <v>67</v>
      </c>
      <c r="B453" t="s">
        <v>16</v>
      </c>
      <c r="C453" t="s">
        <v>17</v>
      </c>
      <c r="D453">
        <v>718</v>
      </c>
    </row>
    <row r="454" spans="1:4" x14ac:dyDescent="0.25">
      <c r="A454" t="s">
        <v>67</v>
      </c>
      <c r="B454" t="s">
        <v>18</v>
      </c>
      <c r="C454" t="s">
        <v>19</v>
      </c>
      <c r="D454">
        <v>179</v>
      </c>
    </row>
    <row r="455" spans="1:4" x14ac:dyDescent="0.25">
      <c r="A455" t="s">
        <v>67</v>
      </c>
      <c r="B455" t="s">
        <v>20</v>
      </c>
      <c r="C455" t="s">
        <v>21</v>
      </c>
      <c r="D455">
        <v>91</v>
      </c>
    </row>
    <row r="456" spans="1:4" x14ac:dyDescent="0.25">
      <c r="A456" t="s">
        <v>67</v>
      </c>
      <c r="B456" t="s">
        <v>22</v>
      </c>
      <c r="C456" t="s">
        <v>78</v>
      </c>
      <c r="D456">
        <v>3083</v>
      </c>
    </row>
    <row r="457" spans="1:4" x14ac:dyDescent="0.25">
      <c r="A457" t="s">
        <v>68</v>
      </c>
      <c r="B457" t="s">
        <v>4</v>
      </c>
      <c r="C457" t="s">
        <v>5</v>
      </c>
      <c r="D457">
        <v>73</v>
      </c>
    </row>
    <row r="458" spans="1:4" x14ac:dyDescent="0.25">
      <c r="A458" t="s">
        <v>68</v>
      </c>
      <c r="B458" t="s">
        <v>6</v>
      </c>
      <c r="C458" t="s">
        <v>7</v>
      </c>
      <c r="D458">
        <v>587</v>
      </c>
    </row>
    <row r="459" spans="1:4" x14ac:dyDescent="0.25">
      <c r="A459" t="s">
        <v>68</v>
      </c>
      <c r="B459" t="s">
        <v>8</v>
      </c>
      <c r="C459" t="s">
        <v>9</v>
      </c>
      <c r="D459">
        <v>1277</v>
      </c>
    </row>
    <row r="460" spans="1:4" x14ac:dyDescent="0.25">
      <c r="A460" t="s">
        <v>68</v>
      </c>
      <c r="B460" t="s">
        <v>10</v>
      </c>
      <c r="C460" t="s">
        <v>11</v>
      </c>
      <c r="D460">
        <v>1687</v>
      </c>
    </row>
    <row r="461" spans="1:4" x14ac:dyDescent="0.25">
      <c r="A461" t="s">
        <v>68</v>
      </c>
      <c r="B461" t="s">
        <v>12</v>
      </c>
      <c r="C461" t="s">
        <v>13</v>
      </c>
      <c r="D461">
        <v>1141</v>
      </c>
    </row>
    <row r="462" spans="1:4" x14ac:dyDescent="0.25">
      <c r="A462" t="s">
        <v>68</v>
      </c>
      <c r="B462" t="s">
        <v>14</v>
      </c>
      <c r="C462" t="s">
        <v>15</v>
      </c>
      <c r="D462">
        <v>441</v>
      </c>
    </row>
    <row r="463" spans="1:4" x14ac:dyDescent="0.25">
      <c r="A463" t="s">
        <v>68</v>
      </c>
      <c r="B463" t="s">
        <v>16</v>
      </c>
      <c r="C463" t="s">
        <v>17</v>
      </c>
      <c r="D463">
        <v>139</v>
      </c>
    </row>
    <row r="464" spans="1:4" x14ac:dyDescent="0.25">
      <c r="A464" t="s">
        <v>68</v>
      </c>
      <c r="B464" t="s">
        <v>18</v>
      </c>
      <c r="C464" t="s">
        <v>19</v>
      </c>
      <c r="D464">
        <v>33</v>
      </c>
    </row>
    <row r="465" spans="1:4" x14ac:dyDescent="0.25">
      <c r="A465" t="s">
        <v>68</v>
      </c>
      <c r="B465" t="s">
        <v>20</v>
      </c>
      <c r="C465" t="s">
        <v>21</v>
      </c>
      <c r="D465">
        <v>24</v>
      </c>
    </row>
    <row r="466" spans="1:4" x14ac:dyDescent="0.25">
      <c r="A466" t="s">
        <v>68</v>
      </c>
      <c r="B466" t="s">
        <v>22</v>
      </c>
      <c r="C466" t="s">
        <v>78</v>
      </c>
      <c r="D466">
        <v>354</v>
      </c>
    </row>
    <row r="467" spans="1:4" x14ac:dyDescent="0.25">
      <c r="A467" t="s">
        <v>69</v>
      </c>
      <c r="B467" t="s">
        <v>4</v>
      </c>
      <c r="C467" t="s">
        <v>5</v>
      </c>
      <c r="D467">
        <v>1393</v>
      </c>
    </row>
    <row r="468" spans="1:4" x14ac:dyDescent="0.25">
      <c r="A468" t="s">
        <v>69</v>
      </c>
      <c r="B468" t="s">
        <v>6</v>
      </c>
      <c r="C468" t="s">
        <v>7</v>
      </c>
      <c r="D468">
        <v>10433</v>
      </c>
    </row>
    <row r="469" spans="1:4" x14ac:dyDescent="0.25">
      <c r="A469" t="s">
        <v>69</v>
      </c>
      <c r="B469" t="s">
        <v>8</v>
      </c>
      <c r="C469" t="s">
        <v>9</v>
      </c>
      <c r="D469">
        <v>21323</v>
      </c>
    </row>
    <row r="470" spans="1:4" x14ac:dyDescent="0.25">
      <c r="A470" t="s">
        <v>69</v>
      </c>
      <c r="B470" t="s">
        <v>10</v>
      </c>
      <c r="C470" t="s">
        <v>11</v>
      </c>
      <c r="D470">
        <v>28378</v>
      </c>
    </row>
    <row r="471" spans="1:4" x14ac:dyDescent="0.25">
      <c r="A471" t="s">
        <v>69</v>
      </c>
      <c r="B471" t="s">
        <v>12</v>
      </c>
      <c r="C471" t="s">
        <v>13</v>
      </c>
      <c r="D471">
        <v>19153</v>
      </c>
    </row>
    <row r="472" spans="1:4" x14ac:dyDescent="0.25">
      <c r="A472" t="s">
        <v>69</v>
      </c>
      <c r="B472" t="s">
        <v>14</v>
      </c>
      <c r="C472" t="s">
        <v>15</v>
      </c>
      <c r="D472">
        <v>7803</v>
      </c>
    </row>
    <row r="473" spans="1:4" x14ac:dyDescent="0.25">
      <c r="A473" t="s">
        <v>69</v>
      </c>
      <c r="B473" t="s">
        <v>16</v>
      </c>
      <c r="C473" t="s">
        <v>17</v>
      </c>
      <c r="D473">
        <v>2769</v>
      </c>
    </row>
    <row r="474" spans="1:4" x14ac:dyDescent="0.25">
      <c r="A474" t="s">
        <v>69</v>
      </c>
      <c r="B474" t="s">
        <v>18</v>
      </c>
      <c r="C474" t="s">
        <v>19</v>
      </c>
      <c r="D474">
        <v>902</v>
      </c>
    </row>
    <row r="475" spans="1:4" x14ac:dyDescent="0.25">
      <c r="A475" t="s">
        <v>69</v>
      </c>
      <c r="B475" t="s">
        <v>20</v>
      </c>
      <c r="C475" t="s">
        <v>21</v>
      </c>
      <c r="D475">
        <v>392</v>
      </c>
    </row>
    <row r="476" spans="1:4" x14ac:dyDescent="0.25">
      <c r="A476" t="s">
        <v>69</v>
      </c>
      <c r="B476" t="s">
        <v>22</v>
      </c>
      <c r="C476" t="s">
        <v>78</v>
      </c>
      <c r="D476">
        <v>9911</v>
      </c>
    </row>
    <row r="477" spans="1:4" x14ac:dyDescent="0.25">
      <c r="A477" t="s">
        <v>70</v>
      </c>
      <c r="B477" t="s">
        <v>4</v>
      </c>
      <c r="C477" t="s">
        <v>5</v>
      </c>
      <c r="D477">
        <v>1071</v>
      </c>
    </row>
    <row r="478" spans="1:4" x14ac:dyDescent="0.25">
      <c r="A478" t="s">
        <v>70</v>
      </c>
      <c r="B478" t="s">
        <v>6</v>
      </c>
      <c r="C478" t="s">
        <v>7</v>
      </c>
      <c r="D478">
        <v>8672</v>
      </c>
    </row>
    <row r="479" spans="1:4" x14ac:dyDescent="0.25">
      <c r="A479" t="s">
        <v>70</v>
      </c>
      <c r="B479" t="s">
        <v>8</v>
      </c>
      <c r="C479" t="s">
        <v>9</v>
      </c>
      <c r="D479">
        <v>19158</v>
      </c>
    </row>
    <row r="480" spans="1:4" x14ac:dyDescent="0.25">
      <c r="A480" t="s">
        <v>70</v>
      </c>
      <c r="B480" t="s">
        <v>10</v>
      </c>
      <c r="C480" t="s">
        <v>11</v>
      </c>
      <c r="D480">
        <v>26186</v>
      </c>
    </row>
    <row r="481" spans="1:4" x14ac:dyDescent="0.25">
      <c r="A481" t="s">
        <v>70</v>
      </c>
      <c r="B481" t="s">
        <v>12</v>
      </c>
      <c r="C481" t="s">
        <v>13</v>
      </c>
      <c r="D481">
        <v>16845</v>
      </c>
    </row>
    <row r="482" spans="1:4" x14ac:dyDescent="0.25">
      <c r="A482" t="s">
        <v>70</v>
      </c>
      <c r="B482" t="s">
        <v>14</v>
      </c>
      <c r="C482" t="s">
        <v>15</v>
      </c>
      <c r="D482">
        <v>6429</v>
      </c>
    </row>
    <row r="483" spans="1:4" x14ac:dyDescent="0.25">
      <c r="A483" t="s">
        <v>70</v>
      </c>
      <c r="B483" t="s">
        <v>16</v>
      </c>
      <c r="C483" t="s">
        <v>17</v>
      </c>
      <c r="D483">
        <v>2153</v>
      </c>
    </row>
    <row r="484" spans="1:4" x14ac:dyDescent="0.25">
      <c r="A484" t="s">
        <v>70</v>
      </c>
      <c r="B484" t="s">
        <v>18</v>
      </c>
      <c r="C484" t="s">
        <v>19</v>
      </c>
      <c r="D484">
        <v>605</v>
      </c>
    </row>
    <row r="485" spans="1:4" x14ac:dyDescent="0.25">
      <c r="A485" t="s">
        <v>70</v>
      </c>
      <c r="B485" t="s">
        <v>20</v>
      </c>
      <c r="C485" t="s">
        <v>21</v>
      </c>
      <c r="D485">
        <v>251</v>
      </c>
    </row>
    <row r="486" spans="1:4" x14ac:dyDescent="0.25">
      <c r="A486" t="s">
        <v>70</v>
      </c>
      <c r="B486" t="s">
        <v>22</v>
      </c>
      <c r="C486" t="s">
        <v>78</v>
      </c>
      <c r="D486">
        <v>9132</v>
      </c>
    </row>
    <row r="487" spans="1:4" x14ac:dyDescent="0.25">
      <c r="A487" t="s">
        <v>71</v>
      </c>
      <c r="B487" t="s">
        <v>27</v>
      </c>
      <c r="C487" t="s">
        <v>77</v>
      </c>
      <c r="D487">
        <v>16</v>
      </c>
    </row>
    <row r="488" spans="1:4" x14ac:dyDescent="0.25">
      <c r="A488" t="s">
        <v>71</v>
      </c>
      <c r="B488" t="s">
        <v>4</v>
      </c>
      <c r="C488" t="s">
        <v>5</v>
      </c>
      <c r="D488">
        <v>888</v>
      </c>
    </row>
    <row r="489" spans="1:4" x14ac:dyDescent="0.25">
      <c r="A489" t="s">
        <v>71</v>
      </c>
      <c r="B489" t="s">
        <v>6</v>
      </c>
      <c r="C489" t="s">
        <v>7</v>
      </c>
      <c r="D489">
        <v>4122</v>
      </c>
    </row>
    <row r="490" spans="1:4" x14ac:dyDescent="0.25">
      <c r="A490" t="s">
        <v>71</v>
      </c>
      <c r="B490" t="s">
        <v>8</v>
      </c>
      <c r="C490" t="s">
        <v>9</v>
      </c>
      <c r="D490">
        <v>5333</v>
      </c>
    </row>
    <row r="491" spans="1:4" x14ac:dyDescent="0.25">
      <c r="A491" t="s">
        <v>71</v>
      </c>
      <c r="B491" t="s">
        <v>10</v>
      </c>
      <c r="C491" t="s">
        <v>11</v>
      </c>
      <c r="D491">
        <v>4611</v>
      </c>
    </row>
    <row r="492" spans="1:4" x14ac:dyDescent="0.25">
      <c r="A492" t="s">
        <v>71</v>
      </c>
      <c r="B492" t="s">
        <v>12</v>
      </c>
      <c r="C492" t="s">
        <v>13</v>
      </c>
      <c r="D492">
        <v>2468</v>
      </c>
    </row>
    <row r="493" spans="1:4" x14ac:dyDescent="0.25">
      <c r="A493" t="s">
        <v>71</v>
      </c>
      <c r="B493" t="s">
        <v>14</v>
      </c>
      <c r="C493" t="s">
        <v>15</v>
      </c>
      <c r="D493">
        <v>956</v>
      </c>
    </row>
    <row r="494" spans="1:4" x14ac:dyDescent="0.25">
      <c r="A494" t="s">
        <v>71</v>
      </c>
      <c r="B494" t="s">
        <v>16</v>
      </c>
      <c r="C494" t="s">
        <v>17</v>
      </c>
      <c r="D494">
        <v>328</v>
      </c>
    </row>
    <row r="495" spans="1:4" x14ac:dyDescent="0.25">
      <c r="A495" t="s">
        <v>71</v>
      </c>
      <c r="B495" t="s">
        <v>18</v>
      </c>
      <c r="C495" t="s">
        <v>19</v>
      </c>
      <c r="D495">
        <v>107</v>
      </c>
    </row>
    <row r="496" spans="1:4" x14ac:dyDescent="0.25">
      <c r="A496" t="s">
        <v>71</v>
      </c>
      <c r="B496" t="s">
        <v>20</v>
      </c>
      <c r="C496" t="s">
        <v>21</v>
      </c>
      <c r="D496">
        <v>53</v>
      </c>
    </row>
    <row r="497" spans="1:4" x14ac:dyDescent="0.25">
      <c r="A497" t="s">
        <v>71</v>
      </c>
      <c r="B497" t="s">
        <v>22</v>
      </c>
      <c r="C497" t="s">
        <v>78</v>
      </c>
      <c r="D497">
        <v>197</v>
      </c>
    </row>
    <row r="498" spans="1:4" x14ac:dyDescent="0.25">
      <c r="A498" t="s">
        <v>72</v>
      </c>
      <c r="B498" t="s">
        <v>4</v>
      </c>
      <c r="C498" t="s">
        <v>5</v>
      </c>
      <c r="D498">
        <v>99</v>
      </c>
    </row>
    <row r="499" spans="1:4" x14ac:dyDescent="0.25">
      <c r="A499" t="s">
        <v>72</v>
      </c>
      <c r="B499" t="s">
        <v>6</v>
      </c>
      <c r="C499" t="s">
        <v>7</v>
      </c>
      <c r="D499">
        <v>2582</v>
      </c>
    </row>
    <row r="500" spans="1:4" x14ac:dyDescent="0.25">
      <c r="A500" t="s">
        <v>72</v>
      </c>
      <c r="B500" t="s">
        <v>8</v>
      </c>
      <c r="C500" t="s">
        <v>9</v>
      </c>
      <c r="D500">
        <v>10940</v>
      </c>
    </row>
    <row r="501" spans="1:4" x14ac:dyDescent="0.25">
      <c r="A501" t="s">
        <v>72</v>
      </c>
      <c r="B501" t="s">
        <v>10</v>
      </c>
      <c r="C501" t="s">
        <v>11</v>
      </c>
      <c r="D501">
        <v>16644</v>
      </c>
    </row>
    <row r="502" spans="1:4" x14ac:dyDescent="0.25">
      <c r="A502" t="s">
        <v>72</v>
      </c>
      <c r="B502" t="s">
        <v>12</v>
      </c>
      <c r="C502" t="s">
        <v>13</v>
      </c>
      <c r="D502">
        <v>9700</v>
      </c>
    </row>
    <row r="503" spans="1:4" x14ac:dyDescent="0.25">
      <c r="A503" t="s">
        <v>72</v>
      </c>
      <c r="B503" t="s">
        <v>14</v>
      </c>
      <c r="C503" t="s">
        <v>15</v>
      </c>
      <c r="D503">
        <v>3055</v>
      </c>
    </row>
    <row r="504" spans="1:4" x14ac:dyDescent="0.25">
      <c r="A504" t="s">
        <v>72</v>
      </c>
      <c r="B504" t="s">
        <v>16</v>
      </c>
      <c r="C504" t="s">
        <v>17</v>
      </c>
      <c r="D504">
        <v>910</v>
      </c>
    </row>
    <row r="505" spans="1:4" x14ac:dyDescent="0.25">
      <c r="A505" t="s">
        <v>72</v>
      </c>
      <c r="B505" t="s">
        <v>18</v>
      </c>
      <c r="C505" t="s">
        <v>19</v>
      </c>
      <c r="D505">
        <v>259</v>
      </c>
    </row>
    <row r="506" spans="1:4" x14ac:dyDescent="0.25">
      <c r="A506" t="s">
        <v>72</v>
      </c>
      <c r="B506" t="s">
        <v>20</v>
      </c>
      <c r="C506" t="s">
        <v>21</v>
      </c>
      <c r="D506">
        <v>118</v>
      </c>
    </row>
    <row r="507" spans="1:4" x14ac:dyDescent="0.25">
      <c r="A507" t="s">
        <v>72</v>
      </c>
      <c r="B507" t="s">
        <v>22</v>
      </c>
      <c r="C507" t="s">
        <v>78</v>
      </c>
      <c r="D507">
        <v>22308</v>
      </c>
    </row>
    <row r="508" spans="1:4" x14ac:dyDescent="0.25">
      <c r="A508" t="s">
        <v>73</v>
      </c>
      <c r="B508" t="s">
        <v>4</v>
      </c>
      <c r="C508" t="s">
        <v>5</v>
      </c>
      <c r="D508">
        <v>124</v>
      </c>
    </row>
    <row r="509" spans="1:4" x14ac:dyDescent="0.25">
      <c r="A509" t="s">
        <v>73</v>
      </c>
      <c r="B509" t="s">
        <v>6</v>
      </c>
      <c r="C509" t="s">
        <v>7</v>
      </c>
      <c r="D509">
        <v>991</v>
      </c>
    </row>
    <row r="510" spans="1:4" x14ac:dyDescent="0.25">
      <c r="A510" t="s">
        <v>73</v>
      </c>
      <c r="B510" t="s">
        <v>8</v>
      </c>
      <c r="C510" t="s">
        <v>9</v>
      </c>
      <c r="D510">
        <v>1878</v>
      </c>
    </row>
    <row r="511" spans="1:4" x14ac:dyDescent="0.25">
      <c r="A511" t="s">
        <v>73</v>
      </c>
      <c r="B511" t="s">
        <v>10</v>
      </c>
      <c r="C511" t="s">
        <v>11</v>
      </c>
      <c r="D511">
        <v>1921</v>
      </c>
    </row>
    <row r="512" spans="1:4" x14ac:dyDescent="0.25">
      <c r="A512" t="s">
        <v>73</v>
      </c>
      <c r="B512" t="s">
        <v>12</v>
      </c>
      <c r="C512" t="s">
        <v>13</v>
      </c>
      <c r="D512">
        <v>1004</v>
      </c>
    </row>
    <row r="513" spans="1:4" x14ac:dyDescent="0.25">
      <c r="A513" t="s">
        <v>73</v>
      </c>
      <c r="B513" t="s">
        <v>14</v>
      </c>
      <c r="C513" t="s">
        <v>15</v>
      </c>
      <c r="D513">
        <v>371</v>
      </c>
    </row>
    <row r="514" spans="1:4" x14ac:dyDescent="0.25">
      <c r="A514" t="s">
        <v>73</v>
      </c>
      <c r="B514" t="s">
        <v>16</v>
      </c>
      <c r="C514" t="s">
        <v>17</v>
      </c>
      <c r="D514">
        <v>108</v>
      </c>
    </row>
    <row r="515" spans="1:4" x14ac:dyDescent="0.25">
      <c r="A515" t="s">
        <v>73</v>
      </c>
      <c r="B515" t="s">
        <v>18</v>
      </c>
      <c r="C515" t="s">
        <v>19</v>
      </c>
      <c r="D515">
        <v>26</v>
      </c>
    </row>
    <row r="516" spans="1:4" x14ac:dyDescent="0.25">
      <c r="A516" t="s">
        <v>73</v>
      </c>
      <c r="B516" t="s">
        <v>20</v>
      </c>
      <c r="C516" t="s">
        <v>21</v>
      </c>
      <c r="D516">
        <v>17</v>
      </c>
    </row>
    <row r="517" spans="1:4" x14ac:dyDescent="0.25">
      <c r="A517" t="s">
        <v>73</v>
      </c>
      <c r="B517" t="s">
        <v>22</v>
      </c>
      <c r="C517" t="s">
        <v>78</v>
      </c>
      <c r="D517">
        <v>946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N12" sqref="N12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12" width="12.7109375" customWidth="1"/>
    <col min="13" max="13" width="11.28515625" bestFit="1" customWidth="1"/>
  </cols>
  <sheetData>
    <row r="1" spans="1:12" x14ac:dyDescent="0.25">
      <c r="A1" s="7" t="s">
        <v>76</v>
      </c>
      <c r="B1" s="7" t="s">
        <v>75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7" t="s">
        <v>74</v>
      </c>
      <c r="B2" s="2" t="s">
        <v>5</v>
      </c>
      <c r="C2" s="2" t="s">
        <v>7</v>
      </c>
      <c r="D2" s="2" t="s">
        <v>9</v>
      </c>
      <c r="E2" s="2" t="s">
        <v>11</v>
      </c>
      <c r="F2" s="2" t="s">
        <v>13</v>
      </c>
      <c r="G2" s="2" t="s">
        <v>15</v>
      </c>
      <c r="H2" s="2" t="s">
        <v>17</v>
      </c>
      <c r="I2" s="2" t="s">
        <v>19</v>
      </c>
      <c r="J2" s="2" t="s">
        <v>21</v>
      </c>
      <c r="K2" s="2" t="s">
        <v>78</v>
      </c>
      <c r="L2" s="2" t="s">
        <v>77</v>
      </c>
    </row>
    <row r="3" spans="1:12" x14ac:dyDescent="0.25">
      <c r="A3" s="8" t="s">
        <v>3</v>
      </c>
      <c r="B3" s="9">
        <v>1352</v>
      </c>
      <c r="C3" s="9">
        <v>8721</v>
      </c>
      <c r="D3" s="9">
        <v>14094</v>
      </c>
      <c r="E3" s="9">
        <v>13227</v>
      </c>
      <c r="F3" s="9">
        <v>7163</v>
      </c>
      <c r="G3" s="9">
        <v>2621</v>
      </c>
      <c r="H3" s="9">
        <v>941</v>
      </c>
      <c r="I3" s="9">
        <v>273</v>
      </c>
      <c r="J3" s="9">
        <v>153</v>
      </c>
      <c r="K3" s="9">
        <v>10603</v>
      </c>
      <c r="L3" s="9"/>
    </row>
    <row r="4" spans="1:12" x14ac:dyDescent="0.25">
      <c r="A4" s="8" t="s">
        <v>23</v>
      </c>
      <c r="B4" s="9">
        <v>130</v>
      </c>
      <c r="C4" s="9">
        <v>1543</v>
      </c>
      <c r="D4" s="9">
        <v>2758</v>
      </c>
      <c r="E4" s="9">
        <v>2842</v>
      </c>
      <c r="F4" s="9">
        <v>1667</v>
      </c>
      <c r="G4" s="9">
        <v>606</v>
      </c>
      <c r="H4" s="9">
        <v>236</v>
      </c>
      <c r="I4" s="9">
        <v>89</v>
      </c>
      <c r="J4" s="9">
        <v>42</v>
      </c>
      <c r="K4" s="9">
        <v>1296</v>
      </c>
      <c r="L4" s="9"/>
    </row>
    <row r="5" spans="1:12" x14ac:dyDescent="0.25">
      <c r="A5" s="8" t="s">
        <v>24</v>
      </c>
      <c r="B5" s="9">
        <v>2151</v>
      </c>
      <c r="C5" s="9">
        <v>11601</v>
      </c>
      <c r="D5" s="9">
        <v>19644</v>
      </c>
      <c r="E5" s="9">
        <v>20533</v>
      </c>
      <c r="F5" s="9">
        <v>12637</v>
      </c>
      <c r="G5" s="9">
        <v>5039</v>
      </c>
      <c r="H5" s="9">
        <v>1707</v>
      </c>
      <c r="I5" s="9">
        <v>561</v>
      </c>
      <c r="J5" s="9">
        <v>232</v>
      </c>
      <c r="K5" s="9">
        <v>10409</v>
      </c>
      <c r="L5" s="9"/>
    </row>
    <row r="6" spans="1:12" x14ac:dyDescent="0.25">
      <c r="A6" s="8" t="s">
        <v>25</v>
      </c>
      <c r="B6" s="9">
        <v>920</v>
      </c>
      <c r="C6" s="9">
        <v>5849</v>
      </c>
      <c r="D6" s="9">
        <v>8857</v>
      </c>
      <c r="E6" s="9">
        <v>7740</v>
      </c>
      <c r="F6" s="9">
        <v>4296</v>
      </c>
      <c r="G6" s="9">
        <v>1573</v>
      </c>
      <c r="H6" s="9">
        <v>572</v>
      </c>
      <c r="I6" s="9">
        <v>168</v>
      </c>
      <c r="J6" s="9">
        <v>109</v>
      </c>
      <c r="K6" s="9">
        <v>8186</v>
      </c>
      <c r="L6" s="9"/>
    </row>
    <row r="7" spans="1:12" x14ac:dyDescent="0.25">
      <c r="A7" s="8" t="s">
        <v>26</v>
      </c>
      <c r="B7" s="9">
        <v>9144</v>
      </c>
      <c r="C7" s="9">
        <v>52462</v>
      </c>
      <c r="D7" s="9">
        <v>99801</v>
      </c>
      <c r="E7" s="9">
        <v>133011</v>
      </c>
      <c r="F7" s="9">
        <v>97067</v>
      </c>
      <c r="G7" s="9">
        <v>41926</v>
      </c>
      <c r="H7" s="9">
        <v>15405</v>
      </c>
      <c r="I7" s="9">
        <v>4887</v>
      </c>
      <c r="J7" s="9">
        <v>2418</v>
      </c>
      <c r="K7" s="9">
        <v>32670</v>
      </c>
      <c r="L7" s="9">
        <v>36</v>
      </c>
    </row>
    <row r="8" spans="1:12" x14ac:dyDescent="0.25">
      <c r="A8" s="8" t="s">
        <v>28</v>
      </c>
      <c r="B8" s="9">
        <v>1237</v>
      </c>
      <c r="C8" s="9">
        <v>7276</v>
      </c>
      <c r="D8" s="9">
        <v>14558</v>
      </c>
      <c r="E8" s="9">
        <v>19525</v>
      </c>
      <c r="F8" s="9">
        <v>12890</v>
      </c>
      <c r="G8" s="9">
        <v>4777</v>
      </c>
      <c r="H8" s="9">
        <v>1553</v>
      </c>
      <c r="I8" s="9">
        <v>412</v>
      </c>
      <c r="J8" s="9">
        <v>173</v>
      </c>
      <c r="K8" s="9">
        <v>4203</v>
      </c>
      <c r="L8" s="9"/>
    </row>
    <row r="9" spans="1:12" x14ac:dyDescent="0.25">
      <c r="A9" s="8" t="s">
        <v>29</v>
      </c>
      <c r="B9" s="9">
        <v>351</v>
      </c>
      <c r="C9" s="9">
        <v>2695</v>
      </c>
      <c r="D9" s="9">
        <v>6573</v>
      </c>
      <c r="E9" s="9">
        <v>10916</v>
      </c>
      <c r="F9" s="9">
        <v>7826</v>
      </c>
      <c r="G9" s="9">
        <v>3167</v>
      </c>
      <c r="H9" s="9">
        <v>1105</v>
      </c>
      <c r="I9" s="9">
        <v>364</v>
      </c>
      <c r="J9" s="9">
        <v>148</v>
      </c>
      <c r="K9" s="9">
        <v>2869</v>
      </c>
      <c r="L9" s="9"/>
    </row>
    <row r="10" spans="1:12" x14ac:dyDescent="0.25">
      <c r="A10" s="8" t="s">
        <v>30</v>
      </c>
      <c r="B10" s="9">
        <v>92</v>
      </c>
      <c r="C10" s="9">
        <v>713</v>
      </c>
      <c r="D10" s="9">
        <v>1746</v>
      </c>
      <c r="E10" s="9">
        <v>2602</v>
      </c>
      <c r="F10" s="9">
        <v>1588</v>
      </c>
      <c r="G10" s="9">
        <v>565</v>
      </c>
      <c r="H10" s="9">
        <v>214</v>
      </c>
      <c r="I10" s="9">
        <v>75</v>
      </c>
      <c r="J10" s="9">
        <v>28</v>
      </c>
      <c r="K10" s="9">
        <v>3368</v>
      </c>
      <c r="L10" s="9"/>
    </row>
    <row r="11" spans="1:12" x14ac:dyDescent="0.25">
      <c r="A11" s="8" t="s">
        <v>31</v>
      </c>
      <c r="B11" s="9">
        <v>83</v>
      </c>
      <c r="C11" s="9">
        <v>647</v>
      </c>
      <c r="D11" s="9">
        <v>1179</v>
      </c>
      <c r="E11" s="9">
        <v>2382</v>
      </c>
      <c r="F11" s="9">
        <v>2038</v>
      </c>
      <c r="G11" s="9">
        <v>857</v>
      </c>
      <c r="H11" s="9">
        <v>348</v>
      </c>
      <c r="I11" s="9">
        <v>116</v>
      </c>
      <c r="J11" s="9">
        <v>55</v>
      </c>
      <c r="K11" s="9">
        <v>2152</v>
      </c>
      <c r="L11" s="9"/>
    </row>
    <row r="12" spans="1:12" x14ac:dyDescent="0.25">
      <c r="A12" s="8" t="s">
        <v>32</v>
      </c>
      <c r="B12" s="9">
        <v>3762</v>
      </c>
      <c r="C12" s="9">
        <v>24585</v>
      </c>
      <c r="D12" s="9">
        <v>48005</v>
      </c>
      <c r="E12" s="9">
        <v>55359</v>
      </c>
      <c r="F12" s="9">
        <v>37817</v>
      </c>
      <c r="G12" s="9">
        <v>16918</v>
      </c>
      <c r="H12" s="9">
        <v>6730</v>
      </c>
      <c r="I12" s="9">
        <v>2440</v>
      </c>
      <c r="J12" s="9">
        <v>1228</v>
      </c>
      <c r="K12" s="9">
        <v>28173</v>
      </c>
      <c r="L12" s="9"/>
    </row>
    <row r="13" spans="1:12" x14ac:dyDescent="0.25">
      <c r="A13" s="8" t="s">
        <v>33</v>
      </c>
      <c r="B13" s="9">
        <v>2626</v>
      </c>
      <c r="C13" s="9">
        <v>16838</v>
      </c>
      <c r="D13" s="9">
        <v>28423</v>
      </c>
      <c r="E13" s="9">
        <v>31000</v>
      </c>
      <c r="F13" s="9">
        <v>19975</v>
      </c>
      <c r="G13" s="9">
        <v>8303</v>
      </c>
      <c r="H13" s="9">
        <v>2902</v>
      </c>
      <c r="I13" s="9">
        <v>1019</v>
      </c>
      <c r="J13" s="9">
        <v>427</v>
      </c>
      <c r="K13" s="9">
        <v>18525</v>
      </c>
      <c r="L13" s="9"/>
    </row>
    <row r="14" spans="1:12" x14ac:dyDescent="0.25">
      <c r="A14" s="8" t="s">
        <v>34</v>
      </c>
      <c r="B14" s="9">
        <v>263</v>
      </c>
      <c r="C14" s="9">
        <v>2326</v>
      </c>
      <c r="D14" s="9">
        <v>3991</v>
      </c>
      <c r="E14" s="9">
        <v>4456</v>
      </c>
      <c r="F14" s="9">
        <v>3056</v>
      </c>
      <c r="G14" s="9">
        <v>1390</v>
      </c>
      <c r="H14" s="9">
        <v>517</v>
      </c>
      <c r="I14" s="9">
        <v>193</v>
      </c>
      <c r="J14" s="9">
        <v>119</v>
      </c>
      <c r="K14" s="9">
        <v>1748</v>
      </c>
      <c r="L14" s="9"/>
    </row>
    <row r="15" spans="1:12" x14ac:dyDescent="0.25">
      <c r="A15" s="8" t="s">
        <v>35</v>
      </c>
      <c r="B15" s="9">
        <v>395</v>
      </c>
      <c r="C15" s="9">
        <v>3135</v>
      </c>
      <c r="D15" s="9">
        <v>6078</v>
      </c>
      <c r="E15" s="9">
        <v>5862</v>
      </c>
      <c r="F15" s="9">
        <v>3320</v>
      </c>
      <c r="G15" s="9">
        <v>1168</v>
      </c>
      <c r="H15" s="9">
        <v>373</v>
      </c>
      <c r="I15" s="9">
        <v>129</v>
      </c>
      <c r="J15" s="9">
        <v>57</v>
      </c>
      <c r="K15" s="9">
        <v>1964</v>
      </c>
      <c r="L15" s="9"/>
    </row>
    <row r="16" spans="1:12" x14ac:dyDescent="0.25">
      <c r="A16" s="8" t="s">
        <v>36</v>
      </c>
      <c r="B16" s="9">
        <v>2716</v>
      </c>
      <c r="C16" s="9">
        <v>14852</v>
      </c>
      <c r="D16" s="9">
        <v>30549</v>
      </c>
      <c r="E16" s="9">
        <v>43592</v>
      </c>
      <c r="F16" s="9">
        <v>28552</v>
      </c>
      <c r="G16" s="9">
        <v>10691</v>
      </c>
      <c r="H16" s="9">
        <v>3487</v>
      </c>
      <c r="I16" s="9">
        <v>1013</v>
      </c>
      <c r="J16" s="9">
        <v>450</v>
      </c>
      <c r="K16" s="9">
        <v>18533</v>
      </c>
      <c r="L16" s="9">
        <v>10</v>
      </c>
    </row>
    <row r="17" spans="1:12" x14ac:dyDescent="0.25">
      <c r="A17" s="8" t="s">
        <v>37</v>
      </c>
      <c r="B17" s="9">
        <v>1928</v>
      </c>
      <c r="C17" s="9">
        <v>11743</v>
      </c>
      <c r="D17" s="9">
        <v>21133</v>
      </c>
      <c r="E17" s="9">
        <v>21068</v>
      </c>
      <c r="F17" s="9">
        <v>11810</v>
      </c>
      <c r="G17" s="9">
        <v>4272</v>
      </c>
      <c r="H17" s="9">
        <v>1297</v>
      </c>
      <c r="I17" s="9">
        <v>377</v>
      </c>
      <c r="J17" s="9">
        <v>176</v>
      </c>
      <c r="K17" s="9">
        <v>9278</v>
      </c>
      <c r="L17" s="9"/>
    </row>
    <row r="18" spans="1:12" x14ac:dyDescent="0.25">
      <c r="A18" s="8" t="s">
        <v>38</v>
      </c>
      <c r="B18" s="9">
        <v>444</v>
      </c>
      <c r="C18" s="9">
        <v>3734</v>
      </c>
      <c r="D18" s="9">
        <v>9522</v>
      </c>
      <c r="E18" s="9">
        <v>11039</v>
      </c>
      <c r="F18" s="9">
        <v>5814</v>
      </c>
      <c r="G18" s="9">
        <v>1820</v>
      </c>
      <c r="H18" s="9">
        <v>542</v>
      </c>
      <c r="I18" s="9">
        <v>163</v>
      </c>
      <c r="J18" s="9">
        <v>63</v>
      </c>
      <c r="K18" s="9">
        <v>6262</v>
      </c>
      <c r="L18" s="9"/>
    </row>
    <row r="19" spans="1:12" x14ac:dyDescent="0.25">
      <c r="A19" s="8" t="s">
        <v>39</v>
      </c>
      <c r="B19" s="9">
        <v>879</v>
      </c>
      <c r="C19" s="9">
        <v>5132</v>
      </c>
      <c r="D19" s="9">
        <v>9548</v>
      </c>
      <c r="E19" s="9">
        <v>10479</v>
      </c>
      <c r="F19" s="9">
        <v>5748</v>
      </c>
      <c r="G19" s="9">
        <v>1877</v>
      </c>
      <c r="H19" s="9">
        <v>587</v>
      </c>
      <c r="I19" s="9">
        <v>201</v>
      </c>
      <c r="J19" s="9">
        <v>87</v>
      </c>
      <c r="K19" s="9">
        <v>3512</v>
      </c>
      <c r="L19" s="9"/>
    </row>
    <row r="20" spans="1:12" x14ac:dyDescent="0.25">
      <c r="A20" s="8" t="s">
        <v>40</v>
      </c>
      <c r="B20" s="9">
        <v>1099</v>
      </c>
      <c r="C20" s="9">
        <v>8294</v>
      </c>
      <c r="D20" s="9">
        <v>13133</v>
      </c>
      <c r="E20" s="9">
        <v>12493</v>
      </c>
      <c r="F20" s="9">
        <v>7105</v>
      </c>
      <c r="G20" s="9">
        <v>2631</v>
      </c>
      <c r="H20" s="9">
        <v>863</v>
      </c>
      <c r="I20" s="9">
        <v>268</v>
      </c>
      <c r="J20" s="9">
        <v>101</v>
      </c>
      <c r="K20" s="9">
        <v>9460</v>
      </c>
      <c r="L20" s="9"/>
    </row>
    <row r="21" spans="1:12" x14ac:dyDescent="0.25">
      <c r="A21" s="8" t="s">
        <v>41</v>
      </c>
      <c r="B21" s="9">
        <v>1515</v>
      </c>
      <c r="C21" s="9">
        <v>9807</v>
      </c>
      <c r="D21" s="9">
        <v>15173</v>
      </c>
      <c r="E21" s="9">
        <v>14764</v>
      </c>
      <c r="F21" s="9">
        <v>8223</v>
      </c>
      <c r="G21" s="9">
        <v>3009</v>
      </c>
      <c r="H21" s="9">
        <v>1054</v>
      </c>
      <c r="I21" s="9">
        <v>368</v>
      </c>
      <c r="J21" s="9">
        <v>216</v>
      </c>
      <c r="K21" s="9">
        <v>9048</v>
      </c>
      <c r="L21" s="9"/>
    </row>
    <row r="22" spans="1:12" x14ac:dyDescent="0.25">
      <c r="A22" s="8" t="s">
        <v>42</v>
      </c>
      <c r="B22" s="9">
        <v>187</v>
      </c>
      <c r="C22" s="9">
        <v>1369</v>
      </c>
      <c r="D22" s="9">
        <v>3143</v>
      </c>
      <c r="E22" s="9">
        <v>3547</v>
      </c>
      <c r="F22" s="9">
        <v>2120</v>
      </c>
      <c r="G22" s="9">
        <v>804</v>
      </c>
      <c r="H22" s="9">
        <v>260</v>
      </c>
      <c r="I22" s="9">
        <v>76</v>
      </c>
      <c r="J22" s="9">
        <v>43</v>
      </c>
      <c r="K22" s="9">
        <v>1156</v>
      </c>
      <c r="L22" s="9"/>
    </row>
    <row r="23" spans="1:12" x14ac:dyDescent="0.25">
      <c r="A23" s="8" t="s">
        <v>43</v>
      </c>
      <c r="B23" s="9">
        <v>953</v>
      </c>
      <c r="C23" s="9">
        <v>6197</v>
      </c>
      <c r="D23" s="9">
        <v>14035</v>
      </c>
      <c r="E23" s="9">
        <v>20323</v>
      </c>
      <c r="F23" s="9">
        <v>14487</v>
      </c>
      <c r="G23" s="9">
        <v>5969</v>
      </c>
      <c r="H23" s="9">
        <v>2267</v>
      </c>
      <c r="I23" s="9">
        <v>722</v>
      </c>
      <c r="J23" s="9">
        <v>337</v>
      </c>
      <c r="K23" s="9">
        <v>7846</v>
      </c>
      <c r="L23" s="9"/>
    </row>
    <row r="24" spans="1:12" x14ac:dyDescent="0.25">
      <c r="A24" s="8" t="s">
        <v>44</v>
      </c>
      <c r="B24" s="9">
        <v>569</v>
      </c>
      <c r="C24" s="9">
        <v>4537</v>
      </c>
      <c r="D24" s="9">
        <v>11908</v>
      </c>
      <c r="E24" s="9">
        <v>22323</v>
      </c>
      <c r="F24" s="9">
        <v>16661</v>
      </c>
      <c r="G24" s="9">
        <v>6647</v>
      </c>
      <c r="H24" s="9">
        <v>2278</v>
      </c>
      <c r="I24" s="9">
        <v>809</v>
      </c>
      <c r="J24" s="9">
        <v>319</v>
      </c>
      <c r="K24" s="9">
        <v>5264</v>
      </c>
      <c r="L24" s="9"/>
    </row>
    <row r="25" spans="1:12" x14ac:dyDescent="0.25">
      <c r="A25" s="8" t="s">
        <v>45</v>
      </c>
      <c r="B25" s="9">
        <v>1855</v>
      </c>
      <c r="C25" s="9">
        <v>12905</v>
      </c>
      <c r="D25" s="9">
        <v>25762</v>
      </c>
      <c r="E25" s="9">
        <v>30218</v>
      </c>
      <c r="F25" s="9">
        <v>17885</v>
      </c>
      <c r="G25" s="9">
        <v>6591</v>
      </c>
      <c r="H25" s="9">
        <v>2318</v>
      </c>
      <c r="I25" s="9">
        <v>675</v>
      </c>
      <c r="J25" s="9">
        <v>313</v>
      </c>
      <c r="K25" s="9">
        <v>14783</v>
      </c>
      <c r="L25" s="9">
        <v>10</v>
      </c>
    </row>
    <row r="26" spans="1:12" x14ac:dyDescent="0.25">
      <c r="A26" s="8" t="s">
        <v>46</v>
      </c>
      <c r="B26" s="9">
        <v>752</v>
      </c>
      <c r="C26" s="9">
        <v>5467</v>
      </c>
      <c r="D26" s="9">
        <v>15399</v>
      </c>
      <c r="E26" s="9">
        <v>22592</v>
      </c>
      <c r="F26" s="9">
        <v>13585</v>
      </c>
      <c r="G26" s="9">
        <v>4489</v>
      </c>
      <c r="H26" s="9">
        <v>1556</v>
      </c>
      <c r="I26" s="9">
        <v>497</v>
      </c>
      <c r="J26" s="9">
        <v>219</v>
      </c>
      <c r="K26" s="9">
        <v>5190</v>
      </c>
      <c r="L26" s="9"/>
    </row>
    <row r="27" spans="1:12" x14ac:dyDescent="0.25">
      <c r="A27" s="8" t="s">
        <v>47</v>
      </c>
      <c r="B27" s="9">
        <v>1166</v>
      </c>
      <c r="C27" s="9">
        <v>6607</v>
      </c>
      <c r="D27" s="9">
        <v>9091</v>
      </c>
      <c r="E27" s="9">
        <v>7673</v>
      </c>
      <c r="F27" s="9">
        <v>4354</v>
      </c>
      <c r="G27" s="9">
        <v>1636</v>
      </c>
      <c r="H27" s="9">
        <v>580</v>
      </c>
      <c r="I27" s="9">
        <v>193</v>
      </c>
      <c r="J27" s="9">
        <v>106</v>
      </c>
      <c r="K27" s="9">
        <v>6519</v>
      </c>
      <c r="L27" s="9"/>
    </row>
    <row r="28" spans="1:12" x14ac:dyDescent="0.25">
      <c r="A28" s="8" t="s">
        <v>48</v>
      </c>
      <c r="B28" s="9">
        <v>1489</v>
      </c>
      <c r="C28" s="9">
        <v>9194</v>
      </c>
      <c r="D28" s="9">
        <v>17428</v>
      </c>
      <c r="E28" s="9">
        <v>18842</v>
      </c>
      <c r="F28" s="9">
        <v>10723</v>
      </c>
      <c r="G28" s="9">
        <v>3580</v>
      </c>
      <c r="H28" s="9">
        <v>1129</v>
      </c>
      <c r="I28" s="9">
        <v>389</v>
      </c>
      <c r="J28" s="9">
        <v>166</v>
      </c>
      <c r="K28" s="9">
        <v>11761</v>
      </c>
      <c r="L28" s="9"/>
    </row>
    <row r="29" spans="1:12" x14ac:dyDescent="0.25">
      <c r="A29" s="8" t="s">
        <v>49</v>
      </c>
      <c r="B29" s="9">
        <v>237</v>
      </c>
      <c r="C29" s="9">
        <v>1522</v>
      </c>
      <c r="D29" s="9">
        <v>3111</v>
      </c>
      <c r="E29" s="9">
        <v>3241</v>
      </c>
      <c r="F29" s="9">
        <v>2017</v>
      </c>
      <c r="G29" s="9">
        <v>654</v>
      </c>
      <c r="H29" s="9">
        <v>218</v>
      </c>
      <c r="I29" s="9">
        <v>75</v>
      </c>
      <c r="J29" s="9">
        <v>35</v>
      </c>
      <c r="K29" s="9">
        <v>1172</v>
      </c>
      <c r="L29" s="9"/>
    </row>
    <row r="30" spans="1:12" x14ac:dyDescent="0.25">
      <c r="A30" s="8" t="s">
        <v>50</v>
      </c>
      <c r="B30" s="9">
        <v>408</v>
      </c>
      <c r="C30" s="9">
        <v>2722</v>
      </c>
      <c r="D30" s="9">
        <v>6509</v>
      </c>
      <c r="E30" s="9">
        <v>7866</v>
      </c>
      <c r="F30" s="9">
        <v>4424</v>
      </c>
      <c r="G30" s="9">
        <v>1425</v>
      </c>
      <c r="H30" s="9">
        <v>403</v>
      </c>
      <c r="I30" s="9">
        <v>119</v>
      </c>
      <c r="J30" s="9">
        <v>54</v>
      </c>
      <c r="K30" s="9">
        <v>2657</v>
      </c>
      <c r="L30" s="9"/>
    </row>
    <row r="31" spans="1:12" x14ac:dyDescent="0.25">
      <c r="A31" s="8" t="s">
        <v>51</v>
      </c>
      <c r="B31" s="9">
        <v>713</v>
      </c>
      <c r="C31" s="9">
        <v>4588</v>
      </c>
      <c r="D31" s="9">
        <v>8122</v>
      </c>
      <c r="E31" s="9">
        <v>8689</v>
      </c>
      <c r="F31" s="9">
        <v>5648</v>
      </c>
      <c r="G31" s="9">
        <v>2472</v>
      </c>
      <c r="H31" s="9">
        <v>945</v>
      </c>
      <c r="I31" s="9">
        <v>338</v>
      </c>
      <c r="J31" s="9">
        <v>161</v>
      </c>
      <c r="K31" s="9">
        <v>4584</v>
      </c>
      <c r="L31" s="9"/>
    </row>
    <row r="32" spans="1:12" x14ac:dyDescent="0.25">
      <c r="A32" s="8" t="s">
        <v>52</v>
      </c>
      <c r="B32" s="9">
        <v>141</v>
      </c>
      <c r="C32" s="9">
        <v>1091</v>
      </c>
      <c r="D32" s="9">
        <v>2596</v>
      </c>
      <c r="E32" s="9">
        <v>3989</v>
      </c>
      <c r="F32" s="9">
        <v>2457</v>
      </c>
      <c r="G32" s="9">
        <v>841</v>
      </c>
      <c r="H32" s="9">
        <v>317</v>
      </c>
      <c r="I32" s="9">
        <v>83</v>
      </c>
      <c r="J32" s="9">
        <v>37</v>
      </c>
      <c r="K32" s="9">
        <v>715</v>
      </c>
      <c r="L32" s="9"/>
    </row>
    <row r="33" spans="1:12" x14ac:dyDescent="0.25">
      <c r="A33" s="8" t="s">
        <v>53</v>
      </c>
      <c r="B33" s="9">
        <v>1049</v>
      </c>
      <c r="C33" s="9">
        <v>7360</v>
      </c>
      <c r="D33" s="9">
        <v>18359</v>
      </c>
      <c r="E33" s="9">
        <v>31075</v>
      </c>
      <c r="F33" s="9">
        <v>23378</v>
      </c>
      <c r="G33" s="9">
        <v>9682</v>
      </c>
      <c r="H33" s="9">
        <v>3393</v>
      </c>
      <c r="I33" s="9">
        <v>1069</v>
      </c>
      <c r="J33" s="9">
        <v>460</v>
      </c>
      <c r="K33" s="9">
        <v>6820</v>
      </c>
      <c r="L33" s="9"/>
    </row>
    <row r="34" spans="1:12" x14ac:dyDescent="0.25">
      <c r="A34" s="8" t="s">
        <v>54</v>
      </c>
      <c r="B34" s="9">
        <v>683</v>
      </c>
      <c r="C34" s="9">
        <v>3738</v>
      </c>
      <c r="D34" s="9">
        <v>5737</v>
      </c>
      <c r="E34" s="9">
        <v>5444</v>
      </c>
      <c r="F34" s="9">
        <v>3072</v>
      </c>
      <c r="G34" s="9">
        <v>1180</v>
      </c>
      <c r="H34" s="9">
        <v>424</v>
      </c>
      <c r="I34" s="9">
        <v>142</v>
      </c>
      <c r="J34" s="9">
        <v>71</v>
      </c>
      <c r="K34" s="9">
        <v>4200</v>
      </c>
      <c r="L34" s="9"/>
    </row>
    <row r="35" spans="1:12" x14ac:dyDescent="0.25">
      <c r="A35" s="8" t="s">
        <v>55</v>
      </c>
      <c r="B35" s="9">
        <v>2585</v>
      </c>
      <c r="C35" s="9">
        <v>20307</v>
      </c>
      <c r="D35" s="9">
        <v>44125</v>
      </c>
      <c r="E35" s="9">
        <v>63900</v>
      </c>
      <c r="F35" s="9">
        <v>47865</v>
      </c>
      <c r="G35" s="9">
        <v>21200</v>
      </c>
      <c r="H35" s="9">
        <v>8077</v>
      </c>
      <c r="I35" s="9">
        <v>2787</v>
      </c>
      <c r="J35" s="9">
        <v>1248</v>
      </c>
      <c r="K35" s="9">
        <v>22176</v>
      </c>
      <c r="L35" s="9">
        <v>13</v>
      </c>
    </row>
    <row r="36" spans="1:12" x14ac:dyDescent="0.25">
      <c r="A36" s="8" t="s">
        <v>56</v>
      </c>
      <c r="B36" s="9">
        <v>2095</v>
      </c>
      <c r="C36" s="9">
        <v>15456</v>
      </c>
      <c r="D36" s="9">
        <v>26549</v>
      </c>
      <c r="E36" s="9">
        <v>29387</v>
      </c>
      <c r="F36" s="9">
        <v>18720</v>
      </c>
      <c r="G36" s="9">
        <v>7319</v>
      </c>
      <c r="H36" s="9">
        <v>2477</v>
      </c>
      <c r="I36" s="9">
        <v>770</v>
      </c>
      <c r="J36" s="9">
        <v>335</v>
      </c>
      <c r="K36" s="9">
        <v>17664</v>
      </c>
      <c r="L36" s="9"/>
    </row>
    <row r="37" spans="1:12" x14ac:dyDescent="0.25">
      <c r="A37" s="8" t="s">
        <v>57</v>
      </c>
      <c r="B37" s="9">
        <v>147</v>
      </c>
      <c r="C37" s="9">
        <v>1246</v>
      </c>
      <c r="D37" s="9">
        <v>3169</v>
      </c>
      <c r="E37" s="9">
        <v>3363</v>
      </c>
      <c r="F37" s="9">
        <v>1703</v>
      </c>
      <c r="G37" s="9">
        <v>542</v>
      </c>
      <c r="H37" s="9">
        <v>174</v>
      </c>
      <c r="I37" s="9">
        <v>60</v>
      </c>
      <c r="J37" s="9">
        <v>23</v>
      </c>
      <c r="K37" s="9">
        <v>956</v>
      </c>
      <c r="L37" s="9"/>
    </row>
    <row r="38" spans="1:12" x14ac:dyDescent="0.25">
      <c r="A38" s="8" t="s">
        <v>58</v>
      </c>
      <c r="B38" s="9">
        <v>2531</v>
      </c>
      <c r="C38" s="9">
        <v>16174</v>
      </c>
      <c r="D38" s="9">
        <v>30904</v>
      </c>
      <c r="E38" s="9">
        <v>35305</v>
      </c>
      <c r="F38" s="9">
        <v>20237</v>
      </c>
      <c r="G38" s="9">
        <v>6977</v>
      </c>
      <c r="H38" s="9">
        <v>2404</v>
      </c>
      <c r="I38" s="9">
        <v>674</v>
      </c>
      <c r="J38" s="9">
        <v>338</v>
      </c>
      <c r="K38" s="9">
        <v>22534</v>
      </c>
      <c r="L38" s="9"/>
    </row>
    <row r="39" spans="1:12" x14ac:dyDescent="0.25">
      <c r="A39" s="8" t="s">
        <v>59</v>
      </c>
      <c r="B39" s="9">
        <v>1617</v>
      </c>
      <c r="C39" s="9">
        <v>8781</v>
      </c>
      <c r="D39" s="9">
        <v>13407</v>
      </c>
      <c r="E39" s="9">
        <v>12592</v>
      </c>
      <c r="F39" s="9">
        <v>6553</v>
      </c>
      <c r="G39" s="9">
        <v>2456</v>
      </c>
      <c r="H39" s="9">
        <v>813</v>
      </c>
      <c r="I39" s="9">
        <v>276</v>
      </c>
      <c r="J39" s="9">
        <v>131</v>
      </c>
      <c r="K39" s="9">
        <v>5958</v>
      </c>
      <c r="L39" s="9"/>
    </row>
    <row r="40" spans="1:12" x14ac:dyDescent="0.25">
      <c r="A40" s="8" t="s">
        <v>60</v>
      </c>
      <c r="B40" s="9">
        <v>807</v>
      </c>
      <c r="C40" s="9">
        <v>4973</v>
      </c>
      <c r="D40" s="9">
        <v>10170</v>
      </c>
      <c r="E40" s="9">
        <v>12548</v>
      </c>
      <c r="F40" s="9">
        <v>8535</v>
      </c>
      <c r="G40" s="9">
        <v>3269</v>
      </c>
      <c r="H40" s="9">
        <v>1053</v>
      </c>
      <c r="I40" s="9">
        <v>277</v>
      </c>
      <c r="J40" s="9">
        <v>141</v>
      </c>
      <c r="K40" s="9">
        <v>3759</v>
      </c>
      <c r="L40" s="9"/>
    </row>
    <row r="41" spans="1:12" x14ac:dyDescent="0.25">
      <c r="A41" s="8" t="s">
        <v>61</v>
      </c>
      <c r="B41" s="9">
        <v>2159</v>
      </c>
      <c r="C41" s="9">
        <v>14264</v>
      </c>
      <c r="D41" s="9">
        <v>30152</v>
      </c>
      <c r="E41" s="9">
        <v>39401</v>
      </c>
      <c r="F41" s="9">
        <v>23882</v>
      </c>
      <c r="G41" s="9">
        <v>8675</v>
      </c>
      <c r="H41" s="9">
        <v>2826</v>
      </c>
      <c r="I41" s="9">
        <v>873</v>
      </c>
      <c r="J41" s="9">
        <v>388</v>
      </c>
      <c r="K41" s="9">
        <v>16781</v>
      </c>
      <c r="L41" s="9"/>
    </row>
    <row r="42" spans="1:12" x14ac:dyDescent="0.25">
      <c r="A42" s="8" t="s">
        <v>62</v>
      </c>
      <c r="B42" s="9">
        <v>129</v>
      </c>
      <c r="C42" s="9">
        <v>1006</v>
      </c>
      <c r="D42" s="9">
        <v>2170</v>
      </c>
      <c r="E42" s="9">
        <v>3071</v>
      </c>
      <c r="F42" s="9">
        <v>2051</v>
      </c>
      <c r="G42" s="9">
        <v>791</v>
      </c>
      <c r="H42" s="9">
        <v>293</v>
      </c>
      <c r="I42" s="9">
        <v>90</v>
      </c>
      <c r="J42" s="9">
        <v>42</v>
      </c>
      <c r="K42" s="9">
        <v>1153</v>
      </c>
      <c r="L42" s="9"/>
    </row>
    <row r="43" spans="1:12" x14ac:dyDescent="0.25">
      <c r="A43" s="8" t="s">
        <v>63</v>
      </c>
      <c r="B43" s="9">
        <v>968</v>
      </c>
      <c r="C43" s="9">
        <v>6762</v>
      </c>
      <c r="D43" s="9">
        <v>12438</v>
      </c>
      <c r="E43" s="9">
        <v>12902</v>
      </c>
      <c r="F43" s="9">
        <v>7823</v>
      </c>
      <c r="G43" s="9">
        <v>2949</v>
      </c>
      <c r="H43" s="9">
        <v>1048</v>
      </c>
      <c r="I43" s="9">
        <v>330</v>
      </c>
      <c r="J43" s="9">
        <v>133</v>
      </c>
      <c r="K43" s="9">
        <v>11988</v>
      </c>
      <c r="L43" s="9"/>
    </row>
    <row r="44" spans="1:12" x14ac:dyDescent="0.25">
      <c r="A44" s="8" t="s">
        <v>64</v>
      </c>
      <c r="B44" s="9">
        <v>228</v>
      </c>
      <c r="C44" s="9">
        <v>1409</v>
      </c>
      <c r="D44" s="9">
        <v>3204</v>
      </c>
      <c r="E44" s="9">
        <v>3475</v>
      </c>
      <c r="F44" s="9">
        <v>1843</v>
      </c>
      <c r="G44" s="9">
        <v>570</v>
      </c>
      <c r="H44" s="9">
        <v>177</v>
      </c>
      <c r="I44" s="9">
        <v>63</v>
      </c>
      <c r="J44" s="9">
        <v>26</v>
      </c>
      <c r="K44" s="9">
        <v>1280</v>
      </c>
      <c r="L44" s="9"/>
    </row>
    <row r="45" spans="1:12" x14ac:dyDescent="0.25">
      <c r="A45" s="8" t="s">
        <v>65</v>
      </c>
      <c r="B45" s="9">
        <v>1894</v>
      </c>
      <c r="C45" s="9">
        <v>11748</v>
      </c>
      <c r="D45" s="9">
        <v>18970</v>
      </c>
      <c r="E45" s="9">
        <v>18922</v>
      </c>
      <c r="F45" s="9">
        <v>11109</v>
      </c>
      <c r="G45" s="9">
        <v>4157</v>
      </c>
      <c r="H45" s="9">
        <v>1468</v>
      </c>
      <c r="I45" s="9">
        <v>460</v>
      </c>
      <c r="J45" s="9">
        <v>213</v>
      </c>
      <c r="K45" s="9">
        <v>11862</v>
      </c>
      <c r="L45" s="9"/>
    </row>
    <row r="46" spans="1:12" x14ac:dyDescent="0.25">
      <c r="A46" s="8" t="s">
        <v>66</v>
      </c>
      <c r="B46" s="9">
        <v>11064</v>
      </c>
      <c r="C46" s="9">
        <v>54932</v>
      </c>
      <c r="D46" s="9">
        <v>88550</v>
      </c>
      <c r="E46" s="9">
        <v>96080</v>
      </c>
      <c r="F46" s="9">
        <v>59924</v>
      </c>
      <c r="G46" s="9">
        <v>24278</v>
      </c>
      <c r="H46" s="9">
        <v>8068</v>
      </c>
      <c r="I46" s="9">
        <v>2557</v>
      </c>
      <c r="J46" s="9">
        <v>1137</v>
      </c>
      <c r="K46" s="9">
        <v>51405</v>
      </c>
      <c r="L46" s="9">
        <v>52</v>
      </c>
    </row>
    <row r="47" spans="1:12" x14ac:dyDescent="0.25">
      <c r="A47" s="8" t="s">
        <v>67</v>
      </c>
      <c r="B47" s="9">
        <v>677</v>
      </c>
      <c r="C47" s="9">
        <v>5686</v>
      </c>
      <c r="D47" s="9">
        <v>14310</v>
      </c>
      <c r="E47" s="9">
        <v>14768</v>
      </c>
      <c r="F47" s="9">
        <v>8449</v>
      </c>
      <c r="G47" s="9">
        <v>2503</v>
      </c>
      <c r="H47" s="9">
        <v>718</v>
      </c>
      <c r="I47" s="9">
        <v>179</v>
      </c>
      <c r="J47" s="9">
        <v>91</v>
      </c>
      <c r="K47" s="9">
        <v>3083</v>
      </c>
      <c r="L47" s="9"/>
    </row>
    <row r="48" spans="1:12" x14ac:dyDescent="0.25">
      <c r="A48" s="8" t="s">
        <v>68</v>
      </c>
      <c r="B48" s="9">
        <v>73</v>
      </c>
      <c r="C48" s="9">
        <v>587</v>
      </c>
      <c r="D48" s="9">
        <v>1277</v>
      </c>
      <c r="E48" s="9">
        <v>1687</v>
      </c>
      <c r="F48" s="9">
        <v>1141</v>
      </c>
      <c r="G48" s="9">
        <v>441</v>
      </c>
      <c r="H48" s="9">
        <v>139</v>
      </c>
      <c r="I48" s="9">
        <v>33</v>
      </c>
      <c r="J48" s="9">
        <v>24</v>
      </c>
      <c r="K48" s="9">
        <v>354</v>
      </c>
      <c r="L48" s="9"/>
    </row>
    <row r="49" spans="1:12" x14ac:dyDescent="0.25">
      <c r="A49" s="8" t="s">
        <v>69</v>
      </c>
      <c r="B49" s="9">
        <v>1393</v>
      </c>
      <c r="C49" s="9">
        <v>10433</v>
      </c>
      <c r="D49" s="9">
        <v>21323</v>
      </c>
      <c r="E49" s="9">
        <v>28378</v>
      </c>
      <c r="F49" s="9">
        <v>19153</v>
      </c>
      <c r="G49" s="9">
        <v>7803</v>
      </c>
      <c r="H49" s="9">
        <v>2769</v>
      </c>
      <c r="I49" s="9">
        <v>902</v>
      </c>
      <c r="J49" s="9">
        <v>392</v>
      </c>
      <c r="K49" s="9">
        <v>9911</v>
      </c>
      <c r="L49" s="9"/>
    </row>
    <row r="50" spans="1:12" x14ac:dyDescent="0.25">
      <c r="A50" s="8" t="s">
        <v>70</v>
      </c>
      <c r="B50" s="9">
        <v>1071</v>
      </c>
      <c r="C50" s="9">
        <v>8672</v>
      </c>
      <c r="D50" s="9">
        <v>19158</v>
      </c>
      <c r="E50" s="9">
        <v>26186</v>
      </c>
      <c r="F50" s="9">
        <v>16845</v>
      </c>
      <c r="G50" s="9">
        <v>6429</v>
      </c>
      <c r="H50" s="9">
        <v>2153</v>
      </c>
      <c r="I50" s="9">
        <v>605</v>
      </c>
      <c r="J50" s="9">
        <v>251</v>
      </c>
      <c r="K50" s="9">
        <v>9132</v>
      </c>
      <c r="L50" s="9"/>
    </row>
    <row r="51" spans="1:12" x14ac:dyDescent="0.25">
      <c r="A51" s="8" t="s">
        <v>71</v>
      </c>
      <c r="B51" s="9">
        <v>888</v>
      </c>
      <c r="C51" s="9">
        <v>4122</v>
      </c>
      <c r="D51" s="9">
        <v>5333</v>
      </c>
      <c r="E51" s="9">
        <v>4611</v>
      </c>
      <c r="F51" s="9">
        <v>2468</v>
      </c>
      <c r="G51" s="9">
        <v>956</v>
      </c>
      <c r="H51" s="9">
        <v>328</v>
      </c>
      <c r="I51" s="9">
        <v>107</v>
      </c>
      <c r="J51" s="9">
        <v>53</v>
      </c>
      <c r="K51" s="9">
        <v>197</v>
      </c>
      <c r="L51" s="9">
        <v>16</v>
      </c>
    </row>
    <row r="52" spans="1:12" x14ac:dyDescent="0.25">
      <c r="A52" s="8" t="s">
        <v>72</v>
      </c>
      <c r="B52" s="9">
        <v>99</v>
      </c>
      <c r="C52" s="9">
        <v>2582</v>
      </c>
      <c r="D52" s="9">
        <v>10940</v>
      </c>
      <c r="E52" s="9">
        <v>16644</v>
      </c>
      <c r="F52" s="9">
        <v>9700</v>
      </c>
      <c r="G52" s="9">
        <v>3055</v>
      </c>
      <c r="H52" s="9">
        <v>910</v>
      </c>
      <c r="I52" s="9">
        <v>259</v>
      </c>
      <c r="J52" s="9">
        <v>118</v>
      </c>
      <c r="K52" s="9">
        <v>22308</v>
      </c>
      <c r="L52" s="9"/>
    </row>
    <row r="53" spans="1:12" x14ac:dyDescent="0.25">
      <c r="A53" s="8" t="s">
        <v>73</v>
      </c>
      <c r="B53" s="9">
        <v>124</v>
      </c>
      <c r="C53" s="9">
        <v>991</v>
      </c>
      <c r="D53" s="9">
        <v>1878</v>
      </c>
      <c r="E53" s="9">
        <v>1921</v>
      </c>
      <c r="F53" s="9">
        <v>1004</v>
      </c>
      <c r="G53" s="9">
        <v>371</v>
      </c>
      <c r="H53" s="9">
        <v>108</v>
      </c>
      <c r="I53" s="9">
        <v>26</v>
      </c>
      <c r="J53" s="9">
        <v>17</v>
      </c>
      <c r="K53" s="9">
        <v>946</v>
      </c>
      <c r="L5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topLeftCell="A2" workbookViewId="0">
      <selection activeCell="A3" sqref="A3"/>
    </sheetView>
  </sheetViews>
  <sheetFormatPr defaultRowHeight="15" x14ac:dyDescent="0.25"/>
  <cols>
    <col min="1" max="1" width="19.5703125" customWidth="1"/>
    <col min="2" max="2" width="17.42578125" customWidth="1"/>
    <col min="3" max="3" width="22.42578125" customWidth="1"/>
  </cols>
  <sheetData>
    <row r="1" spans="1:4" x14ac:dyDescent="0.25">
      <c r="A1" t="s">
        <v>74</v>
      </c>
      <c r="B1" t="s">
        <v>83</v>
      </c>
      <c r="C1" t="s">
        <v>84</v>
      </c>
      <c r="D1" t="s">
        <v>2</v>
      </c>
    </row>
    <row r="2" spans="1:4" x14ac:dyDescent="0.25">
      <c r="A2" t="s">
        <v>3</v>
      </c>
      <c r="B2" t="s">
        <v>27</v>
      </c>
      <c r="C2">
        <v>15</v>
      </c>
      <c r="D2">
        <v>48</v>
      </c>
    </row>
    <row r="3" spans="1:4" x14ac:dyDescent="0.25">
      <c r="A3" t="s">
        <v>3</v>
      </c>
      <c r="B3" t="s">
        <v>4</v>
      </c>
      <c r="C3" t="s">
        <v>5</v>
      </c>
      <c r="D3">
        <v>4480</v>
      </c>
    </row>
    <row r="4" spans="1:4" x14ac:dyDescent="0.25">
      <c r="A4" t="s">
        <v>3</v>
      </c>
      <c r="B4" t="s">
        <v>6</v>
      </c>
      <c r="C4" t="s">
        <v>7</v>
      </c>
      <c r="D4">
        <v>16066</v>
      </c>
    </row>
    <row r="5" spans="1:4" x14ac:dyDescent="0.25">
      <c r="A5" t="s">
        <v>3</v>
      </c>
      <c r="B5" t="s">
        <v>8</v>
      </c>
      <c r="C5" t="s">
        <v>9</v>
      </c>
      <c r="D5">
        <v>18649</v>
      </c>
    </row>
    <row r="6" spans="1:4" x14ac:dyDescent="0.25">
      <c r="A6" t="s">
        <v>3</v>
      </c>
      <c r="B6" t="s">
        <v>10</v>
      </c>
      <c r="C6" t="s">
        <v>11</v>
      </c>
      <c r="D6">
        <v>13440</v>
      </c>
    </row>
    <row r="7" spans="1:4" x14ac:dyDescent="0.25">
      <c r="A7" t="s">
        <v>3</v>
      </c>
      <c r="B7" t="s">
        <v>12</v>
      </c>
      <c r="C7" t="s">
        <v>13</v>
      </c>
      <c r="D7">
        <v>5505</v>
      </c>
    </row>
    <row r="8" spans="1:4" x14ac:dyDescent="0.25">
      <c r="A8" t="s">
        <v>3</v>
      </c>
      <c r="B8" t="s">
        <v>14</v>
      </c>
      <c r="C8" t="s">
        <v>15</v>
      </c>
      <c r="D8">
        <v>924</v>
      </c>
    </row>
    <row r="9" spans="1:4" x14ac:dyDescent="0.25">
      <c r="A9" t="s">
        <v>3</v>
      </c>
      <c r="B9" t="s">
        <v>16</v>
      </c>
      <c r="C9" t="s">
        <v>17</v>
      </c>
      <c r="D9">
        <v>34</v>
      </c>
    </row>
    <row r="10" spans="1:4" x14ac:dyDescent="0.25">
      <c r="A10" t="s">
        <v>23</v>
      </c>
      <c r="B10" t="s">
        <v>4</v>
      </c>
      <c r="C10" t="s">
        <v>5</v>
      </c>
      <c r="D10">
        <v>583</v>
      </c>
    </row>
    <row r="11" spans="1:4" x14ac:dyDescent="0.25">
      <c r="A11" t="s">
        <v>23</v>
      </c>
      <c r="B11" t="s">
        <v>6</v>
      </c>
      <c r="C11" t="s">
        <v>7</v>
      </c>
      <c r="D11">
        <v>2563</v>
      </c>
    </row>
    <row r="12" spans="1:4" x14ac:dyDescent="0.25">
      <c r="A12" t="s">
        <v>23</v>
      </c>
      <c r="B12" t="s">
        <v>8</v>
      </c>
      <c r="C12" t="s">
        <v>9</v>
      </c>
      <c r="D12">
        <v>3546</v>
      </c>
    </row>
    <row r="13" spans="1:4" x14ac:dyDescent="0.25">
      <c r="A13" t="s">
        <v>23</v>
      </c>
      <c r="B13" t="s">
        <v>10</v>
      </c>
      <c r="C13" t="s">
        <v>11</v>
      </c>
      <c r="D13">
        <v>2965</v>
      </c>
    </row>
    <row r="14" spans="1:4" x14ac:dyDescent="0.25">
      <c r="A14" t="s">
        <v>23</v>
      </c>
      <c r="B14" t="s">
        <v>12</v>
      </c>
      <c r="C14" t="s">
        <v>13</v>
      </c>
      <c r="D14">
        <v>1299</v>
      </c>
    </row>
    <row r="15" spans="1:4" x14ac:dyDescent="0.25">
      <c r="A15" t="s">
        <v>23</v>
      </c>
      <c r="B15" t="s">
        <v>14</v>
      </c>
      <c r="C15" t="s">
        <v>15</v>
      </c>
      <c r="D15">
        <v>226</v>
      </c>
    </row>
    <row r="16" spans="1:4" x14ac:dyDescent="0.25">
      <c r="A16" t="s">
        <v>23</v>
      </c>
      <c r="B16" t="s">
        <v>16</v>
      </c>
      <c r="C16" t="s">
        <v>17</v>
      </c>
      <c r="D16">
        <v>18</v>
      </c>
    </row>
    <row r="17" spans="1:4" x14ac:dyDescent="0.25">
      <c r="A17" t="s">
        <v>24</v>
      </c>
      <c r="B17" t="s">
        <v>27</v>
      </c>
      <c r="C17">
        <v>15</v>
      </c>
      <c r="D17">
        <v>55</v>
      </c>
    </row>
    <row r="18" spans="1:4" x14ac:dyDescent="0.25">
      <c r="A18" t="s">
        <v>24</v>
      </c>
      <c r="B18" t="s">
        <v>4</v>
      </c>
      <c r="C18" t="s">
        <v>5</v>
      </c>
      <c r="D18">
        <v>5357</v>
      </c>
    </row>
    <row r="19" spans="1:4" x14ac:dyDescent="0.25">
      <c r="A19" t="s">
        <v>24</v>
      </c>
      <c r="B19" t="s">
        <v>6</v>
      </c>
      <c r="C19" t="s">
        <v>7</v>
      </c>
      <c r="D19">
        <v>19868</v>
      </c>
    </row>
    <row r="20" spans="1:4" x14ac:dyDescent="0.25">
      <c r="A20" t="s">
        <v>24</v>
      </c>
      <c r="B20" t="s">
        <v>8</v>
      </c>
      <c r="C20" t="s">
        <v>9</v>
      </c>
      <c r="D20">
        <v>25381</v>
      </c>
    </row>
    <row r="21" spans="1:4" x14ac:dyDescent="0.25">
      <c r="A21" t="s">
        <v>24</v>
      </c>
      <c r="B21" t="s">
        <v>10</v>
      </c>
      <c r="C21" t="s">
        <v>11</v>
      </c>
      <c r="D21">
        <v>21410</v>
      </c>
    </row>
    <row r="22" spans="1:4" x14ac:dyDescent="0.25">
      <c r="A22" t="s">
        <v>24</v>
      </c>
      <c r="B22" t="s">
        <v>12</v>
      </c>
      <c r="C22" t="s">
        <v>13</v>
      </c>
      <c r="D22">
        <v>10192</v>
      </c>
    </row>
    <row r="23" spans="1:4" x14ac:dyDescent="0.25">
      <c r="A23" t="s">
        <v>24</v>
      </c>
      <c r="B23" t="s">
        <v>14</v>
      </c>
      <c r="C23" t="s">
        <v>15</v>
      </c>
      <c r="D23">
        <v>2108</v>
      </c>
    </row>
    <row r="24" spans="1:4" x14ac:dyDescent="0.25">
      <c r="A24" t="s">
        <v>24</v>
      </c>
      <c r="B24" t="s">
        <v>16</v>
      </c>
      <c r="C24" t="s">
        <v>17</v>
      </c>
      <c r="D24">
        <v>141</v>
      </c>
    </row>
    <row r="25" spans="1:4" x14ac:dyDescent="0.25">
      <c r="A25" t="s">
        <v>25</v>
      </c>
      <c r="B25" t="s">
        <v>27</v>
      </c>
      <c r="C25">
        <v>15</v>
      </c>
      <c r="D25">
        <v>44</v>
      </c>
    </row>
    <row r="26" spans="1:4" x14ac:dyDescent="0.25">
      <c r="A26" t="s">
        <v>25</v>
      </c>
      <c r="B26" t="s">
        <v>4</v>
      </c>
      <c r="C26" t="s">
        <v>5</v>
      </c>
      <c r="D26">
        <v>3372</v>
      </c>
    </row>
    <row r="27" spans="1:4" x14ac:dyDescent="0.25">
      <c r="A27" t="s">
        <v>25</v>
      </c>
      <c r="B27" t="s">
        <v>6</v>
      </c>
      <c r="C27" t="s">
        <v>7</v>
      </c>
      <c r="D27">
        <v>11149</v>
      </c>
    </row>
    <row r="28" spans="1:4" x14ac:dyDescent="0.25">
      <c r="A28" t="s">
        <v>25</v>
      </c>
      <c r="B28" t="s">
        <v>8</v>
      </c>
      <c r="C28" t="s">
        <v>9</v>
      </c>
      <c r="D28">
        <v>11882</v>
      </c>
    </row>
    <row r="29" spans="1:4" x14ac:dyDescent="0.25">
      <c r="A29" t="s">
        <v>25</v>
      </c>
      <c r="B29" t="s">
        <v>10</v>
      </c>
      <c r="C29" t="s">
        <v>11</v>
      </c>
      <c r="D29">
        <v>7972</v>
      </c>
    </row>
    <row r="30" spans="1:4" x14ac:dyDescent="0.25">
      <c r="A30" t="s">
        <v>25</v>
      </c>
      <c r="B30" t="s">
        <v>12</v>
      </c>
      <c r="C30" t="s">
        <v>13</v>
      </c>
      <c r="D30">
        <v>3258</v>
      </c>
    </row>
    <row r="31" spans="1:4" x14ac:dyDescent="0.25">
      <c r="A31" t="s">
        <v>25</v>
      </c>
      <c r="B31" t="s">
        <v>14</v>
      </c>
      <c r="C31" t="s">
        <v>15</v>
      </c>
      <c r="D31">
        <v>562</v>
      </c>
    </row>
    <row r="32" spans="1:4" x14ac:dyDescent="0.25">
      <c r="A32" t="s">
        <v>25</v>
      </c>
      <c r="B32" t="s">
        <v>16</v>
      </c>
      <c r="C32" t="s">
        <v>17</v>
      </c>
      <c r="D32">
        <v>31</v>
      </c>
    </row>
    <row r="33" spans="1:4" x14ac:dyDescent="0.25">
      <c r="A33" t="s">
        <v>26</v>
      </c>
      <c r="B33" t="s">
        <v>27</v>
      </c>
      <c r="C33">
        <v>15</v>
      </c>
      <c r="D33">
        <v>195</v>
      </c>
    </row>
    <row r="34" spans="1:4" x14ac:dyDescent="0.25">
      <c r="A34" t="s">
        <v>26</v>
      </c>
      <c r="B34" t="s">
        <v>4</v>
      </c>
      <c r="C34" t="s">
        <v>5</v>
      </c>
      <c r="D34">
        <v>21412</v>
      </c>
    </row>
    <row r="35" spans="1:4" x14ac:dyDescent="0.25">
      <c r="A35" t="s">
        <v>26</v>
      </c>
      <c r="B35" t="s">
        <v>6</v>
      </c>
      <c r="C35" t="s">
        <v>7</v>
      </c>
      <c r="D35">
        <v>83668</v>
      </c>
    </row>
    <row r="36" spans="1:4" x14ac:dyDescent="0.25">
      <c r="A36" t="s">
        <v>26</v>
      </c>
      <c r="B36" t="s">
        <v>8</v>
      </c>
      <c r="C36" t="s">
        <v>9</v>
      </c>
      <c r="D36">
        <v>130052</v>
      </c>
    </row>
    <row r="37" spans="1:4" x14ac:dyDescent="0.25">
      <c r="A37" t="s">
        <v>26</v>
      </c>
      <c r="B37" t="s">
        <v>10</v>
      </c>
      <c r="C37" t="s">
        <v>11</v>
      </c>
      <c r="D37">
        <v>146995</v>
      </c>
    </row>
    <row r="38" spans="1:4" x14ac:dyDescent="0.25">
      <c r="A38" t="s">
        <v>26</v>
      </c>
      <c r="B38" t="s">
        <v>12</v>
      </c>
      <c r="C38" t="s">
        <v>13</v>
      </c>
      <c r="D38">
        <v>84720</v>
      </c>
    </row>
    <row r="39" spans="1:4" x14ac:dyDescent="0.25">
      <c r="A39" t="s">
        <v>26</v>
      </c>
      <c r="B39" t="s">
        <v>14</v>
      </c>
      <c r="C39" t="s">
        <v>15</v>
      </c>
      <c r="D39">
        <v>19849</v>
      </c>
    </row>
    <row r="40" spans="1:4" x14ac:dyDescent="0.25">
      <c r="A40" t="s">
        <v>26</v>
      </c>
      <c r="B40" t="s">
        <v>16</v>
      </c>
      <c r="C40" t="s">
        <v>17</v>
      </c>
      <c r="D40">
        <v>1707</v>
      </c>
    </row>
    <row r="41" spans="1:4" x14ac:dyDescent="0.25">
      <c r="A41" t="s">
        <v>26</v>
      </c>
      <c r="B41" t="s">
        <v>81</v>
      </c>
      <c r="C41" t="s">
        <v>82</v>
      </c>
      <c r="D41">
        <v>229</v>
      </c>
    </row>
    <row r="42" spans="1:4" x14ac:dyDescent="0.25">
      <c r="A42" t="s">
        <v>28</v>
      </c>
      <c r="B42" t="s">
        <v>27</v>
      </c>
      <c r="C42">
        <v>15</v>
      </c>
      <c r="D42">
        <v>36</v>
      </c>
    </row>
    <row r="43" spans="1:4" x14ac:dyDescent="0.25">
      <c r="A43" t="s">
        <v>28</v>
      </c>
      <c r="B43" t="s">
        <v>4</v>
      </c>
      <c r="C43" t="s">
        <v>5</v>
      </c>
      <c r="D43">
        <v>3068</v>
      </c>
    </row>
    <row r="44" spans="1:4" x14ac:dyDescent="0.25">
      <c r="A44" t="s">
        <v>28</v>
      </c>
      <c r="B44" t="s">
        <v>6</v>
      </c>
      <c r="C44" t="s">
        <v>7</v>
      </c>
      <c r="D44">
        <v>11845</v>
      </c>
    </row>
    <row r="45" spans="1:4" x14ac:dyDescent="0.25">
      <c r="A45" t="s">
        <v>28</v>
      </c>
      <c r="B45" t="s">
        <v>8</v>
      </c>
      <c r="C45" t="s">
        <v>9</v>
      </c>
      <c r="D45">
        <v>18722</v>
      </c>
    </row>
    <row r="46" spans="1:4" x14ac:dyDescent="0.25">
      <c r="A46" t="s">
        <v>28</v>
      </c>
      <c r="B46" t="s">
        <v>10</v>
      </c>
      <c r="C46" t="s">
        <v>11</v>
      </c>
      <c r="D46">
        <v>20399</v>
      </c>
    </row>
    <row r="47" spans="1:4" x14ac:dyDescent="0.25">
      <c r="A47" t="s">
        <v>28</v>
      </c>
      <c r="B47" t="s">
        <v>12</v>
      </c>
      <c r="C47" t="s">
        <v>13</v>
      </c>
      <c r="D47">
        <v>10353</v>
      </c>
    </row>
    <row r="48" spans="1:4" x14ac:dyDescent="0.25">
      <c r="A48" t="s">
        <v>28</v>
      </c>
      <c r="B48" t="s">
        <v>14</v>
      </c>
      <c r="C48" t="s">
        <v>15</v>
      </c>
      <c r="D48">
        <v>2053</v>
      </c>
    </row>
    <row r="49" spans="1:4" x14ac:dyDescent="0.25">
      <c r="A49" t="s">
        <v>28</v>
      </c>
      <c r="B49" t="s">
        <v>16</v>
      </c>
      <c r="C49" t="s">
        <v>17</v>
      </c>
      <c r="D49">
        <v>127</v>
      </c>
    </row>
    <row r="50" spans="1:4" x14ac:dyDescent="0.25">
      <c r="A50" t="s">
        <v>28</v>
      </c>
      <c r="B50" t="s">
        <v>81</v>
      </c>
      <c r="C50" t="s">
        <v>82</v>
      </c>
      <c r="D50">
        <v>10</v>
      </c>
    </row>
    <row r="51" spans="1:4" x14ac:dyDescent="0.25">
      <c r="A51" t="s">
        <v>29</v>
      </c>
      <c r="B51" t="s">
        <v>27</v>
      </c>
      <c r="C51">
        <v>15</v>
      </c>
      <c r="D51">
        <v>16</v>
      </c>
    </row>
    <row r="52" spans="1:4" x14ac:dyDescent="0.25">
      <c r="A52" t="s">
        <v>29</v>
      </c>
      <c r="B52" t="s">
        <v>4</v>
      </c>
      <c r="C52" t="s">
        <v>5</v>
      </c>
      <c r="D52">
        <v>1136</v>
      </c>
    </row>
    <row r="53" spans="1:4" x14ac:dyDescent="0.25">
      <c r="A53" t="s">
        <v>29</v>
      </c>
      <c r="B53" t="s">
        <v>6</v>
      </c>
      <c r="C53" t="s">
        <v>7</v>
      </c>
      <c r="D53">
        <v>4816</v>
      </c>
    </row>
    <row r="54" spans="1:4" x14ac:dyDescent="0.25">
      <c r="A54" t="s">
        <v>29</v>
      </c>
      <c r="B54" t="s">
        <v>8</v>
      </c>
      <c r="C54" t="s">
        <v>9</v>
      </c>
      <c r="D54">
        <v>9401</v>
      </c>
    </row>
    <row r="55" spans="1:4" x14ac:dyDescent="0.25">
      <c r="A55" t="s">
        <v>29</v>
      </c>
      <c r="B55" t="s">
        <v>10</v>
      </c>
      <c r="C55" t="s">
        <v>11</v>
      </c>
      <c r="D55">
        <v>12424</v>
      </c>
    </row>
    <row r="56" spans="1:4" x14ac:dyDescent="0.25">
      <c r="A56" t="s">
        <v>29</v>
      </c>
      <c r="B56" t="s">
        <v>12</v>
      </c>
      <c r="C56" t="s">
        <v>13</v>
      </c>
      <c r="D56">
        <v>6660</v>
      </c>
    </row>
    <row r="57" spans="1:4" x14ac:dyDescent="0.25">
      <c r="A57" t="s">
        <v>29</v>
      </c>
      <c r="B57" t="s">
        <v>14</v>
      </c>
      <c r="C57" t="s">
        <v>15</v>
      </c>
      <c r="D57">
        <v>1428</v>
      </c>
    </row>
    <row r="58" spans="1:4" x14ac:dyDescent="0.25">
      <c r="A58" t="s">
        <v>29</v>
      </c>
      <c r="B58" t="s">
        <v>16</v>
      </c>
      <c r="C58" t="s">
        <v>17</v>
      </c>
      <c r="D58">
        <v>125</v>
      </c>
    </row>
    <row r="59" spans="1:4" x14ac:dyDescent="0.25">
      <c r="A59" t="s">
        <v>30</v>
      </c>
      <c r="B59" t="s">
        <v>27</v>
      </c>
      <c r="C59">
        <v>15</v>
      </c>
      <c r="D59">
        <v>14</v>
      </c>
    </row>
    <row r="60" spans="1:4" x14ac:dyDescent="0.25">
      <c r="A60" t="s">
        <v>30</v>
      </c>
      <c r="B60" t="s">
        <v>4</v>
      </c>
      <c r="C60" t="s">
        <v>5</v>
      </c>
      <c r="D60">
        <v>583</v>
      </c>
    </row>
    <row r="61" spans="1:4" x14ac:dyDescent="0.25">
      <c r="A61" t="s">
        <v>30</v>
      </c>
      <c r="B61" t="s">
        <v>6</v>
      </c>
      <c r="C61" t="s">
        <v>7</v>
      </c>
      <c r="D61">
        <v>2103</v>
      </c>
    </row>
    <row r="62" spans="1:4" x14ac:dyDescent="0.25">
      <c r="A62" t="s">
        <v>30</v>
      </c>
      <c r="B62" t="s">
        <v>8</v>
      </c>
      <c r="C62" t="s">
        <v>9</v>
      </c>
      <c r="D62">
        <v>3312</v>
      </c>
    </row>
    <row r="63" spans="1:4" x14ac:dyDescent="0.25">
      <c r="A63" t="s">
        <v>30</v>
      </c>
      <c r="B63" t="s">
        <v>10</v>
      </c>
      <c r="C63" t="s">
        <v>11</v>
      </c>
      <c r="D63">
        <v>3193</v>
      </c>
    </row>
    <row r="64" spans="1:4" x14ac:dyDescent="0.25">
      <c r="A64" t="s">
        <v>30</v>
      </c>
      <c r="B64" t="s">
        <v>12</v>
      </c>
      <c r="C64" t="s">
        <v>13</v>
      </c>
      <c r="D64">
        <v>1483</v>
      </c>
    </row>
    <row r="65" spans="1:4" x14ac:dyDescent="0.25">
      <c r="A65" t="s">
        <v>30</v>
      </c>
      <c r="B65" t="s">
        <v>14</v>
      </c>
      <c r="C65" t="s">
        <v>15</v>
      </c>
      <c r="D65">
        <v>273</v>
      </c>
    </row>
    <row r="66" spans="1:4" x14ac:dyDescent="0.25">
      <c r="A66" t="s">
        <v>30</v>
      </c>
      <c r="B66" t="s">
        <v>16</v>
      </c>
      <c r="C66" t="s">
        <v>17</v>
      </c>
      <c r="D66">
        <v>30</v>
      </c>
    </row>
    <row r="67" spans="1:4" x14ac:dyDescent="0.25">
      <c r="A67" t="s">
        <v>31</v>
      </c>
      <c r="B67" t="s">
        <v>4</v>
      </c>
      <c r="C67" t="s">
        <v>5</v>
      </c>
      <c r="D67">
        <v>460</v>
      </c>
    </row>
    <row r="68" spans="1:4" x14ac:dyDescent="0.25">
      <c r="A68" t="s">
        <v>31</v>
      </c>
      <c r="B68" t="s">
        <v>6</v>
      </c>
      <c r="C68" t="s">
        <v>7</v>
      </c>
      <c r="D68">
        <v>1592</v>
      </c>
    </row>
    <row r="69" spans="1:4" x14ac:dyDescent="0.25">
      <c r="A69" t="s">
        <v>31</v>
      </c>
      <c r="B69" t="s">
        <v>8</v>
      </c>
      <c r="C69" t="s">
        <v>9</v>
      </c>
      <c r="D69">
        <v>2086</v>
      </c>
    </row>
    <row r="70" spans="1:4" x14ac:dyDescent="0.25">
      <c r="A70" t="s">
        <v>31</v>
      </c>
      <c r="B70" t="s">
        <v>10</v>
      </c>
      <c r="C70" t="s">
        <v>11</v>
      </c>
      <c r="D70">
        <v>3087</v>
      </c>
    </row>
    <row r="71" spans="1:4" x14ac:dyDescent="0.25">
      <c r="A71" t="s">
        <v>31</v>
      </c>
      <c r="B71" t="s">
        <v>12</v>
      </c>
      <c r="C71" t="s">
        <v>13</v>
      </c>
      <c r="D71">
        <v>2115</v>
      </c>
    </row>
    <row r="72" spans="1:4" x14ac:dyDescent="0.25">
      <c r="A72" t="s">
        <v>31</v>
      </c>
      <c r="B72" t="s">
        <v>14</v>
      </c>
      <c r="C72" t="s">
        <v>15</v>
      </c>
      <c r="D72">
        <v>455</v>
      </c>
    </row>
    <row r="73" spans="1:4" x14ac:dyDescent="0.25">
      <c r="A73" t="s">
        <v>31</v>
      </c>
      <c r="B73" t="s">
        <v>16</v>
      </c>
      <c r="C73" t="s">
        <v>17</v>
      </c>
      <c r="D73">
        <v>48</v>
      </c>
    </row>
    <row r="74" spans="1:4" x14ac:dyDescent="0.25">
      <c r="A74" t="s">
        <v>32</v>
      </c>
      <c r="B74" t="s">
        <v>27</v>
      </c>
      <c r="C74">
        <v>15</v>
      </c>
      <c r="D74">
        <v>116</v>
      </c>
    </row>
    <row r="75" spans="1:4" x14ac:dyDescent="0.25">
      <c r="A75" t="s">
        <v>32</v>
      </c>
      <c r="B75" t="s">
        <v>4</v>
      </c>
      <c r="C75" t="s">
        <v>5</v>
      </c>
      <c r="D75">
        <v>11195</v>
      </c>
    </row>
    <row r="76" spans="1:4" x14ac:dyDescent="0.25">
      <c r="A76" t="s">
        <v>32</v>
      </c>
      <c r="B76" t="s">
        <v>6</v>
      </c>
      <c r="C76" t="s">
        <v>7</v>
      </c>
      <c r="D76">
        <v>45883</v>
      </c>
    </row>
    <row r="77" spans="1:4" x14ac:dyDescent="0.25">
      <c r="A77" t="s">
        <v>32</v>
      </c>
      <c r="B77" t="s">
        <v>8</v>
      </c>
      <c r="C77" t="s">
        <v>9</v>
      </c>
      <c r="D77">
        <v>66326</v>
      </c>
    </row>
    <row r="78" spans="1:4" x14ac:dyDescent="0.25">
      <c r="A78" t="s">
        <v>32</v>
      </c>
      <c r="B78" t="s">
        <v>10</v>
      </c>
      <c r="C78" t="s">
        <v>11</v>
      </c>
      <c r="D78">
        <v>62411</v>
      </c>
    </row>
    <row r="79" spans="1:4" x14ac:dyDescent="0.25">
      <c r="A79" t="s">
        <v>32</v>
      </c>
      <c r="B79" t="s">
        <v>12</v>
      </c>
      <c r="C79" t="s">
        <v>13</v>
      </c>
      <c r="D79">
        <v>31412</v>
      </c>
    </row>
    <row r="80" spans="1:4" x14ac:dyDescent="0.25">
      <c r="A80" t="s">
        <v>32</v>
      </c>
      <c r="B80" t="s">
        <v>14</v>
      </c>
      <c r="C80" t="s">
        <v>15</v>
      </c>
      <c r="D80">
        <v>7148</v>
      </c>
    </row>
    <row r="81" spans="1:4" x14ac:dyDescent="0.25">
      <c r="A81" t="s">
        <v>32</v>
      </c>
      <c r="B81" t="s">
        <v>16</v>
      </c>
      <c r="C81" t="s">
        <v>17</v>
      </c>
      <c r="D81">
        <v>484</v>
      </c>
    </row>
    <row r="82" spans="1:4" x14ac:dyDescent="0.25">
      <c r="A82" t="s">
        <v>32</v>
      </c>
      <c r="B82" t="s">
        <v>81</v>
      </c>
      <c r="C82" t="s">
        <v>82</v>
      </c>
      <c r="D82">
        <v>47</v>
      </c>
    </row>
    <row r="83" spans="1:4" x14ac:dyDescent="0.25">
      <c r="A83" t="s">
        <v>33</v>
      </c>
      <c r="B83" t="s">
        <v>27</v>
      </c>
      <c r="C83">
        <v>15</v>
      </c>
      <c r="D83">
        <v>99</v>
      </c>
    </row>
    <row r="84" spans="1:4" x14ac:dyDescent="0.25">
      <c r="A84" t="s">
        <v>33</v>
      </c>
      <c r="B84" t="s">
        <v>4</v>
      </c>
      <c r="C84" t="s">
        <v>5</v>
      </c>
      <c r="D84">
        <v>8248</v>
      </c>
    </row>
    <row r="85" spans="1:4" x14ac:dyDescent="0.25">
      <c r="A85" t="s">
        <v>33</v>
      </c>
      <c r="B85" t="s">
        <v>6</v>
      </c>
      <c r="C85" t="s">
        <v>7</v>
      </c>
      <c r="D85">
        <v>30158</v>
      </c>
    </row>
    <row r="86" spans="1:4" x14ac:dyDescent="0.25">
      <c r="A86" t="s">
        <v>33</v>
      </c>
      <c r="B86" t="s">
        <v>8</v>
      </c>
      <c r="C86" t="s">
        <v>9</v>
      </c>
      <c r="D86">
        <v>38163</v>
      </c>
    </row>
    <row r="87" spans="1:4" x14ac:dyDescent="0.25">
      <c r="A87" t="s">
        <v>33</v>
      </c>
      <c r="B87" t="s">
        <v>10</v>
      </c>
      <c r="C87" t="s">
        <v>11</v>
      </c>
      <c r="D87">
        <v>33386</v>
      </c>
    </row>
    <row r="88" spans="1:4" x14ac:dyDescent="0.25">
      <c r="A88" t="s">
        <v>33</v>
      </c>
      <c r="B88" t="s">
        <v>12</v>
      </c>
      <c r="C88" t="s">
        <v>13</v>
      </c>
      <c r="D88">
        <v>16276</v>
      </c>
    </row>
    <row r="89" spans="1:4" x14ac:dyDescent="0.25">
      <c r="A89" t="s">
        <v>33</v>
      </c>
      <c r="B89" t="s">
        <v>14</v>
      </c>
      <c r="C89" t="s">
        <v>15</v>
      </c>
      <c r="D89">
        <v>3447</v>
      </c>
    </row>
    <row r="90" spans="1:4" x14ac:dyDescent="0.25">
      <c r="A90" t="s">
        <v>33</v>
      </c>
      <c r="B90" t="s">
        <v>16</v>
      </c>
      <c r="C90" t="s">
        <v>17</v>
      </c>
      <c r="D90">
        <v>248</v>
      </c>
    </row>
    <row r="91" spans="1:4" x14ac:dyDescent="0.25">
      <c r="A91" t="s">
        <v>33</v>
      </c>
      <c r="B91" t="s">
        <v>81</v>
      </c>
      <c r="C91" t="s">
        <v>82</v>
      </c>
      <c r="D91">
        <v>17</v>
      </c>
    </row>
    <row r="92" spans="1:4" x14ac:dyDescent="0.25">
      <c r="A92" t="s">
        <v>34</v>
      </c>
      <c r="B92" t="s">
        <v>4</v>
      </c>
      <c r="C92" t="s">
        <v>5</v>
      </c>
      <c r="D92">
        <v>728</v>
      </c>
    </row>
    <row r="93" spans="1:4" x14ac:dyDescent="0.25">
      <c r="A93" t="s">
        <v>34</v>
      </c>
      <c r="B93" t="s">
        <v>6</v>
      </c>
      <c r="C93" t="s">
        <v>7</v>
      </c>
      <c r="D93">
        <v>3529</v>
      </c>
    </row>
    <row r="94" spans="1:4" x14ac:dyDescent="0.25">
      <c r="A94" t="s">
        <v>34</v>
      </c>
      <c r="B94" t="s">
        <v>8</v>
      </c>
      <c r="C94" t="s">
        <v>9</v>
      </c>
      <c r="D94">
        <v>5106</v>
      </c>
    </row>
    <row r="95" spans="1:4" x14ac:dyDescent="0.25">
      <c r="A95" t="s">
        <v>34</v>
      </c>
      <c r="B95" t="s">
        <v>10</v>
      </c>
      <c r="C95" t="s">
        <v>11</v>
      </c>
      <c r="D95">
        <v>5037</v>
      </c>
    </row>
    <row r="96" spans="1:4" x14ac:dyDescent="0.25">
      <c r="A96" t="s">
        <v>34</v>
      </c>
      <c r="B96" t="s">
        <v>12</v>
      </c>
      <c r="C96" t="s">
        <v>13</v>
      </c>
      <c r="D96">
        <v>2909</v>
      </c>
    </row>
    <row r="97" spans="1:4" x14ac:dyDescent="0.25">
      <c r="A97" t="s">
        <v>34</v>
      </c>
      <c r="B97" t="s">
        <v>14</v>
      </c>
      <c r="C97" t="s">
        <v>15</v>
      </c>
      <c r="D97">
        <v>689</v>
      </c>
    </row>
    <row r="98" spans="1:4" x14ac:dyDescent="0.25">
      <c r="A98" t="s">
        <v>34</v>
      </c>
      <c r="B98" t="s">
        <v>16</v>
      </c>
      <c r="C98" t="s">
        <v>17</v>
      </c>
      <c r="D98">
        <v>48</v>
      </c>
    </row>
    <row r="99" spans="1:4" x14ac:dyDescent="0.25">
      <c r="A99" t="s">
        <v>35</v>
      </c>
      <c r="B99" t="s">
        <v>4</v>
      </c>
      <c r="C99" t="s">
        <v>5</v>
      </c>
      <c r="D99">
        <v>1171</v>
      </c>
    </row>
    <row r="100" spans="1:4" x14ac:dyDescent="0.25">
      <c r="A100" t="s">
        <v>35</v>
      </c>
      <c r="B100" t="s">
        <v>6</v>
      </c>
      <c r="C100" t="s">
        <v>7</v>
      </c>
      <c r="D100">
        <v>5574</v>
      </c>
    </row>
    <row r="101" spans="1:4" x14ac:dyDescent="0.25">
      <c r="A101" t="s">
        <v>35</v>
      </c>
      <c r="B101" t="s">
        <v>8</v>
      </c>
      <c r="C101" t="s">
        <v>9</v>
      </c>
      <c r="D101">
        <v>7174</v>
      </c>
    </row>
    <row r="102" spans="1:4" x14ac:dyDescent="0.25">
      <c r="A102" t="s">
        <v>35</v>
      </c>
      <c r="B102" t="s">
        <v>10</v>
      </c>
      <c r="C102" t="s">
        <v>11</v>
      </c>
      <c r="D102">
        <v>5699</v>
      </c>
    </row>
    <row r="103" spans="1:4" x14ac:dyDescent="0.25">
      <c r="A103" t="s">
        <v>35</v>
      </c>
      <c r="B103" t="s">
        <v>12</v>
      </c>
      <c r="C103" t="s">
        <v>13</v>
      </c>
      <c r="D103">
        <v>2333</v>
      </c>
    </row>
    <row r="104" spans="1:4" x14ac:dyDescent="0.25">
      <c r="A104" t="s">
        <v>35</v>
      </c>
      <c r="B104" t="s">
        <v>14</v>
      </c>
      <c r="C104" t="s">
        <v>15</v>
      </c>
      <c r="D104">
        <v>491</v>
      </c>
    </row>
    <row r="105" spans="1:4" x14ac:dyDescent="0.25">
      <c r="A105" t="s">
        <v>35</v>
      </c>
      <c r="B105" t="s">
        <v>16</v>
      </c>
      <c r="C105" t="s">
        <v>17</v>
      </c>
      <c r="D105">
        <v>33</v>
      </c>
    </row>
    <row r="106" spans="1:4" x14ac:dyDescent="0.25">
      <c r="A106" t="s">
        <v>36</v>
      </c>
      <c r="B106" t="s">
        <v>27</v>
      </c>
      <c r="C106">
        <v>15</v>
      </c>
      <c r="D106">
        <v>76</v>
      </c>
    </row>
    <row r="107" spans="1:4" x14ac:dyDescent="0.25">
      <c r="A107" t="s">
        <v>36</v>
      </c>
      <c r="B107" t="s">
        <v>4</v>
      </c>
      <c r="C107" t="s">
        <v>5</v>
      </c>
      <c r="D107">
        <v>7729</v>
      </c>
    </row>
    <row r="108" spans="1:4" x14ac:dyDescent="0.25">
      <c r="A108" t="s">
        <v>36</v>
      </c>
      <c r="B108" t="s">
        <v>6</v>
      </c>
      <c r="C108" t="s">
        <v>7</v>
      </c>
      <c r="D108">
        <v>27928</v>
      </c>
    </row>
    <row r="109" spans="1:4" x14ac:dyDescent="0.25">
      <c r="A109" t="s">
        <v>36</v>
      </c>
      <c r="B109" t="s">
        <v>8</v>
      </c>
      <c r="C109" t="s">
        <v>9</v>
      </c>
      <c r="D109">
        <v>42669</v>
      </c>
    </row>
    <row r="110" spans="1:4" x14ac:dyDescent="0.25">
      <c r="A110" t="s">
        <v>36</v>
      </c>
      <c r="B110" t="s">
        <v>10</v>
      </c>
      <c r="C110" t="s">
        <v>11</v>
      </c>
      <c r="D110">
        <v>47420</v>
      </c>
    </row>
    <row r="111" spans="1:4" x14ac:dyDescent="0.25">
      <c r="A111" t="s">
        <v>36</v>
      </c>
      <c r="B111" t="s">
        <v>12</v>
      </c>
      <c r="C111" t="s">
        <v>13</v>
      </c>
      <c r="D111">
        <v>23547</v>
      </c>
    </row>
    <row r="112" spans="1:4" x14ac:dyDescent="0.25">
      <c r="A112" t="s">
        <v>36</v>
      </c>
      <c r="B112" t="s">
        <v>14</v>
      </c>
      <c r="C112" t="s">
        <v>15</v>
      </c>
      <c r="D112">
        <v>4725</v>
      </c>
    </row>
    <row r="113" spans="1:4" x14ac:dyDescent="0.25">
      <c r="A113" t="s">
        <v>36</v>
      </c>
      <c r="B113" t="s">
        <v>16</v>
      </c>
      <c r="C113" t="s">
        <v>17</v>
      </c>
      <c r="D113">
        <v>323</v>
      </c>
    </row>
    <row r="114" spans="1:4" x14ac:dyDescent="0.25">
      <c r="A114" t="s">
        <v>36</v>
      </c>
      <c r="B114" t="s">
        <v>81</v>
      </c>
      <c r="C114" t="s">
        <v>82</v>
      </c>
      <c r="D114">
        <v>28</v>
      </c>
    </row>
    <row r="115" spans="1:4" x14ac:dyDescent="0.25">
      <c r="A115" t="s">
        <v>37</v>
      </c>
      <c r="B115" t="s">
        <v>27</v>
      </c>
      <c r="C115">
        <v>15</v>
      </c>
      <c r="D115">
        <v>45</v>
      </c>
    </row>
    <row r="116" spans="1:4" x14ac:dyDescent="0.25">
      <c r="A116" t="s">
        <v>37</v>
      </c>
      <c r="B116" t="s">
        <v>4</v>
      </c>
      <c r="C116" t="s">
        <v>5</v>
      </c>
      <c r="D116">
        <v>5255</v>
      </c>
    </row>
    <row r="117" spans="1:4" x14ac:dyDescent="0.25">
      <c r="A117" t="s">
        <v>37</v>
      </c>
      <c r="B117" t="s">
        <v>6</v>
      </c>
      <c r="C117" t="s">
        <v>7</v>
      </c>
      <c r="D117">
        <v>20237</v>
      </c>
    </row>
    <row r="118" spans="1:4" x14ac:dyDescent="0.25">
      <c r="A118" t="s">
        <v>37</v>
      </c>
      <c r="B118" t="s">
        <v>8</v>
      </c>
      <c r="C118" t="s">
        <v>9</v>
      </c>
      <c r="D118">
        <v>26474</v>
      </c>
    </row>
    <row r="119" spans="1:4" x14ac:dyDescent="0.25">
      <c r="A119" t="s">
        <v>37</v>
      </c>
      <c r="B119" t="s">
        <v>10</v>
      </c>
      <c r="C119" t="s">
        <v>11</v>
      </c>
      <c r="D119">
        <v>20733</v>
      </c>
    </row>
    <row r="120" spans="1:4" x14ac:dyDescent="0.25">
      <c r="A120" t="s">
        <v>37</v>
      </c>
      <c r="B120" t="s">
        <v>12</v>
      </c>
      <c r="C120" t="s">
        <v>13</v>
      </c>
      <c r="D120">
        <v>8638</v>
      </c>
    </row>
    <row r="121" spans="1:4" x14ac:dyDescent="0.25">
      <c r="A121" t="s">
        <v>37</v>
      </c>
      <c r="B121" t="s">
        <v>14</v>
      </c>
      <c r="C121" t="s">
        <v>15</v>
      </c>
      <c r="D121">
        <v>1614</v>
      </c>
    </row>
    <row r="122" spans="1:4" x14ac:dyDescent="0.25">
      <c r="A122" t="s">
        <v>37</v>
      </c>
      <c r="B122" t="s">
        <v>16</v>
      </c>
      <c r="C122" t="s">
        <v>17</v>
      </c>
      <c r="D122">
        <v>84</v>
      </c>
    </row>
    <row r="123" spans="1:4" x14ac:dyDescent="0.25">
      <c r="A123" t="s">
        <v>37</v>
      </c>
      <c r="B123" t="s">
        <v>81</v>
      </c>
      <c r="C123" t="s">
        <v>82</v>
      </c>
      <c r="D123">
        <v>11</v>
      </c>
    </row>
    <row r="124" spans="1:4" x14ac:dyDescent="0.25">
      <c r="A124" t="s">
        <v>38</v>
      </c>
      <c r="B124" t="s">
        <v>27</v>
      </c>
      <c r="C124">
        <v>15</v>
      </c>
      <c r="D124">
        <v>10</v>
      </c>
    </row>
    <row r="125" spans="1:4" x14ac:dyDescent="0.25">
      <c r="A125" t="s">
        <v>38</v>
      </c>
      <c r="B125" t="s">
        <v>4</v>
      </c>
      <c r="C125" t="s">
        <v>5</v>
      </c>
      <c r="D125">
        <v>1804</v>
      </c>
    </row>
    <row r="126" spans="1:4" x14ac:dyDescent="0.25">
      <c r="A126" t="s">
        <v>38</v>
      </c>
      <c r="B126" t="s">
        <v>6</v>
      </c>
      <c r="C126" t="s">
        <v>7</v>
      </c>
      <c r="D126">
        <v>8167</v>
      </c>
    </row>
    <row r="127" spans="1:4" x14ac:dyDescent="0.25">
      <c r="A127" t="s">
        <v>38</v>
      </c>
      <c r="B127" t="s">
        <v>8</v>
      </c>
      <c r="C127" t="s">
        <v>9</v>
      </c>
      <c r="D127">
        <v>13323</v>
      </c>
    </row>
    <row r="128" spans="1:4" x14ac:dyDescent="0.25">
      <c r="A128" t="s">
        <v>38</v>
      </c>
      <c r="B128" t="s">
        <v>10</v>
      </c>
      <c r="C128" t="s">
        <v>11</v>
      </c>
      <c r="D128">
        <v>11092</v>
      </c>
    </row>
    <row r="129" spans="1:4" x14ac:dyDescent="0.25">
      <c r="A129" t="s">
        <v>38</v>
      </c>
      <c r="B129" t="s">
        <v>12</v>
      </c>
      <c r="C129" t="s">
        <v>13</v>
      </c>
      <c r="D129">
        <v>4256</v>
      </c>
    </row>
    <row r="130" spans="1:4" x14ac:dyDescent="0.25">
      <c r="A130" t="s">
        <v>38</v>
      </c>
      <c r="B130" t="s">
        <v>14</v>
      </c>
      <c r="C130" t="s">
        <v>15</v>
      </c>
      <c r="D130">
        <v>711</v>
      </c>
    </row>
    <row r="131" spans="1:4" x14ac:dyDescent="0.25">
      <c r="A131" t="s">
        <v>38</v>
      </c>
      <c r="B131" t="s">
        <v>16</v>
      </c>
      <c r="C131" t="s">
        <v>17</v>
      </c>
      <c r="D131">
        <v>36</v>
      </c>
    </row>
    <row r="132" spans="1:4" x14ac:dyDescent="0.25">
      <c r="A132" t="s">
        <v>39</v>
      </c>
      <c r="B132" t="s">
        <v>27</v>
      </c>
      <c r="C132">
        <v>15</v>
      </c>
      <c r="D132">
        <v>22</v>
      </c>
    </row>
    <row r="133" spans="1:4" x14ac:dyDescent="0.25">
      <c r="A133" t="s">
        <v>39</v>
      </c>
      <c r="B133" t="s">
        <v>4</v>
      </c>
      <c r="C133" t="s">
        <v>5</v>
      </c>
      <c r="D133">
        <v>2125</v>
      </c>
    </row>
    <row r="134" spans="1:4" x14ac:dyDescent="0.25">
      <c r="A134" t="s">
        <v>39</v>
      </c>
      <c r="B134" t="s">
        <v>6</v>
      </c>
      <c r="C134" t="s">
        <v>7</v>
      </c>
      <c r="D134">
        <v>8696</v>
      </c>
    </row>
    <row r="135" spans="1:4" x14ac:dyDescent="0.25">
      <c r="A135" t="s">
        <v>39</v>
      </c>
      <c r="B135" t="s">
        <v>8</v>
      </c>
      <c r="C135" t="s">
        <v>9</v>
      </c>
      <c r="D135">
        <v>11816</v>
      </c>
    </row>
    <row r="136" spans="1:4" x14ac:dyDescent="0.25">
      <c r="A136" t="s">
        <v>39</v>
      </c>
      <c r="B136" t="s">
        <v>10</v>
      </c>
      <c r="C136" t="s">
        <v>11</v>
      </c>
      <c r="D136">
        <v>10489</v>
      </c>
    </row>
    <row r="137" spans="1:4" x14ac:dyDescent="0.25">
      <c r="A137" t="s">
        <v>39</v>
      </c>
      <c r="B137" t="s">
        <v>12</v>
      </c>
      <c r="C137" t="s">
        <v>13</v>
      </c>
      <c r="D137">
        <v>4148</v>
      </c>
    </row>
    <row r="138" spans="1:4" x14ac:dyDescent="0.25">
      <c r="A138" t="s">
        <v>39</v>
      </c>
      <c r="B138" t="s">
        <v>14</v>
      </c>
      <c r="C138" t="s">
        <v>15</v>
      </c>
      <c r="D138">
        <v>725</v>
      </c>
    </row>
    <row r="139" spans="1:4" x14ac:dyDescent="0.25">
      <c r="A139" t="s">
        <v>39</v>
      </c>
      <c r="B139" t="s">
        <v>16</v>
      </c>
      <c r="C139" t="s">
        <v>17</v>
      </c>
      <c r="D139">
        <v>29</v>
      </c>
    </row>
    <row r="140" spans="1:4" x14ac:dyDescent="0.25">
      <c r="A140" t="s">
        <v>40</v>
      </c>
      <c r="B140" t="s">
        <v>27</v>
      </c>
      <c r="C140">
        <v>15</v>
      </c>
      <c r="D140">
        <v>42</v>
      </c>
    </row>
    <row r="141" spans="1:4" x14ac:dyDescent="0.25">
      <c r="A141" t="s">
        <v>40</v>
      </c>
      <c r="B141" t="s">
        <v>4</v>
      </c>
      <c r="C141" t="s">
        <v>5</v>
      </c>
      <c r="D141">
        <v>4331</v>
      </c>
    </row>
    <row r="142" spans="1:4" x14ac:dyDescent="0.25">
      <c r="A142" t="s">
        <v>40</v>
      </c>
      <c r="B142" t="s">
        <v>6</v>
      </c>
      <c r="C142" t="s">
        <v>7</v>
      </c>
      <c r="D142">
        <v>14835</v>
      </c>
    </row>
    <row r="143" spans="1:4" x14ac:dyDescent="0.25">
      <c r="A143" t="s">
        <v>40</v>
      </c>
      <c r="B143" t="s">
        <v>8</v>
      </c>
      <c r="C143" t="s">
        <v>9</v>
      </c>
      <c r="D143">
        <v>17169</v>
      </c>
    </row>
    <row r="144" spans="1:4" x14ac:dyDescent="0.25">
      <c r="A144" t="s">
        <v>40</v>
      </c>
      <c r="B144" t="s">
        <v>10</v>
      </c>
      <c r="C144" t="s">
        <v>11</v>
      </c>
      <c r="D144">
        <v>12797</v>
      </c>
    </row>
    <row r="145" spans="1:4" x14ac:dyDescent="0.25">
      <c r="A145" t="s">
        <v>40</v>
      </c>
      <c r="B145" t="s">
        <v>12</v>
      </c>
      <c r="C145" t="s">
        <v>13</v>
      </c>
      <c r="D145">
        <v>5312</v>
      </c>
    </row>
    <row r="146" spans="1:4" x14ac:dyDescent="0.25">
      <c r="A146" t="s">
        <v>40</v>
      </c>
      <c r="B146" t="s">
        <v>14</v>
      </c>
      <c r="C146" t="s">
        <v>15</v>
      </c>
      <c r="D146">
        <v>902</v>
      </c>
    </row>
    <row r="147" spans="1:4" x14ac:dyDescent="0.25">
      <c r="A147" t="s">
        <v>40</v>
      </c>
      <c r="B147" t="s">
        <v>16</v>
      </c>
      <c r="C147" t="s">
        <v>17</v>
      </c>
      <c r="D147">
        <v>57</v>
      </c>
    </row>
    <row r="148" spans="1:4" x14ac:dyDescent="0.25">
      <c r="A148" t="s">
        <v>41</v>
      </c>
      <c r="B148" t="s">
        <v>27</v>
      </c>
      <c r="C148">
        <v>15</v>
      </c>
      <c r="D148">
        <v>80</v>
      </c>
    </row>
    <row r="149" spans="1:4" x14ac:dyDescent="0.25">
      <c r="A149" t="s">
        <v>41</v>
      </c>
      <c r="B149" t="s">
        <v>4</v>
      </c>
      <c r="C149" t="s">
        <v>5</v>
      </c>
      <c r="D149">
        <v>4545</v>
      </c>
    </row>
    <row r="150" spans="1:4" x14ac:dyDescent="0.25">
      <c r="A150" t="s">
        <v>41</v>
      </c>
      <c r="B150" t="s">
        <v>6</v>
      </c>
      <c r="C150" t="s">
        <v>7</v>
      </c>
      <c r="D150">
        <v>16888</v>
      </c>
    </row>
    <row r="151" spans="1:4" x14ac:dyDescent="0.25">
      <c r="A151" t="s">
        <v>41</v>
      </c>
      <c r="B151" t="s">
        <v>8</v>
      </c>
      <c r="C151" t="s">
        <v>9</v>
      </c>
      <c r="D151">
        <v>19738</v>
      </c>
    </row>
    <row r="152" spans="1:4" x14ac:dyDescent="0.25">
      <c r="A152" t="s">
        <v>41</v>
      </c>
      <c r="B152" t="s">
        <v>10</v>
      </c>
      <c r="C152" t="s">
        <v>11</v>
      </c>
      <c r="D152">
        <v>14788</v>
      </c>
    </row>
    <row r="153" spans="1:4" x14ac:dyDescent="0.25">
      <c r="A153" t="s">
        <v>41</v>
      </c>
      <c r="B153" t="s">
        <v>12</v>
      </c>
      <c r="C153" t="s">
        <v>13</v>
      </c>
      <c r="D153">
        <v>5990</v>
      </c>
    </row>
    <row r="154" spans="1:4" x14ac:dyDescent="0.25">
      <c r="A154" t="s">
        <v>41</v>
      </c>
      <c r="B154" t="s">
        <v>14</v>
      </c>
      <c r="C154" t="s">
        <v>15</v>
      </c>
      <c r="D154">
        <v>1070</v>
      </c>
    </row>
    <row r="155" spans="1:4" x14ac:dyDescent="0.25">
      <c r="A155" t="s">
        <v>41</v>
      </c>
      <c r="B155" t="s">
        <v>16</v>
      </c>
      <c r="C155" t="s">
        <v>17</v>
      </c>
      <c r="D155">
        <v>74</v>
      </c>
    </row>
    <row r="156" spans="1:4" x14ac:dyDescent="0.25">
      <c r="A156" t="s">
        <v>42</v>
      </c>
      <c r="B156" t="s">
        <v>4</v>
      </c>
      <c r="C156" t="s">
        <v>5</v>
      </c>
      <c r="D156">
        <v>574</v>
      </c>
    </row>
    <row r="157" spans="1:4" x14ac:dyDescent="0.25">
      <c r="A157" t="s">
        <v>42</v>
      </c>
      <c r="B157" t="s">
        <v>6</v>
      </c>
      <c r="C157" t="s">
        <v>7</v>
      </c>
      <c r="D157">
        <v>2516</v>
      </c>
    </row>
    <row r="158" spans="1:4" x14ac:dyDescent="0.25">
      <c r="A158" t="s">
        <v>42</v>
      </c>
      <c r="B158" t="s">
        <v>8</v>
      </c>
      <c r="C158" t="s">
        <v>9</v>
      </c>
      <c r="D158">
        <v>4024</v>
      </c>
    </row>
    <row r="159" spans="1:4" x14ac:dyDescent="0.25">
      <c r="A159" t="s">
        <v>42</v>
      </c>
      <c r="B159" t="s">
        <v>10</v>
      </c>
      <c r="C159" t="s">
        <v>11</v>
      </c>
      <c r="D159">
        <v>3630</v>
      </c>
    </row>
    <row r="160" spans="1:4" x14ac:dyDescent="0.25">
      <c r="A160" t="s">
        <v>42</v>
      </c>
      <c r="B160" t="s">
        <v>12</v>
      </c>
      <c r="C160" t="s">
        <v>13</v>
      </c>
      <c r="D160">
        <v>1629</v>
      </c>
    </row>
    <row r="161" spans="1:4" x14ac:dyDescent="0.25">
      <c r="A161" t="s">
        <v>42</v>
      </c>
      <c r="B161" t="s">
        <v>14</v>
      </c>
      <c r="C161" t="s">
        <v>15</v>
      </c>
      <c r="D161">
        <v>305</v>
      </c>
    </row>
    <row r="162" spans="1:4" x14ac:dyDescent="0.25">
      <c r="A162" t="s">
        <v>42</v>
      </c>
      <c r="B162" t="s">
        <v>16</v>
      </c>
      <c r="C162" t="s">
        <v>17</v>
      </c>
      <c r="D162">
        <v>20</v>
      </c>
    </row>
    <row r="163" spans="1:4" x14ac:dyDescent="0.25">
      <c r="A163" t="s">
        <v>43</v>
      </c>
      <c r="B163" t="s">
        <v>27</v>
      </c>
      <c r="C163">
        <v>15</v>
      </c>
      <c r="D163">
        <v>38</v>
      </c>
    </row>
    <row r="164" spans="1:4" x14ac:dyDescent="0.25">
      <c r="A164" t="s">
        <v>43</v>
      </c>
      <c r="B164" t="s">
        <v>4</v>
      </c>
      <c r="C164" t="s">
        <v>5</v>
      </c>
      <c r="D164">
        <v>3017</v>
      </c>
    </row>
    <row r="165" spans="1:4" x14ac:dyDescent="0.25">
      <c r="A165" t="s">
        <v>43</v>
      </c>
      <c r="B165" t="s">
        <v>6</v>
      </c>
      <c r="C165" t="s">
        <v>7</v>
      </c>
      <c r="D165">
        <v>11551</v>
      </c>
    </row>
    <row r="166" spans="1:4" x14ac:dyDescent="0.25">
      <c r="A166" t="s">
        <v>43</v>
      </c>
      <c r="B166" t="s">
        <v>8</v>
      </c>
      <c r="C166" t="s">
        <v>9</v>
      </c>
      <c r="D166">
        <v>20023</v>
      </c>
    </row>
    <row r="167" spans="1:4" x14ac:dyDescent="0.25">
      <c r="A167" t="s">
        <v>43</v>
      </c>
      <c r="B167" t="s">
        <v>10</v>
      </c>
      <c r="C167" t="s">
        <v>11</v>
      </c>
      <c r="D167">
        <v>22939</v>
      </c>
    </row>
    <row r="168" spans="1:4" x14ac:dyDescent="0.25">
      <c r="A168" t="s">
        <v>43</v>
      </c>
      <c r="B168" t="s">
        <v>12</v>
      </c>
      <c r="C168" t="s">
        <v>13</v>
      </c>
      <c r="D168">
        <v>12653</v>
      </c>
    </row>
    <row r="169" spans="1:4" x14ac:dyDescent="0.25">
      <c r="A169" t="s">
        <v>43</v>
      </c>
      <c r="B169" t="s">
        <v>14</v>
      </c>
      <c r="C169" t="s">
        <v>15</v>
      </c>
      <c r="D169">
        <v>2678</v>
      </c>
    </row>
    <row r="170" spans="1:4" x14ac:dyDescent="0.25">
      <c r="A170" t="s">
        <v>43</v>
      </c>
      <c r="B170" t="s">
        <v>16</v>
      </c>
      <c r="C170" t="s">
        <v>17</v>
      </c>
      <c r="D170">
        <v>204</v>
      </c>
    </row>
    <row r="171" spans="1:4" x14ac:dyDescent="0.25">
      <c r="A171" t="s">
        <v>43</v>
      </c>
      <c r="B171" t="s">
        <v>81</v>
      </c>
      <c r="C171" t="s">
        <v>82</v>
      </c>
      <c r="D171">
        <v>33</v>
      </c>
    </row>
    <row r="172" spans="1:4" x14ac:dyDescent="0.25">
      <c r="A172" t="s">
        <v>44</v>
      </c>
      <c r="B172" t="s">
        <v>27</v>
      </c>
      <c r="C172">
        <v>15</v>
      </c>
      <c r="D172">
        <v>12</v>
      </c>
    </row>
    <row r="173" spans="1:4" x14ac:dyDescent="0.25">
      <c r="A173" t="s">
        <v>44</v>
      </c>
      <c r="B173" t="s">
        <v>4</v>
      </c>
      <c r="C173" t="s">
        <v>5</v>
      </c>
      <c r="D173">
        <v>1932</v>
      </c>
    </row>
    <row r="174" spans="1:4" x14ac:dyDescent="0.25">
      <c r="A174" t="s">
        <v>44</v>
      </c>
      <c r="B174" t="s">
        <v>6</v>
      </c>
      <c r="C174" t="s">
        <v>7</v>
      </c>
      <c r="D174">
        <v>8539</v>
      </c>
    </row>
    <row r="175" spans="1:4" x14ac:dyDescent="0.25">
      <c r="A175" t="s">
        <v>44</v>
      </c>
      <c r="B175" t="s">
        <v>8</v>
      </c>
      <c r="C175" t="s">
        <v>9</v>
      </c>
      <c r="D175">
        <v>17462</v>
      </c>
    </row>
    <row r="176" spans="1:4" x14ac:dyDescent="0.25">
      <c r="A176" t="s">
        <v>44</v>
      </c>
      <c r="B176" t="s">
        <v>10</v>
      </c>
      <c r="C176" t="s">
        <v>11</v>
      </c>
      <c r="D176">
        <v>25748</v>
      </c>
    </row>
    <row r="177" spans="1:4" x14ac:dyDescent="0.25">
      <c r="A177" t="s">
        <v>44</v>
      </c>
      <c r="B177" t="s">
        <v>12</v>
      </c>
      <c r="C177" t="s">
        <v>13</v>
      </c>
      <c r="D177">
        <v>14262</v>
      </c>
    </row>
    <row r="178" spans="1:4" x14ac:dyDescent="0.25">
      <c r="A178" t="s">
        <v>44</v>
      </c>
      <c r="B178" t="s">
        <v>14</v>
      </c>
      <c r="C178" t="s">
        <v>15</v>
      </c>
      <c r="D178">
        <v>3099</v>
      </c>
    </row>
    <row r="179" spans="1:4" x14ac:dyDescent="0.25">
      <c r="A179" t="s">
        <v>44</v>
      </c>
      <c r="B179" t="s">
        <v>16</v>
      </c>
      <c r="C179" t="s">
        <v>17</v>
      </c>
      <c r="D179">
        <v>227</v>
      </c>
    </row>
    <row r="180" spans="1:4" x14ac:dyDescent="0.25">
      <c r="A180" t="s">
        <v>44</v>
      </c>
      <c r="B180" t="s">
        <v>81</v>
      </c>
      <c r="C180" t="s">
        <v>82</v>
      </c>
      <c r="D180">
        <v>36</v>
      </c>
    </row>
    <row r="181" spans="1:4" x14ac:dyDescent="0.25">
      <c r="A181" t="s">
        <v>45</v>
      </c>
      <c r="B181" t="s">
        <v>27</v>
      </c>
      <c r="C181">
        <v>15</v>
      </c>
      <c r="D181">
        <v>43</v>
      </c>
    </row>
    <row r="182" spans="1:4" x14ac:dyDescent="0.25">
      <c r="A182" t="s">
        <v>45</v>
      </c>
      <c r="B182" t="s">
        <v>4</v>
      </c>
      <c r="C182" t="s">
        <v>5</v>
      </c>
      <c r="D182">
        <v>5792</v>
      </c>
    </row>
    <row r="183" spans="1:4" x14ac:dyDescent="0.25">
      <c r="A183" t="s">
        <v>45</v>
      </c>
      <c r="B183" t="s">
        <v>6</v>
      </c>
      <c r="C183" t="s">
        <v>7</v>
      </c>
      <c r="D183">
        <v>24352</v>
      </c>
    </row>
    <row r="184" spans="1:4" x14ac:dyDescent="0.25">
      <c r="A184" t="s">
        <v>45</v>
      </c>
      <c r="B184" t="s">
        <v>8</v>
      </c>
      <c r="C184" t="s">
        <v>9</v>
      </c>
      <c r="D184">
        <v>35501</v>
      </c>
    </row>
    <row r="185" spans="1:4" x14ac:dyDescent="0.25">
      <c r="A185" t="s">
        <v>45</v>
      </c>
      <c r="B185" t="s">
        <v>10</v>
      </c>
      <c r="C185" t="s">
        <v>11</v>
      </c>
      <c r="D185">
        <v>31376</v>
      </c>
    </row>
    <row r="186" spans="1:4" x14ac:dyDescent="0.25">
      <c r="A186" t="s">
        <v>45</v>
      </c>
      <c r="B186" t="s">
        <v>12</v>
      </c>
      <c r="C186" t="s">
        <v>13</v>
      </c>
      <c r="D186">
        <v>13535</v>
      </c>
    </row>
    <row r="187" spans="1:4" x14ac:dyDescent="0.25">
      <c r="A187" t="s">
        <v>45</v>
      </c>
      <c r="B187" t="s">
        <v>14</v>
      </c>
      <c r="C187" t="s">
        <v>15</v>
      </c>
      <c r="D187">
        <v>2516</v>
      </c>
    </row>
    <row r="188" spans="1:4" x14ac:dyDescent="0.25">
      <c r="A188" t="s">
        <v>45</v>
      </c>
      <c r="B188" t="s">
        <v>16</v>
      </c>
      <c r="C188" t="s">
        <v>17</v>
      </c>
      <c r="D188">
        <v>189</v>
      </c>
    </row>
    <row r="189" spans="1:4" x14ac:dyDescent="0.25">
      <c r="A189" t="s">
        <v>45</v>
      </c>
      <c r="B189" t="s">
        <v>81</v>
      </c>
      <c r="C189" t="s">
        <v>82</v>
      </c>
      <c r="D189">
        <v>11</v>
      </c>
    </row>
    <row r="190" spans="1:4" x14ac:dyDescent="0.25">
      <c r="A190" t="s">
        <v>46</v>
      </c>
      <c r="B190" t="s">
        <v>27</v>
      </c>
      <c r="C190">
        <v>15</v>
      </c>
      <c r="D190">
        <v>15</v>
      </c>
    </row>
    <row r="191" spans="1:4" x14ac:dyDescent="0.25">
      <c r="A191" t="s">
        <v>46</v>
      </c>
      <c r="B191" t="s">
        <v>4</v>
      </c>
      <c r="C191" t="s">
        <v>5</v>
      </c>
      <c r="D191">
        <v>2200</v>
      </c>
    </row>
    <row r="192" spans="1:4" x14ac:dyDescent="0.25">
      <c r="A192" t="s">
        <v>46</v>
      </c>
      <c r="B192" t="s">
        <v>6</v>
      </c>
      <c r="C192" t="s">
        <v>7</v>
      </c>
      <c r="D192">
        <v>10317</v>
      </c>
    </row>
    <row r="193" spans="1:4" x14ac:dyDescent="0.25">
      <c r="A193" t="s">
        <v>46</v>
      </c>
      <c r="B193" t="s">
        <v>8</v>
      </c>
      <c r="C193" t="s">
        <v>9</v>
      </c>
      <c r="D193">
        <v>21317</v>
      </c>
    </row>
    <row r="194" spans="1:4" x14ac:dyDescent="0.25">
      <c r="A194" t="s">
        <v>46</v>
      </c>
      <c r="B194" t="s">
        <v>10</v>
      </c>
      <c r="C194" t="s">
        <v>11</v>
      </c>
      <c r="D194">
        <v>23610</v>
      </c>
    </row>
    <row r="195" spans="1:4" x14ac:dyDescent="0.25">
      <c r="A195" t="s">
        <v>46</v>
      </c>
      <c r="B195" t="s">
        <v>12</v>
      </c>
      <c r="C195" t="s">
        <v>13</v>
      </c>
      <c r="D195">
        <v>10364</v>
      </c>
    </row>
    <row r="196" spans="1:4" x14ac:dyDescent="0.25">
      <c r="A196" t="s">
        <v>46</v>
      </c>
      <c r="B196" t="s">
        <v>14</v>
      </c>
      <c r="C196" t="s">
        <v>15</v>
      </c>
      <c r="D196">
        <v>1771</v>
      </c>
    </row>
    <row r="197" spans="1:4" x14ac:dyDescent="0.25">
      <c r="A197" t="s">
        <v>46</v>
      </c>
      <c r="B197" t="s">
        <v>16</v>
      </c>
      <c r="C197" t="s">
        <v>17</v>
      </c>
      <c r="D197">
        <v>144</v>
      </c>
    </row>
    <row r="198" spans="1:4" x14ac:dyDescent="0.25">
      <c r="A198" t="s">
        <v>46</v>
      </c>
      <c r="B198" t="s">
        <v>81</v>
      </c>
      <c r="C198" t="s">
        <v>82</v>
      </c>
      <c r="D198">
        <v>11</v>
      </c>
    </row>
    <row r="199" spans="1:4" x14ac:dyDescent="0.25">
      <c r="A199" t="s">
        <v>47</v>
      </c>
      <c r="B199" t="s">
        <v>27</v>
      </c>
      <c r="C199">
        <v>15</v>
      </c>
      <c r="D199">
        <v>52</v>
      </c>
    </row>
    <row r="200" spans="1:4" x14ac:dyDescent="0.25">
      <c r="A200" t="s">
        <v>47</v>
      </c>
      <c r="B200" t="s">
        <v>4</v>
      </c>
      <c r="C200" t="s">
        <v>5</v>
      </c>
      <c r="D200">
        <v>3326</v>
      </c>
    </row>
    <row r="201" spans="1:4" x14ac:dyDescent="0.25">
      <c r="A201" t="s">
        <v>47</v>
      </c>
      <c r="B201" t="s">
        <v>6</v>
      </c>
      <c r="C201" t="s">
        <v>7</v>
      </c>
      <c r="D201">
        <v>11473</v>
      </c>
    </row>
    <row r="202" spans="1:4" x14ac:dyDescent="0.25">
      <c r="A202" t="s">
        <v>47</v>
      </c>
      <c r="B202" t="s">
        <v>8</v>
      </c>
      <c r="C202" t="s">
        <v>9</v>
      </c>
      <c r="D202">
        <v>11726</v>
      </c>
    </row>
    <row r="203" spans="1:4" x14ac:dyDescent="0.25">
      <c r="A203" t="s">
        <v>47</v>
      </c>
      <c r="B203" t="s">
        <v>10</v>
      </c>
      <c r="C203" t="s">
        <v>11</v>
      </c>
      <c r="D203">
        <v>7663</v>
      </c>
    </row>
    <row r="204" spans="1:4" x14ac:dyDescent="0.25">
      <c r="A204" t="s">
        <v>47</v>
      </c>
      <c r="B204" t="s">
        <v>12</v>
      </c>
      <c r="C204" t="s">
        <v>13</v>
      </c>
      <c r="D204">
        <v>3173</v>
      </c>
    </row>
    <row r="205" spans="1:4" x14ac:dyDescent="0.25">
      <c r="A205" t="s">
        <v>47</v>
      </c>
      <c r="B205" t="s">
        <v>14</v>
      </c>
      <c r="C205" t="s">
        <v>15</v>
      </c>
      <c r="D205">
        <v>491</v>
      </c>
    </row>
    <row r="206" spans="1:4" x14ac:dyDescent="0.25">
      <c r="A206" t="s">
        <v>47</v>
      </c>
      <c r="B206" t="s">
        <v>16</v>
      </c>
      <c r="C206" t="s">
        <v>17</v>
      </c>
      <c r="D206">
        <v>24</v>
      </c>
    </row>
    <row r="207" spans="1:4" x14ac:dyDescent="0.25">
      <c r="A207" t="s">
        <v>48</v>
      </c>
      <c r="B207" t="s">
        <v>27</v>
      </c>
      <c r="C207">
        <v>15</v>
      </c>
      <c r="D207">
        <v>35</v>
      </c>
    </row>
    <row r="208" spans="1:4" x14ac:dyDescent="0.25">
      <c r="A208" t="s">
        <v>48</v>
      </c>
      <c r="B208" t="s">
        <v>4</v>
      </c>
      <c r="C208" t="s">
        <v>5</v>
      </c>
      <c r="D208">
        <v>4505</v>
      </c>
    </row>
    <row r="209" spans="1:4" x14ac:dyDescent="0.25">
      <c r="A209" t="s">
        <v>48</v>
      </c>
      <c r="B209" t="s">
        <v>6</v>
      </c>
      <c r="C209" t="s">
        <v>7</v>
      </c>
      <c r="D209">
        <v>17596</v>
      </c>
    </row>
    <row r="210" spans="1:4" x14ac:dyDescent="0.25">
      <c r="A210" t="s">
        <v>48</v>
      </c>
      <c r="B210" t="s">
        <v>8</v>
      </c>
      <c r="C210" t="s">
        <v>9</v>
      </c>
      <c r="D210">
        <v>23381</v>
      </c>
    </row>
    <row r="211" spans="1:4" x14ac:dyDescent="0.25">
      <c r="A211" t="s">
        <v>48</v>
      </c>
      <c r="B211" t="s">
        <v>10</v>
      </c>
      <c r="C211" t="s">
        <v>11</v>
      </c>
      <c r="D211">
        <v>19549</v>
      </c>
    </row>
    <row r="212" spans="1:4" x14ac:dyDescent="0.25">
      <c r="A212" t="s">
        <v>48</v>
      </c>
      <c r="B212" t="s">
        <v>12</v>
      </c>
      <c r="C212" t="s">
        <v>13</v>
      </c>
      <c r="D212">
        <v>8135</v>
      </c>
    </row>
    <row r="213" spans="1:4" x14ac:dyDescent="0.25">
      <c r="A213" t="s">
        <v>48</v>
      </c>
      <c r="B213" t="s">
        <v>14</v>
      </c>
      <c r="C213" t="s">
        <v>15</v>
      </c>
      <c r="D213">
        <v>1422</v>
      </c>
    </row>
    <row r="214" spans="1:4" x14ac:dyDescent="0.25">
      <c r="A214" t="s">
        <v>48</v>
      </c>
      <c r="B214" t="s">
        <v>16</v>
      </c>
      <c r="C214" t="s">
        <v>17</v>
      </c>
      <c r="D214">
        <v>78</v>
      </c>
    </row>
    <row r="215" spans="1:4" x14ac:dyDescent="0.25">
      <c r="A215" t="s">
        <v>49</v>
      </c>
      <c r="B215" t="s">
        <v>4</v>
      </c>
      <c r="C215" t="s">
        <v>5</v>
      </c>
      <c r="D215">
        <v>720</v>
      </c>
    </row>
    <row r="216" spans="1:4" x14ac:dyDescent="0.25">
      <c r="A216" t="s">
        <v>49</v>
      </c>
      <c r="B216" t="s">
        <v>6</v>
      </c>
      <c r="C216" t="s">
        <v>7</v>
      </c>
      <c r="D216">
        <v>2707</v>
      </c>
    </row>
    <row r="217" spans="1:4" x14ac:dyDescent="0.25">
      <c r="A217" t="s">
        <v>49</v>
      </c>
      <c r="B217" t="s">
        <v>8</v>
      </c>
      <c r="C217" t="s">
        <v>9</v>
      </c>
      <c r="D217">
        <v>3860</v>
      </c>
    </row>
    <row r="218" spans="1:4" x14ac:dyDescent="0.25">
      <c r="A218" t="s">
        <v>49</v>
      </c>
      <c r="B218" t="s">
        <v>10</v>
      </c>
      <c r="C218" t="s">
        <v>11</v>
      </c>
      <c r="D218">
        <v>3250</v>
      </c>
    </row>
    <row r="219" spans="1:4" x14ac:dyDescent="0.25">
      <c r="A219" t="s">
        <v>49</v>
      </c>
      <c r="B219" t="s">
        <v>12</v>
      </c>
      <c r="C219" t="s">
        <v>13</v>
      </c>
      <c r="D219">
        <v>1434</v>
      </c>
    </row>
    <row r="220" spans="1:4" x14ac:dyDescent="0.25">
      <c r="A220" t="s">
        <v>49</v>
      </c>
      <c r="B220" t="s">
        <v>14</v>
      </c>
      <c r="C220" t="s">
        <v>15</v>
      </c>
      <c r="D220">
        <v>285</v>
      </c>
    </row>
    <row r="221" spans="1:4" x14ac:dyDescent="0.25">
      <c r="A221" t="s">
        <v>49</v>
      </c>
      <c r="B221" t="s">
        <v>16</v>
      </c>
      <c r="C221" t="s">
        <v>17</v>
      </c>
      <c r="D221">
        <v>17</v>
      </c>
    </row>
    <row r="222" spans="1:4" x14ac:dyDescent="0.25">
      <c r="A222" t="s">
        <v>50</v>
      </c>
      <c r="B222" t="s">
        <v>27</v>
      </c>
      <c r="C222">
        <v>15</v>
      </c>
      <c r="D222">
        <v>13</v>
      </c>
    </row>
    <row r="223" spans="1:4" x14ac:dyDescent="0.25">
      <c r="A223" t="s">
        <v>50</v>
      </c>
      <c r="B223" t="s">
        <v>4</v>
      </c>
      <c r="C223" t="s">
        <v>5</v>
      </c>
      <c r="D223">
        <v>1213</v>
      </c>
    </row>
    <row r="224" spans="1:4" x14ac:dyDescent="0.25">
      <c r="A224" t="s">
        <v>50</v>
      </c>
      <c r="B224" t="s">
        <v>6</v>
      </c>
      <c r="C224" t="s">
        <v>7</v>
      </c>
      <c r="D224">
        <v>5034</v>
      </c>
    </row>
    <row r="225" spans="1:4" x14ac:dyDescent="0.25">
      <c r="A225" t="s">
        <v>50</v>
      </c>
      <c r="B225" t="s">
        <v>8</v>
      </c>
      <c r="C225" t="s">
        <v>9</v>
      </c>
      <c r="D225">
        <v>8681</v>
      </c>
    </row>
    <row r="226" spans="1:4" x14ac:dyDescent="0.25">
      <c r="A226" t="s">
        <v>50</v>
      </c>
      <c r="B226" t="s">
        <v>10</v>
      </c>
      <c r="C226" t="s">
        <v>11</v>
      </c>
      <c r="D226">
        <v>7838</v>
      </c>
    </row>
    <row r="227" spans="1:4" x14ac:dyDescent="0.25">
      <c r="A227" t="s">
        <v>50</v>
      </c>
      <c r="B227" t="s">
        <v>12</v>
      </c>
      <c r="C227" t="s">
        <v>13</v>
      </c>
      <c r="D227">
        <v>3224</v>
      </c>
    </row>
    <row r="228" spans="1:4" x14ac:dyDescent="0.25">
      <c r="A228" t="s">
        <v>50</v>
      </c>
      <c r="B228" t="s">
        <v>14</v>
      </c>
      <c r="C228" t="s">
        <v>15</v>
      </c>
      <c r="D228">
        <v>553</v>
      </c>
    </row>
    <row r="229" spans="1:4" x14ac:dyDescent="0.25">
      <c r="A229" t="s">
        <v>50</v>
      </c>
      <c r="B229" t="s">
        <v>16</v>
      </c>
      <c r="C229" t="s">
        <v>17</v>
      </c>
      <c r="D229">
        <v>32</v>
      </c>
    </row>
    <row r="230" spans="1:4" x14ac:dyDescent="0.25">
      <c r="A230" t="s">
        <v>51</v>
      </c>
      <c r="B230" t="s">
        <v>27</v>
      </c>
      <c r="C230">
        <v>15</v>
      </c>
      <c r="D230">
        <v>16</v>
      </c>
    </row>
    <row r="231" spans="1:4" x14ac:dyDescent="0.25">
      <c r="A231" t="s">
        <v>51</v>
      </c>
      <c r="B231" t="s">
        <v>4</v>
      </c>
      <c r="C231" t="s">
        <v>5</v>
      </c>
      <c r="D231">
        <v>2078</v>
      </c>
    </row>
    <row r="232" spans="1:4" x14ac:dyDescent="0.25">
      <c r="A232" t="s">
        <v>51</v>
      </c>
      <c r="B232" t="s">
        <v>6</v>
      </c>
      <c r="C232" t="s">
        <v>7</v>
      </c>
      <c r="D232">
        <v>8053</v>
      </c>
    </row>
    <row r="233" spans="1:4" x14ac:dyDescent="0.25">
      <c r="A233" t="s">
        <v>51</v>
      </c>
      <c r="B233" t="s">
        <v>8</v>
      </c>
      <c r="C233" t="s">
        <v>9</v>
      </c>
      <c r="D233">
        <v>10783</v>
      </c>
    </row>
    <row r="234" spans="1:4" x14ac:dyDescent="0.25">
      <c r="A234" t="s">
        <v>51</v>
      </c>
      <c r="B234" t="s">
        <v>10</v>
      </c>
      <c r="C234" t="s">
        <v>11</v>
      </c>
      <c r="D234">
        <v>9368</v>
      </c>
    </row>
    <row r="235" spans="1:4" x14ac:dyDescent="0.25">
      <c r="A235" t="s">
        <v>51</v>
      </c>
      <c r="B235" t="s">
        <v>12</v>
      </c>
      <c r="C235" t="s">
        <v>13</v>
      </c>
      <c r="D235">
        <v>4802</v>
      </c>
    </row>
    <row r="236" spans="1:4" x14ac:dyDescent="0.25">
      <c r="A236" t="s">
        <v>51</v>
      </c>
      <c r="B236" t="s">
        <v>14</v>
      </c>
      <c r="C236" t="s">
        <v>15</v>
      </c>
      <c r="D236">
        <v>1094</v>
      </c>
    </row>
    <row r="237" spans="1:4" x14ac:dyDescent="0.25">
      <c r="A237" t="s">
        <v>51</v>
      </c>
      <c r="B237" t="s">
        <v>16</v>
      </c>
      <c r="C237" t="s">
        <v>17</v>
      </c>
      <c r="D237">
        <v>61</v>
      </c>
    </row>
    <row r="238" spans="1:4" x14ac:dyDescent="0.25">
      <c r="A238" t="s">
        <v>52</v>
      </c>
      <c r="B238" t="s">
        <v>4</v>
      </c>
      <c r="C238" t="s">
        <v>5</v>
      </c>
      <c r="D238">
        <v>392</v>
      </c>
    </row>
    <row r="239" spans="1:4" x14ac:dyDescent="0.25">
      <c r="A239" t="s">
        <v>52</v>
      </c>
      <c r="B239" t="s">
        <v>6</v>
      </c>
      <c r="C239" t="s">
        <v>7</v>
      </c>
      <c r="D239">
        <v>1898</v>
      </c>
    </row>
    <row r="240" spans="1:4" x14ac:dyDescent="0.25">
      <c r="A240" t="s">
        <v>52</v>
      </c>
      <c r="B240" t="s">
        <v>8</v>
      </c>
      <c r="C240" t="s">
        <v>9</v>
      </c>
      <c r="D240">
        <v>3569</v>
      </c>
    </row>
    <row r="241" spans="1:4" x14ac:dyDescent="0.25">
      <c r="A241" t="s">
        <v>52</v>
      </c>
      <c r="B241" t="s">
        <v>10</v>
      </c>
      <c r="C241" t="s">
        <v>11</v>
      </c>
      <c r="D241">
        <v>4176</v>
      </c>
    </row>
    <row r="242" spans="1:4" x14ac:dyDescent="0.25">
      <c r="A242" t="s">
        <v>52</v>
      </c>
      <c r="B242" t="s">
        <v>12</v>
      </c>
      <c r="C242" t="s">
        <v>13</v>
      </c>
      <c r="D242">
        <v>1906</v>
      </c>
    </row>
    <row r="243" spans="1:4" x14ac:dyDescent="0.25">
      <c r="A243" t="s">
        <v>52</v>
      </c>
      <c r="B243" t="s">
        <v>14</v>
      </c>
      <c r="C243" t="s">
        <v>15</v>
      </c>
      <c r="D243">
        <v>305</v>
      </c>
    </row>
    <row r="244" spans="1:4" x14ac:dyDescent="0.25">
      <c r="A244" t="s">
        <v>52</v>
      </c>
      <c r="B244" t="s">
        <v>16</v>
      </c>
      <c r="C244" t="s">
        <v>17</v>
      </c>
      <c r="D244">
        <v>16</v>
      </c>
    </row>
    <row r="245" spans="1:4" x14ac:dyDescent="0.25">
      <c r="A245" t="s">
        <v>53</v>
      </c>
      <c r="B245" t="s">
        <v>27</v>
      </c>
      <c r="C245">
        <v>15</v>
      </c>
      <c r="D245">
        <v>27</v>
      </c>
    </row>
    <row r="246" spans="1:4" x14ac:dyDescent="0.25">
      <c r="A246" t="s">
        <v>53</v>
      </c>
      <c r="B246" t="s">
        <v>4</v>
      </c>
      <c r="C246" t="s">
        <v>5</v>
      </c>
      <c r="D246">
        <v>3060</v>
      </c>
    </row>
    <row r="247" spans="1:4" x14ac:dyDescent="0.25">
      <c r="A247" t="s">
        <v>53</v>
      </c>
      <c r="B247" t="s">
        <v>6</v>
      </c>
      <c r="C247" t="s">
        <v>7</v>
      </c>
      <c r="D247">
        <v>14124</v>
      </c>
    </row>
    <row r="248" spans="1:4" x14ac:dyDescent="0.25">
      <c r="A248" t="s">
        <v>53</v>
      </c>
      <c r="B248" t="s">
        <v>8</v>
      </c>
      <c r="C248" t="s">
        <v>9</v>
      </c>
      <c r="D248">
        <v>26141</v>
      </c>
    </row>
    <row r="249" spans="1:4" x14ac:dyDescent="0.25">
      <c r="A249" t="s">
        <v>53</v>
      </c>
      <c r="B249" t="s">
        <v>10</v>
      </c>
      <c r="C249" t="s">
        <v>11</v>
      </c>
      <c r="D249">
        <v>34832</v>
      </c>
    </row>
    <row r="250" spans="1:4" x14ac:dyDescent="0.25">
      <c r="A250" t="s">
        <v>53</v>
      </c>
      <c r="B250" t="s">
        <v>12</v>
      </c>
      <c r="C250" t="s">
        <v>13</v>
      </c>
      <c r="D250">
        <v>19769</v>
      </c>
    </row>
    <row r="251" spans="1:4" x14ac:dyDescent="0.25">
      <c r="A251" t="s">
        <v>53</v>
      </c>
      <c r="B251" t="s">
        <v>14</v>
      </c>
      <c r="C251" t="s">
        <v>15</v>
      </c>
      <c r="D251">
        <v>4290</v>
      </c>
    </row>
    <row r="252" spans="1:4" x14ac:dyDescent="0.25">
      <c r="A252" t="s">
        <v>53</v>
      </c>
      <c r="B252" t="s">
        <v>16</v>
      </c>
      <c r="C252" t="s">
        <v>17</v>
      </c>
      <c r="D252">
        <v>368</v>
      </c>
    </row>
    <row r="253" spans="1:4" x14ac:dyDescent="0.25">
      <c r="A253" t="s">
        <v>53</v>
      </c>
      <c r="B253" t="s">
        <v>81</v>
      </c>
      <c r="C253" t="s">
        <v>82</v>
      </c>
      <c r="D253">
        <v>36</v>
      </c>
    </row>
    <row r="254" spans="1:4" x14ac:dyDescent="0.25">
      <c r="A254" t="s">
        <v>54</v>
      </c>
      <c r="B254" t="s">
        <v>27</v>
      </c>
      <c r="C254">
        <v>15</v>
      </c>
      <c r="D254">
        <v>20</v>
      </c>
    </row>
    <row r="255" spans="1:4" x14ac:dyDescent="0.25">
      <c r="A255" t="s">
        <v>54</v>
      </c>
      <c r="B255" t="s">
        <v>4</v>
      </c>
      <c r="C255" t="s">
        <v>5</v>
      </c>
      <c r="D255">
        <v>2019</v>
      </c>
    </row>
    <row r="256" spans="1:4" x14ac:dyDescent="0.25">
      <c r="A256" t="s">
        <v>54</v>
      </c>
      <c r="B256" t="s">
        <v>6</v>
      </c>
      <c r="C256" t="s">
        <v>7</v>
      </c>
      <c r="D256">
        <v>6527</v>
      </c>
    </row>
    <row r="257" spans="1:4" x14ac:dyDescent="0.25">
      <c r="A257" t="s">
        <v>54</v>
      </c>
      <c r="B257" t="s">
        <v>8</v>
      </c>
      <c r="C257" t="s">
        <v>9</v>
      </c>
      <c r="D257">
        <v>7353</v>
      </c>
    </row>
    <row r="258" spans="1:4" x14ac:dyDescent="0.25">
      <c r="A258" t="s">
        <v>54</v>
      </c>
      <c r="B258" t="s">
        <v>10</v>
      </c>
      <c r="C258" t="s">
        <v>11</v>
      </c>
      <c r="D258">
        <v>5632</v>
      </c>
    </row>
    <row r="259" spans="1:4" x14ac:dyDescent="0.25">
      <c r="A259" t="s">
        <v>54</v>
      </c>
      <c r="B259" t="s">
        <v>12</v>
      </c>
      <c r="C259" t="s">
        <v>13</v>
      </c>
      <c r="D259">
        <v>2580</v>
      </c>
    </row>
    <row r="260" spans="1:4" x14ac:dyDescent="0.25">
      <c r="A260" t="s">
        <v>54</v>
      </c>
      <c r="B260" t="s">
        <v>14</v>
      </c>
      <c r="C260" t="s">
        <v>15</v>
      </c>
      <c r="D260">
        <v>530</v>
      </c>
    </row>
    <row r="261" spans="1:4" x14ac:dyDescent="0.25">
      <c r="A261" t="s">
        <v>54</v>
      </c>
      <c r="B261" t="s">
        <v>16</v>
      </c>
      <c r="C261" t="s">
        <v>17</v>
      </c>
      <c r="D261">
        <v>30</v>
      </c>
    </row>
    <row r="262" spans="1:4" x14ac:dyDescent="0.25">
      <c r="A262" t="s">
        <v>55</v>
      </c>
      <c r="B262" t="s">
        <v>27</v>
      </c>
      <c r="C262">
        <v>15</v>
      </c>
      <c r="D262">
        <v>86</v>
      </c>
    </row>
    <row r="263" spans="1:4" x14ac:dyDescent="0.25">
      <c r="A263" t="s">
        <v>55</v>
      </c>
      <c r="B263" t="s">
        <v>4</v>
      </c>
      <c r="C263" t="s">
        <v>5</v>
      </c>
      <c r="D263">
        <v>8003</v>
      </c>
    </row>
    <row r="264" spans="1:4" x14ac:dyDescent="0.25">
      <c r="A264" t="s">
        <v>55</v>
      </c>
      <c r="B264" t="s">
        <v>6</v>
      </c>
      <c r="C264" t="s">
        <v>7</v>
      </c>
      <c r="D264">
        <v>37668</v>
      </c>
    </row>
    <row r="265" spans="1:4" x14ac:dyDescent="0.25">
      <c r="A265" t="s">
        <v>55</v>
      </c>
      <c r="B265" t="s">
        <v>8</v>
      </c>
      <c r="C265" t="s">
        <v>9</v>
      </c>
      <c r="D265">
        <v>62540</v>
      </c>
    </row>
    <row r="266" spans="1:4" x14ac:dyDescent="0.25">
      <c r="A266" t="s">
        <v>55</v>
      </c>
      <c r="B266" t="s">
        <v>10</v>
      </c>
      <c r="C266" t="s">
        <v>11</v>
      </c>
      <c r="D266">
        <v>72304</v>
      </c>
    </row>
    <row r="267" spans="1:4" x14ac:dyDescent="0.25">
      <c r="A267" t="s">
        <v>55</v>
      </c>
      <c r="B267" t="s">
        <v>12</v>
      </c>
      <c r="C267" t="s">
        <v>13</v>
      </c>
      <c r="D267">
        <v>42620</v>
      </c>
    </row>
    <row r="268" spans="1:4" x14ac:dyDescent="0.25">
      <c r="A268" t="s">
        <v>55</v>
      </c>
      <c r="B268" t="s">
        <v>14</v>
      </c>
      <c r="C268" t="s">
        <v>15</v>
      </c>
      <c r="D268">
        <v>10097</v>
      </c>
    </row>
    <row r="269" spans="1:4" x14ac:dyDescent="0.25">
      <c r="A269" t="s">
        <v>55</v>
      </c>
      <c r="B269" t="s">
        <v>16</v>
      </c>
      <c r="C269" t="s">
        <v>17</v>
      </c>
      <c r="D269">
        <v>890</v>
      </c>
    </row>
    <row r="270" spans="1:4" x14ac:dyDescent="0.25">
      <c r="A270" t="s">
        <v>55</v>
      </c>
      <c r="B270" t="s">
        <v>81</v>
      </c>
      <c r="C270" t="s">
        <v>82</v>
      </c>
      <c r="D270">
        <v>75</v>
      </c>
    </row>
    <row r="271" spans="1:4" x14ac:dyDescent="0.25">
      <c r="A271" t="s">
        <v>56</v>
      </c>
      <c r="B271" t="s">
        <v>27</v>
      </c>
      <c r="C271">
        <v>15</v>
      </c>
      <c r="D271">
        <v>73</v>
      </c>
    </row>
    <row r="272" spans="1:4" x14ac:dyDescent="0.25">
      <c r="A272" t="s">
        <v>56</v>
      </c>
      <c r="B272" t="s">
        <v>4</v>
      </c>
      <c r="C272" t="s">
        <v>5</v>
      </c>
      <c r="D272">
        <v>7190</v>
      </c>
    </row>
    <row r="273" spans="1:4" x14ac:dyDescent="0.25">
      <c r="A273" t="s">
        <v>56</v>
      </c>
      <c r="B273" t="s">
        <v>6</v>
      </c>
      <c r="C273" t="s">
        <v>7</v>
      </c>
      <c r="D273">
        <v>26962</v>
      </c>
    </row>
    <row r="274" spans="1:4" x14ac:dyDescent="0.25">
      <c r="A274" t="s">
        <v>56</v>
      </c>
      <c r="B274" t="s">
        <v>8</v>
      </c>
      <c r="C274" t="s">
        <v>9</v>
      </c>
      <c r="D274">
        <v>36004</v>
      </c>
    </row>
    <row r="275" spans="1:4" x14ac:dyDescent="0.25">
      <c r="A275" t="s">
        <v>56</v>
      </c>
      <c r="B275" t="s">
        <v>10</v>
      </c>
      <c r="C275" t="s">
        <v>11</v>
      </c>
      <c r="D275">
        <v>31992</v>
      </c>
    </row>
    <row r="276" spans="1:4" x14ac:dyDescent="0.25">
      <c r="A276" t="s">
        <v>56</v>
      </c>
      <c r="B276" t="s">
        <v>12</v>
      </c>
      <c r="C276" t="s">
        <v>13</v>
      </c>
      <c r="D276">
        <v>15292</v>
      </c>
    </row>
    <row r="277" spans="1:4" x14ac:dyDescent="0.25">
      <c r="A277" t="s">
        <v>56</v>
      </c>
      <c r="B277" t="s">
        <v>14</v>
      </c>
      <c r="C277" t="s">
        <v>15</v>
      </c>
      <c r="D277">
        <v>3063</v>
      </c>
    </row>
    <row r="278" spans="1:4" x14ac:dyDescent="0.25">
      <c r="A278" t="s">
        <v>56</v>
      </c>
      <c r="B278" t="s">
        <v>16</v>
      </c>
      <c r="C278" t="s">
        <v>17</v>
      </c>
      <c r="D278">
        <v>193</v>
      </c>
    </row>
    <row r="279" spans="1:4" x14ac:dyDescent="0.25">
      <c r="A279" t="s">
        <v>56</v>
      </c>
      <c r="B279" t="s">
        <v>81</v>
      </c>
      <c r="C279" t="s">
        <v>82</v>
      </c>
      <c r="D279">
        <v>10</v>
      </c>
    </row>
    <row r="280" spans="1:4" x14ac:dyDescent="0.25">
      <c r="A280" t="s">
        <v>57</v>
      </c>
      <c r="B280" t="s">
        <v>4</v>
      </c>
      <c r="C280" t="s">
        <v>5</v>
      </c>
      <c r="D280">
        <v>469</v>
      </c>
    </row>
    <row r="281" spans="1:4" x14ac:dyDescent="0.25">
      <c r="A281" t="s">
        <v>57</v>
      </c>
      <c r="B281" t="s">
        <v>6</v>
      </c>
      <c r="C281" t="s">
        <v>7</v>
      </c>
      <c r="D281">
        <v>2322</v>
      </c>
    </row>
    <row r="282" spans="1:4" x14ac:dyDescent="0.25">
      <c r="A282" t="s">
        <v>57</v>
      </c>
      <c r="B282" t="s">
        <v>8</v>
      </c>
      <c r="C282" t="s">
        <v>9</v>
      </c>
      <c r="D282">
        <v>4063</v>
      </c>
    </row>
    <row r="283" spans="1:4" x14ac:dyDescent="0.25">
      <c r="A283" t="s">
        <v>57</v>
      </c>
      <c r="B283" t="s">
        <v>10</v>
      </c>
      <c r="C283" t="s">
        <v>11</v>
      </c>
      <c r="D283">
        <v>3163</v>
      </c>
    </row>
    <row r="284" spans="1:4" x14ac:dyDescent="0.25">
      <c r="A284" t="s">
        <v>57</v>
      </c>
      <c r="B284" t="s">
        <v>12</v>
      </c>
      <c r="C284" t="s">
        <v>13</v>
      </c>
      <c r="D284">
        <v>1127</v>
      </c>
    </row>
    <row r="285" spans="1:4" x14ac:dyDescent="0.25">
      <c r="A285" t="s">
        <v>57</v>
      </c>
      <c r="B285" t="s">
        <v>14</v>
      </c>
      <c r="C285" t="s">
        <v>15</v>
      </c>
      <c r="D285">
        <v>220</v>
      </c>
    </row>
    <row r="286" spans="1:4" x14ac:dyDescent="0.25">
      <c r="A286" t="s">
        <v>57</v>
      </c>
      <c r="B286" t="s">
        <v>16</v>
      </c>
      <c r="C286" t="s">
        <v>17</v>
      </c>
      <c r="D286">
        <v>16</v>
      </c>
    </row>
    <row r="287" spans="1:4" x14ac:dyDescent="0.25">
      <c r="A287" t="s">
        <v>58</v>
      </c>
      <c r="B287" t="s">
        <v>27</v>
      </c>
      <c r="C287">
        <v>15</v>
      </c>
      <c r="D287">
        <v>90</v>
      </c>
    </row>
    <row r="288" spans="1:4" x14ac:dyDescent="0.25">
      <c r="A288" t="s">
        <v>58</v>
      </c>
      <c r="B288" t="s">
        <v>4</v>
      </c>
      <c r="C288" t="s">
        <v>5</v>
      </c>
      <c r="D288">
        <v>8151</v>
      </c>
    </row>
    <row r="289" spans="1:4" x14ac:dyDescent="0.25">
      <c r="A289" t="s">
        <v>58</v>
      </c>
      <c r="B289" t="s">
        <v>6</v>
      </c>
      <c r="C289" t="s">
        <v>7</v>
      </c>
      <c r="D289">
        <v>31274</v>
      </c>
    </row>
    <row r="290" spans="1:4" x14ac:dyDescent="0.25">
      <c r="A290" t="s">
        <v>58</v>
      </c>
      <c r="B290" t="s">
        <v>8</v>
      </c>
      <c r="C290" t="s">
        <v>9</v>
      </c>
      <c r="D290">
        <v>42860</v>
      </c>
    </row>
    <row r="291" spans="1:4" x14ac:dyDescent="0.25">
      <c r="A291" t="s">
        <v>58</v>
      </c>
      <c r="B291" t="s">
        <v>10</v>
      </c>
      <c r="C291" t="s">
        <v>11</v>
      </c>
      <c r="D291">
        <v>37147</v>
      </c>
    </row>
    <row r="292" spans="1:4" x14ac:dyDescent="0.25">
      <c r="A292" t="s">
        <v>58</v>
      </c>
      <c r="B292" t="s">
        <v>12</v>
      </c>
      <c r="C292" t="s">
        <v>13</v>
      </c>
      <c r="D292">
        <v>15616</v>
      </c>
    </row>
    <row r="293" spans="1:4" x14ac:dyDescent="0.25">
      <c r="A293" t="s">
        <v>58</v>
      </c>
      <c r="B293" t="s">
        <v>14</v>
      </c>
      <c r="C293" t="s">
        <v>15</v>
      </c>
      <c r="D293">
        <v>2760</v>
      </c>
    </row>
    <row r="294" spans="1:4" x14ac:dyDescent="0.25">
      <c r="A294" t="s">
        <v>58</v>
      </c>
      <c r="B294" t="s">
        <v>16</v>
      </c>
      <c r="C294" t="s">
        <v>17</v>
      </c>
      <c r="D294">
        <v>173</v>
      </c>
    </row>
    <row r="295" spans="1:4" x14ac:dyDescent="0.25">
      <c r="A295" t="s">
        <v>58</v>
      </c>
      <c r="B295" t="s">
        <v>81</v>
      </c>
      <c r="C295" t="s">
        <v>82</v>
      </c>
      <c r="D295">
        <v>14</v>
      </c>
    </row>
    <row r="296" spans="1:4" x14ac:dyDescent="0.25">
      <c r="A296" t="s">
        <v>59</v>
      </c>
      <c r="B296" t="s">
        <v>27</v>
      </c>
      <c r="C296">
        <v>15</v>
      </c>
      <c r="D296">
        <v>49</v>
      </c>
    </row>
    <row r="297" spans="1:4" x14ac:dyDescent="0.25">
      <c r="A297" t="s">
        <v>59</v>
      </c>
      <c r="B297" t="s">
        <v>4</v>
      </c>
      <c r="C297" t="s">
        <v>5</v>
      </c>
      <c r="D297">
        <v>4250</v>
      </c>
    </row>
    <row r="298" spans="1:4" x14ac:dyDescent="0.25">
      <c r="A298" t="s">
        <v>59</v>
      </c>
      <c r="B298" t="s">
        <v>6</v>
      </c>
      <c r="C298" t="s">
        <v>7</v>
      </c>
      <c r="D298">
        <v>14253</v>
      </c>
    </row>
    <row r="299" spans="1:4" x14ac:dyDescent="0.25">
      <c r="A299" t="s">
        <v>59</v>
      </c>
      <c r="B299" t="s">
        <v>8</v>
      </c>
      <c r="C299" t="s">
        <v>9</v>
      </c>
      <c r="D299">
        <v>16292</v>
      </c>
    </row>
    <row r="300" spans="1:4" x14ac:dyDescent="0.25">
      <c r="A300" t="s">
        <v>59</v>
      </c>
      <c r="B300" t="s">
        <v>10</v>
      </c>
      <c r="C300" t="s">
        <v>11</v>
      </c>
      <c r="D300">
        <v>12193</v>
      </c>
    </row>
    <row r="301" spans="1:4" x14ac:dyDescent="0.25">
      <c r="A301" t="s">
        <v>59</v>
      </c>
      <c r="B301" t="s">
        <v>12</v>
      </c>
      <c r="C301" t="s">
        <v>13</v>
      </c>
      <c r="D301">
        <v>4650</v>
      </c>
    </row>
    <row r="302" spans="1:4" x14ac:dyDescent="0.25">
      <c r="A302" t="s">
        <v>59</v>
      </c>
      <c r="B302" t="s">
        <v>14</v>
      </c>
      <c r="C302" t="s">
        <v>15</v>
      </c>
      <c r="D302">
        <v>850</v>
      </c>
    </row>
    <row r="303" spans="1:4" x14ac:dyDescent="0.25">
      <c r="A303" t="s">
        <v>59</v>
      </c>
      <c r="B303" t="s">
        <v>16</v>
      </c>
      <c r="C303" t="s">
        <v>17</v>
      </c>
      <c r="D303">
        <v>55</v>
      </c>
    </row>
    <row r="304" spans="1:4" x14ac:dyDescent="0.25">
      <c r="A304" t="s">
        <v>60</v>
      </c>
      <c r="B304" t="s">
        <v>27</v>
      </c>
      <c r="C304">
        <v>15</v>
      </c>
      <c r="D304">
        <v>10</v>
      </c>
    </row>
    <row r="305" spans="1:4" x14ac:dyDescent="0.25">
      <c r="A305" t="s">
        <v>60</v>
      </c>
      <c r="B305" t="s">
        <v>4</v>
      </c>
      <c r="C305" t="s">
        <v>5</v>
      </c>
      <c r="D305">
        <v>2004</v>
      </c>
    </row>
    <row r="306" spans="1:4" x14ac:dyDescent="0.25">
      <c r="A306" t="s">
        <v>60</v>
      </c>
      <c r="B306" t="s">
        <v>6</v>
      </c>
      <c r="C306" t="s">
        <v>7</v>
      </c>
      <c r="D306">
        <v>8373</v>
      </c>
    </row>
    <row r="307" spans="1:4" x14ac:dyDescent="0.25">
      <c r="A307" t="s">
        <v>60</v>
      </c>
      <c r="B307" t="s">
        <v>8</v>
      </c>
      <c r="C307" t="s">
        <v>9</v>
      </c>
      <c r="D307">
        <v>13393</v>
      </c>
    </row>
    <row r="308" spans="1:4" x14ac:dyDescent="0.25">
      <c r="A308" t="s">
        <v>60</v>
      </c>
      <c r="B308" t="s">
        <v>10</v>
      </c>
      <c r="C308" t="s">
        <v>11</v>
      </c>
      <c r="D308">
        <v>13258</v>
      </c>
    </row>
    <row r="309" spans="1:4" x14ac:dyDescent="0.25">
      <c r="A309" t="s">
        <v>60</v>
      </c>
      <c r="B309" t="s">
        <v>12</v>
      </c>
      <c r="C309" t="s">
        <v>13</v>
      </c>
      <c r="D309">
        <v>6937</v>
      </c>
    </row>
    <row r="310" spans="1:4" x14ac:dyDescent="0.25">
      <c r="A310" t="s">
        <v>60</v>
      </c>
      <c r="B310" t="s">
        <v>14</v>
      </c>
      <c r="C310" t="s">
        <v>15</v>
      </c>
      <c r="D310">
        <v>1469</v>
      </c>
    </row>
    <row r="311" spans="1:4" x14ac:dyDescent="0.25">
      <c r="A311" t="s">
        <v>60</v>
      </c>
      <c r="B311" t="s">
        <v>16</v>
      </c>
      <c r="C311" t="s">
        <v>17</v>
      </c>
      <c r="D311">
        <v>87</v>
      </c>
    </row>
    <row r="312" spans="1:4" x14ac:dyDescent="0.25">
      <c r="A312" t="s">
        <v>61</v>
      </c>
      <c r="B312" t="s">
        <v>27</v>
      </c>
      <c r="C312">
        <v>15</v>
      </c>
      <c r="D312">
        <v>67</v>
      </c>
    </row>
    <row r="313" spans="1:4" x14ac:dyDescent="0.25">
      <c r="A313" t="s">
        <v>61</v>
      </c>
      <c r="B313" t="s">
        <v>4</v>
      </c>
      <c r="C313" t="s">
        <v>5</v>
      </c>
      <c r="D313">
        <v>6385</v>
      </c>
    </row>
    <row r="314" spans="1:4" x14ac:dyDescent="0.25">
      <c r="A314" t="s">
        <v>61</v>
      </c>
      <c r="B314" t="s">
        <v>6</v>
      </c>
      <c r="C314" t="s">
        <v>7</v>
      </c>
      <c r="D314">
        <v>26284</v>
      </c>
    </row>
    <row r="315" spans="1:4" x14ac:dyDescent="0.25">
      <c r="A315" t="s">
        <v>61</v>
      </c>
      <c r="B315" t="s">
        <v>8</v>
      </c>
      <c r="C315" t="s">
        <v>9</v>
      </c>
      <c r="D315">
        <v>41578</v>
      </c>
    </row>
    <row r="316" spans="1:4" x14ac:dyDescent="0.25">
      <c r="A316" t="s">
        <v>61</v>
      </c>
      <c r="B316" t="s">
        <v>10</v>
      </c>
      <c r="C316" t="s">
        <v>11</v>
      </c>
      <c r="D316">
        <v>42322</v>
      </c>
    </row>
    <row r="317" spans="1:4" x14ac:dyDescent="0.25">
      <c r="A317" t="s">
        <v>61</v>
      </c>
      <c r="B317" t="s">
        <v>12</v>
      </c>
      <c r="C317" t="s">
        <v>13</v>
      </c>
      <c r="D317">
        <v>19084</v>
      </c>
    </row>
    <row r="318" spans="1:4" x14ac:dyDescent="0.25">
      <c r="A318" t="s">
        <v>61</v>
      </c>
      <c r="B318" t="s">
        <v>14</v>
      </c>
      <c r="C318" t="s">
        <v>15</v>
      </c>
      <c r="D318">
        <v>3410</v>
      </c>
    </row>
    <row r="319" spans="1:4" x14ac:dyDescent="0.25">
      <c r="A319" t="s">
        <v>61</v>
      </c>
      <c r="B319" t="s">
        <v>16</v>
      </c>
      <c r="C319" t="s">
        <v>17</v>
      </c>
      <c r="D319">
        <v>257</v>
      </c>
    </row>
    <row r="320" spans="1:4" x14ac:dyDescent="0.25">
      <c r="A320" t="s">
        <v>61</v>
      </c>
      <c r="B320" t="s">
        <v>81</v>
      </c>
      <c r="C320" t="s">
        <v>82</v>
      </c>
      <c r="D320">
        <v>22</v>
      </c>
    </row>
    <row r="321" spans="1:4" x14ac:dyDescent="0.25">
      <c r="A321" t="s">
        <v>62</v>
      </c>
      <c r="B321" t="s">
        <v>4</v>
      </c>
      <c r="C321" t="s">
        <v>5</v>
      </c>
      <c r="D321">
        <v>474</v>
      </c>
    </row>
    <row r="322" spans="1:4" x14ac:dyDescent="0.25">
      <c r="A322" t="s">
        <v>62</v>
      </c>
      <c r="B322" t="s">
        <v>6</v>
      </c>
      <c r="C322" t="s">
        <v>7</v>
      </c>
      <c r="D322">
        <v>1837</v>
      </c>
    </row>
    <row r="323" spans="1:4" x14ac:dyDescent="0.25">
      <c r="A323" t="s">
        <v>62</v>
      </c>
      <c r="B323" t="s">
        <v>8</v>
      </c>
      <c r="C323" t="s">
        <v>9</v>
      </c>
      <c r="D323">
        <v>3085</v>
      </c>
    </row>
    <row r="324" spans="1:4" x14ac:dyDescent="0.25">
      <c r="A324" t="s">
        <v>62</v>
      </c>
      <c r="B324" t="s">
        <v>10</v>
      </c>
      <c r="C324" t="s">
        <v>11</v>
      </c>
      <c r="D324">
        <v>3325</v>
      </c>
    </row>
    <row r="325" spans="1:4" x14ac:dyDescent="0.25">
      <c r="A325" t="s">
        <v>62</v>
      </c>
      <c r="B325" t="s">
        <v>12</v>
      </c>
      <c r="C325" t="s">
        <v>13</v>
      </c>
      <c r="D325">
        <v>1725</v>
      </c>
    </row>
    <row r="326" spans="1:4" x14ac:dyDescent="0.25">
      <c r="A326" t="s">
        <v>62</v>
      </c>
      <c r="B326" t="s">
        <v>14</v>
      </c>
      <c r="C326" t="s">
        <v>15</v>
      </c>
      <c r="D326">
        <v>327</v>
      </c>
    </row>
    <row r="327" spans="1:4" x14ac:dyDescent="0.25">
      <c r="A327" t="s">
        <v>62</v>
      </c>
      <c r="B327" t="s">
        <v>16</v>
      </c>
      <c r="C327" t="s">
        <v>17</v>
      </c>
      <c r="D327">
        <v>18</v>
      </c>
    </row>
    <row r="328" spans="1:4" x14ac:dyDescent="0.25">
      <c r="A328" t="s">
        <v>63</v>
      </c>
      <c r="B328" t="s">
        <v>27</v>
      </c>
      <c r="C328">
        <v>15</v>
      </c>
      <c r="D328">
        <v>44</v>
      </c>
    </row>
    <row r="329" spans="1:4" x14ac:dyDescent="0.25">
      <c r="A329" t="s">
        <v>63</v>
      </c>
      <c r="B329" t="s">
        <v>4</v>
      </c>
      <c r="C329" t="s">
        <v>5</v>
      </c>
      <c r="D329">
        <v>3695</v>
      </c>
    </row>
    <row r="330" spans="1:4" x14ac:dyDescent="0.25">
      <c r="A330" t="s">
        <v>63</v>
      </c>
      <c r="B330" t="s">
        <v>6</v>
      </c>
      <c r="C330" t="s">
        <v>7</v>
      </c>
      <c r="D330">
        <v>13557</v>
      </c>
    </row>
    <row r="331" spans="1:4" x14ac:dyDescent="0.25">
      <c r="A331" t="s">
        <v>63</v>
      </c>
      <c r="B331" t="s">
        <v>8</v>
      </c>
      <c r="C331" t="s">
        <v>9</v>
      </c>
      <c r="D331">
        <v>17691</v>
      </c>
    </row>
    <row r="332" spans="1:4" x14ac:dyDescent="0.25">
      <c r="A332" t="s">
        <v>63</v>
      </c>
      <c r="B332" t="s">
        <v>10</v>
      </c>
      <c r="C332" t="s">
        <v>11</v>
      </c>
      <c r="D332">
        <v>14411</v>
      </c>
    </row>
    <row r="333" spans="1:4" x14ac:dyDescent="0.25">
      <c r="A333" t="s">
        <v>63</v>
      </c>
      <c r="B333" t="s">
        <v>12</v>
      </c>
      <c r="C333" t="s">
        <v>13</v>
      </c>
      <c r="D333">
        <v>6671</v>
      </c>
    </row>
    <row r="334" spans="1:4" x14ac:dyDescent="0.25">
      <c r="A334" t="s">
        <v>63</v>
      </c>
      <c r="B334" t="s">
        <v>14</v>
      </c>
      <c r="C334" t="s">
        <v>15</v>
      </c>
      <c r="D334">
        <v>1187</v>
      </c>
    </row>
    <row r="335" spans="1:4" x14ac:dyDescent="0.25">
      <c r="A335" t="s">
        <v>63</v>
      </c>
      <c r="B335" t="s">
        <v>16</v>
      </c>
      <c r="C335" t="s">
        <v>17</v>
      </c>
      <c r="D335">
        <v>82</v>
      </c>
    </row>
    <row r="336" spans="1:4" x14ac:dyDescent="0.25">
      <c r="A336" t="s">
        <v>64</v>
      </c>
      <c r="B336" t="s">
        <v>4</v>
      </c>
      <c r="C336" t="s">
        <v>5</v>
      </c>
      <c r="D336">
        <v>681</v>
      </c>
    </row>
    <row r="337" spans="1:4" x14ac:dyDescent="0.25">
      <c r="A337" t="s">
        <v>64</v>
      </c>
      <c r="B337" t="s">
        <v>6</v>
      </c>
      <c r="C337" t="s">
        <v>7</v>
      </c>
      <c r="D337">
        <v>2616</v>
      </c>
    </row>
    <row r="338" spans="1:4" x14ac:dyDescent="0.25">
      <c r="A338" t="s">
        <v>64</v>
      </c>
      <c r="B338" t="s">
        <v>8</v>
      </c>
      <c r="C338" t="s">
        <v>9</v>
      </c>
      <c r="D338">
        <v>4167</v>
      </c>
    </row>
    <row r="339" spans="1:4" x14ac:dyDescent="0.25">
      <c r="A339" t="s">
        <v>64</v>
      </c>
      <c r="B339" t="s">
        <v>10</v>
      </c>
      <c r="C339" t="s">
        <v>11</v>
      </c>
      <c r="D339">
        <v>3315</v>
      </c>
    </row>
    <row r="340" spans="1:4" x14ac:dyDescent="0.25">
      <c r="A340" t="s">
        <v>64</v>
      </c>
      <c r="B340" t="s">
        <v>12</v>
      </c>
      <c r="C340" t="s">
        <v>13</v>
      </c>
      <c r="D340">
        <v>1254</v>
      </c>
    </row>
    <row r="341" spans="1:4" x14ac:dyDescent="0.25">
      <c r="A341" t="s">
        <v>64</v>
      </c>
      <c r="B341" t="s">
        <v>14</v>
      </c>
      <c r="C341" t="s">
        <v>15</v>
      </c>
      <c r="D341">
        <v>222</v>
      </c>
    </row>
    <row r="342" spans="1:4" x14ac:dyDescent="0.25">
      <c r="A342" t="s">
        <v>64</v>
      </c>
      <c r="B342" t="s">
        <v>16</v>
      </c>
      <c r="C342" t="s">
        <v>17</v>
      </c>
      <c r="D342">
        <v>11</v>
      </c>
    </row>
    <row r="343" spans="1:4" x14ac:dyDescent="0.25">
      <c r="A343" t="s">
        <v>65</v>
      </c>
      <c r="B343" t="s">
        <v>27</v>
      </c>
      <c r="C343">
        <v>15</v>
      </c>
      <c r="D343">
        <v>69</v>
      </c>
    </row>
    <row r="344" spans="1:4" x14ac:dyDescent="0.25">
      <c r="A344" t="s">
        <v>65</v>
      </c>
      <c r="B344" t="s">
        <v>4</v>
      </c>
      <c r="C344" t="s">
        <v>5</v>
      </c>
      <c r="D344">
        <v>5766</v>
      </c>
    </row>
    <row r="345" spans="1:4" x14ac:dyDescent="0.25">
      <c r="A345" t="s">
        <v>65</v>
      </c>
      <c r="B345" t="s">
        <v>6</v>
      </c>
      <c r="C345" t="s">
        <v>7</v>
      </c>
      <c r="D345">
        <v>20516</v>
      </c>
    </row>
    <row r="346" spans="1:4" x14ac:dyDescent="0.25">
      <c r="A346" t="s">
        <v>65</v>
      </c>
      <c r="B346" t="s">
        <v>8</v>
      </c>
      <c r="C346" t="s">
        <v>9</v>
      </c>
      <c r="D346">
        <v>24669</v>
      </c>
    </row>
    <row r="347" spans="1:4" x14ac:dyDescent="0.25">
      <c r="A347" t="s">
        <v>65</v>
      </c>
      <c r="B347" t="s">
        <v>10</v>
      </c>
      <c r="C347" t="s">
        <v>11</v>
      </c>
      <c r="D347">
        <v>19639</v>
      </c>
    </row>
    <row r="348" spans="1:4" x14ac:dyDescent="0.25">
      <c r="A348" t="s">
        <v>65</v>
      </c>
      <c r="B348" t="s">
        <v>12</v>
      </c>
      <c r="C348" t="s">
        <v>13</v>
      </c>
      <c r="D348">
        <v>8456</v>
      </c>
    </row>
    <row r="349" spans="1:4" x14ac:dyDescent="0.25">
      <c r="A349" t="s">
        <v>65</v>
      </c>
      <c r="B349" t="s">
        <v>14</v>
      </c>
      <c r="C349" t="s">
        <v>15</v>
      </c>
      <c r="D349">
        <v>1586</v>
      </c>
    </row>
    <row r="350" spans="1:4" x14ac:dyDescent="0.25">
      <c r="A350" t="s">
        <v>65</v>
      </c>
      <c r="B350" t="s">
        <v>16</v>
      </c>
      <c r="C350" t="s">
        <v>17</v>
      </c>
      <c r="D350">
        <v>104</v>
      </c>
    </row>
    <row r="351" spans="1:4" x14ac:dyDescent="0.25">
      <c r="A351" t="s">
        <v>66</v>
      </c>
      <c r="B351" t="s">
        <v>27</v>
      </c>
      <c r="C351">
        <v>15</v>
      </c>
      <c r="D351">
        <v>404</v>
      </c>
    </row>
    <row r="352" spans="1:4" x14ac:dyDescent="0.25">
      <c r="A352" t="s">
        <v>66</v>
      </c>
      <c r="B352" t="s">
        <v>4</v>
      </c>
      <c r="C352" t="s">
        <v>5</v>
      </c>
      <c r="D352">
        <v>29765</v>
      </c>
    </row>
    <row r="353" spans="1:4" x14ac:dyDescent="0.25">
      <c r="A353" t="s">
        <v>66</v>
      </c>
      <c r="B353" t="s">
        <v>6</v>
      </c>
      <c r="C353" t="s">
        <v>7</v>
      </c>
      <c r="D353">
        <v>92959</v>
      </c>
    </row>
    <row r="354" spans="1:4" x14ac:dyDescent="0.25">
      <c r="A354" t="s">
        <v>66</v>
      </c>
      <c r="B354" t="s">
        <v>8</v>
      </c>
      <c r="C354" t="s">
        <v>9</v>
      </c>
      <c r="D354">
        <v>114615</v>
      </c>
    </row>
    <row r="355" spans="1:4" x14ac:dyDescent="0.25">
      <c r="A355" t="s">
        <v>66</v>
      </c>
      <c r="B355" t="s">
        <v>10</v>
      </c>
      <c r="C355" t="s">
        <v>11</v>
      </c>
      <c r="D355">
        <v>101319</v>
      </c>
    </row>
    <row r="356" spans="1:4" x14ac:dyDescent="0.25">
      <c r="A356" t="s">
        <v>66</v>
      </c>
      <c r="B356" t="s">
        <v>12</v>
      </c>
      <c r="C356" t="s">
        <v>13</v>
      </c>
      <c r="D356">
        <v>48201</v>
      </c>
    </row>
    <row r="357" spans="1:4" x14ac:dyDescent="0.25">
      <c r="A357" t="s">
        <v>66</v>
      </c>
      <c r="B357" t="s">
        <v>14</v>
      </c>
      <c r="C357" t="s">
        <v>15</v>
      </c>
      <c r="D357">
        <v>10096</v>
      </c>
    </row>
    <row r="358" spans="1:4" x14ac:dyDescent="0.25">
      <c r="A358" t="s">
        <v>66</v>
      </c>
      <c r="B358" t="s">
        <v>16</v>
      </c>
      <c r="C358" t="s">
        <v>17</v>
      </c>
      <c r="D358">
        <v>640</v>
      </c>
    </row>
    <row r="359" spans="1:4" x14ac:dyDescent="0.25">
      <c r="A359" t="s">
        <v>66</v>
      </c>
      <c r="B359" t="s">
        <v>81</v>
      </c>
      <c r="C359" t="s">
        <v>82</v>
      </c>
      <c r="D359">
        <v>48</v>
      </c>
    </row>
    <row r="360" spans="1:4" x14ac:dyDescent="0.25">
      <c r="A360" t="s">
        <v>67</v>
      </c>
      <c r="B360" t="s">
        <v>27</v>
      </c>
      <c r="C360">
        <v>15</v>
      </c>
      <c r="D360">
        <v>10</v>
      </c>
    </row>
    <row r="361" spans="1:4" x14ac:dyDescent="0.25">
      <c r="A361" t="s">
        <v>67</v>
      </c>
      <c r="B361" t="s">
        <v>4</v>
      </c>
      <c r="C361" t="s">
        <v>5</v>
      </c>
      <c r="D361">
        <v>1829</v>
      </c>
    </row>
    <row r="362" spans="1:4" x14ac:dyDescent="0.25">
      <c r="A362" t="s">
        <v>67</v>
      </c>
      <c r="B362" t="s">
        <v>6</v>
      </c>
      <c r="C362" t="s">
        <v>7</v>
      </c>
      <c r="D362">
        <v>10515</v>
      </c>
    </row>
    <row r="363" spans="1:4" x14ac:dyDescent="0.25">
      <c r="A363" t="s">
        <v>67</v>
      </c>
      <c r="B363" t="s">
        <v>8</v>
      </c>
      <c r="C363" t="s">
        <v>9</v>
      </c>
      <c r="D363">
        <v>17017</v>
      </c>
    </row>
    <row r="364" spans="1:4" x14ac:dyDescent="0.25">
      <c r="A364" t="s">
        <v>67</v>
      </c>
      <c r="B364" t="s">
        <v>10</v>
      </c>
      <c r="C364" t="s">
        <v>11</v>
      </c>
      <c r="D364">
        <v>13769</v>
      </c>
    </row>
    <row r="365" spans="1:4" x14ac:dyDescent="0.25">
      <c r="A365" t="s">
        <v>67</v>
      </c>
      <c r="B365" t="s">
        <v>12</v>
      </c>
      <c r="C365" t="s">
        <v>13</v>
      </c>
      <c r="D365">
        <v>6188</v>
      </c>
    </row>
    <row r="366" spans="1:4" x14ac:dyDescent="0.25">
      <c r="A366" t="s">
        <v>67</v>
      </c>
      <c r="B366" t="s">
        <v>14</v>
      </c>
      <c r="C366" t="s">
        <v>15</v>
      </c>
      <c r="D366">
        <v>1056</v>
      </c>
    </row>
    <row r="367" spans="1:4" x14ac:dyDescent="0.25">
      <c r="A367" t="s">
        <v>67</v>
      </c>
      <c r="B367" t="s">
        <v>16</v>
      </c>
      <c r="C367" t="s">
        <v>17</v>
      </c>
      <c r="D367">
        <v>73</v>
      </c>
    </row>
    <row r="368" spans="1:4" x14ac:dyDescent="0.25">
      <c r="A368" t="s">
        <v>68</v>
      </c>
      <c r="B368" t="s">
        <v>4</v>
      </c>
      <c r="C368" t="s">
        <v>5</v>
      </c>
      <c r="D368">
        <v>213</v>
      </c>
    </row>
    <row r="369" spans="1:4" x14ac:dyDescent="0.25">
      <c r="A369" t="s">
        <v>68</v>
      </c>
      <c r="B369" t="s">
        <v>6</v>
      </c>
      <c r="C369" t="s">
        <v>7</v>
      </c>
      <c r="D369">
        <v>1018</v>
      </c>
    </row>
    <row r="370" spans="1:4" x14ac:dyDescent="0.25">
      <c r="A370" t="s">
        <v>68</v>
      </c>
      <c r="B370" t="s">
        <v>8</v>
      </c>
      <c r="C370" t="s">
        <v>9</v>
      </c>
      <c r="D370">
        <v>1634</v>
      </c>
    </row>
    <row r="371" spans="1:4" x14ac:dyDescent="0.25">
      <c r="A371" t="s">
        <v>68</v>
      </c>
      <c r="B371" t="s">
        <v>10</v>
      </c>
      <c r="C371" t="s">
        <v>11</v>
      </c>
      <c r="D371">
        <v>1771</v>
      </c>
    </row>
    <row r="372" spans="1:4" x14ac:dyDescent="0.25">
      <c r="A372" t="s">
        <v>68</v>
      </c>
      <c r="B372" t="s">
        <v>12</v>
      </c>
      <c r="C372" t="s">
        <v>13</v>
      </c>
      <c r="D372">
        <v>945</v>
      </c>
    </row>
    <row r="373" spans="1:4" x14ac:dyDescent="0.25">
      <c r="A373" t="s">
        <v>68</v>
      </c>
      <c r="B373" t="s">
        <v>14</v>
      </c>
      <c r="C373" t="s">
        <v>15</v>
      </c>
      <c r="D373">
        <v>163</v>
      </c>
    </row>
    <row r="374" spans="1:4" x14ac:dyDescent="0.25">
      <c r="A374" t="s">
        <v>69</v>
      </c>
      <c r="B374" t="s">
        <v>27</v>
      </c>
      <c r="C374">
        <v>15</v>
      </c>
      <c r="D374">
        <v>45</v>
      </c>
    </row>
    <row r="375" spans="1:4" x14ac:dyDescent="0.25">
      <c r="A375" t="s">
        <v>69</v>
      </c>
      <c r="B375" t="s">
        <v>4</v>
      </c>
      <c r="C375" t="s">
        <v>5</v>
      </c>
      <c r="D375">
        <v>4114</v>
      </c>
    </row>
    <row r="376" spans="1:4" x14ac:dyDescent="0.25">
      <c r="A376" t="s">
        <v>69</v>
      </c>
      <c r="B376" t="s">
        <v>6</v>
      </c>
      <c r="C376" t="s">
        <v>7</v>
      </c>
      <c r="D376">
        <v>18741</v>
      </c>
    </row>
    <row r="377" spans="1:4" x14ac:dyDescent="0.25">
      <c r="A377" t="s">
        <v>69</v>
      </c>
      <c r="B377" t="s">
        <v>8</v>
      </c>
      <c r="C377" t="s">
        <v>9</v>
      </c>
      <c r="D377">
        <v>28881</v>
      </c>
    </row>
    <row r="378" spans="1:4" x14ac:dyDescent="0.25">
      <c r="A378" t="s">
        <v>69</v>
      </c>
      <c r="B378" t="s">
        <v>10</v>
      </c>
      <c r="C378" t="s">
        <v>11</v>
      </c>
      <c r="D378">
        <v>30993</v>
      </c>
    </row>
    <row r="379" spans="1:4" x14ac:dyDescent="0.25">
      <c r="A379" t="s">
        <v>69</v>
      </c>
      <c r="B379" t="s">
        <v>12</v>
      </c>
      <c r="C379" t="s">
        <v>13</v>
      </c>
      <c r="D379">
        <v>16116</v>
      </c>
    </row>
    <row r="380" spans="1:4" x14ac:dyDescent="0.25">
      <c r="A380" t="s">
        <v>69</v>
      </c>
      <c r="B380" t="s">
        <v>14</v>
      </c>
      <c r="C380" t="s">
        <v>15</v>
      </c>
      <c r="D380">
        <v>3288</v>
      </c>
    </row>
    <row r="381" spans="1:4" x14ac:dyDescent="0.25">
      <c r="A381" t="s">
        <v>69</v>
      </c>
      <c r="B381" t="s">
        <v>16</v>
      </c>
      <c r="C381" t="s">
        <v>17</v>
      </c>
      <c r="D381">
        <v>261</v>
      </c>
    </row>
    <row r="382" spans="1:4" x14ac:dyDescent="0.25">
      <c r="A382" t="s">
        <v>69</v>
      </c>
      <c r="B382" t="s">
        <v>81</v>
      </c>
      <c r="C382" t="s">
        <v>82</v>
      </c>
      <c r="D382">
        <v>21</v>
      </c>
    </row>
    <row r="383" spans="1:4" x14ac:dyDescent="0.25">
      <c r="A383" t="s">
        <v>70</v>
      </c>
      <c r="B383" t="s">
        <v>27</v>
      </c>
      <c r="C383">
        <v>15</v>
      </c>
      <c r="D383">
        <v>34</v>
      </c>
    </row>
    <row r="384" spans="1:4" x14ac:dyDescent="0.25">
      <c r="A384" t="s">
        <v>70</v>
      </c>
      <c r="B384" t="s">
        <v>4</v>
      </c>
      <c r="C384" t="s">
        <v>5</v>
      </c>
      <c r="D384">
        <v>3584</v>
      </c>
    </row>
    <row r="385" spans="1:4" x14ac:dyDescent="0.25">
      <c r="A385" t="s">
        <v>70</v>
      </c>
      <c r="B385" t="s">
        <v>6</v>
      </c>
      <c r="C385" t="s">
        <v>7</v>
      </c>
      <c r="D385">
        <v>15616</v>
      </c>
    </row>
    <row r="386" spans="1:4" x14ac:dyDescent="0.25">
      <c r="A386" t="s">
        <v>70</v>
      </c>
      <c r="B386" t="s">
        <v>8</v>
      </c>
      <c r="C386" t="s">
        <v>9</v>
      </c>
      <c r="D386">
        <v>26468</v>
      </c>
    </row>
    <row r="387" spans="1:4" x14ac:dyDescent="0.25">
      <c r="A387" t="s">
        <v>70</v>
      </c>
      <c r="B387" t="s">
        <v>10</v>
      </c>
      <c r="C387" t="s">
        <v>11</v>
      </c>
      <c r="D387">
        <v>28060</v>
      </c>
    </row>
    <row r="388" spans="1:4" x14ac:dyDescent="0.25">
      <c r="A388" t="s">
        <v>70</v>
      </c>
      <c r="B388" t="s">
        <v>12</v>
      </c>
      <c r="C388" t="s">
        <v>13</v>
      </c>
      <c r="D388">
        <v>13722</v>
      </c>
    </row>
    <row r="389" spans="1:4" x14ac:dyDescent="0.25">
      <c r="A389" t="s">
        <v>70</v>
      </c>
      <c r="B389" t="s">
        <v>14</v>
      </c>
      <c r="C389" t="s">
        <v>15</v>
      </c>
      <c r="D389">
        <v>2795</v>
      </c>
    </row>
    <row r="390" spans="1:4" x14ac:dyDescent="0.25">
      <c r="A390" t="s">
        <v>70</v>
      </c>
      <c r="B390" t="s">
        <v>16</v>
      </c>
      <c r="C390" t="s">
        <v>17</v>
      </c>
      <c r="D390">
        <v>207</v>
      </c>
    </row>
    <row r="391" spans="1:4" x14ac:dyDescent="0.25">
      <c r="A391" t="s">
        <v>70</v>
      </c>
      <c r="B391" t="s">
        <v>81</v>
      </c>
      <c r="C391" t="s">
        <v>82</v>
      </c>
      <c r="D391">
        <v>19</v>
      </c>
    </row>
    <row r="392" spans="1:4" x14ac:dyDescent="0.25">
      <c r="A392" t="s">
        <v>71</v>
      </c>
      <c r="B392" t="s">
        <v>27</v>
      </c>
      <c r="C392">
        <v>15</v>
      </c>
      <c r="D392">
        <v>17</v>
      </c>
    </row>
    <row r="393" spans="1:4" x14ac:dyDescent="0.25">
      <c r="A393" t="s">
        <v>71</v>
      </c>
      <c r="B393" t="s">
        <v>4</v>
      </c>
      <c r="C393" t="s">
        <v>5</v>
      </c>
      <c r="D393">
        <v>1555</v>
      </c>
    </row>
    <row r="394" spans="1:4" x14ac:dyDescent="0.25">
      <c r="A394" t="s">
        <v>71</v>
      </c>
      <c r="B394" t="s">
        <v>6</v>
      </c>
      <c r="C394" t="s">
        <v>7</v>
      </c>
      <c r="D394">
        <v>5541</v>
      </c>
    </row>
    <row r="395" spans="1:4" x14ac:dyDescent="0.25">
      <c r="A395" t="s">
        <v>71</v>
      </c>
      <c r="B395" t="s">
        <v>8</v>
      </c>
      <c r="C395" t="s">
        <v>9</v>
      </c>
      <c r="D395">
        <v>5910</v>
      </c>
    </row>
    <row r="396" spans="1:4" x14ac:dyDescent="0.25">
      <c r="A396" t="s">
        <v>71</v>
      </c>
      <c r="B396" t="s">
        <v>10</v>
      </c>
      <c r="C396" t="s">
        <v>11</v>
      </c>
      <c r="D396">
        <v>4069</v>
      </c>
    </row>
    <row r="397" spans="1:4" x14ac:dyDescent="0.25">
      <c r="A397" t="s">
        <v>71</v>
      </c>
      <c r="B397" t="s">
        <v>12</v>
      </c>
      <c r="C397" t="s">
        <v>13</v>
      </c>
      <c r="D397">
        <v>1701</v>
      </c>
    </row>
    <row r="398" spans="1:4" x14ac:dyDescent="0.25">
      <c r="A398" t="s">
        <v>71</v>
      </c>
      <c r="B398" t="s">
        <v>14</v>
      </c>
      <c r="C398" t="s">
        <v>15</v>
      </c>
      <c r="D398">
        <v>270</v>
      </c>
    </row>
    <row r="399" spans="1:4" x14ac:dyDescent="0.25">
      <c r="A399" t="s">
        <v>71</v>
      </c>
      <c r="B399" t="s">
        <v>16</v>
      </c>
      <c r="C399" t="s">
        <v>17</v>
      </c>
      <c r="D399">
        <v>14</v>
      </c>
    </row>
    <row r="400" spans="1:4" x14ac:dyDescent="0.25">
      <c r="A400" t="s">
        <v>72</v>
      </c>
      <c r="B400" t="s">
        <v>27</v>
      </c>
      <c r="C400">
        <v>15</v>
      </c>
      <c r="D400">
        <v>22</v>
      </c>
    </row>
    <row r="401" spans="1:4" x14ac:dyDescent="0.25">
      <c r="A401" t="s">
        <v>72</v>
      </c>
      <c r="B401" t="s">
        <v>4</v>
      </c>
      <c r="C401" t="s">
        <v>5</v>
      </c>
      <c r="D401">
        <v>2808</v>
      </c>
    </row>
    <row r="402" spans="1:4" x14ac:dyDescent="0.25">
      <c r="A402" t="s">
        <v>72</v>
      </c>
      <c r="B402" t="s">
        <v>6</v>
      </c>
      <c r="C402" t="s">
        <v>7</v>
      </c>
      <c r="D402">
        <v>11914</v>
      </c>
    </row>
    <row r="403" spans="1:4" x14ac:dyDescent="0.25">
      <c r="A403" t="s">
        <v>72</v>
      </c>
      <c r="B403" t="s">
        <v>8</v>
      </c>
      <c r="C403" t="s">
        <v>9</v>
      </c>
      <c r="D403">
        <v>21083</v>
      </c>
    </row>
    <row r="404" spans="1:4" x14ac:dyDescent="0.25">
      <c r="A404" t="s">
        <v>72</v>
      </c>
      <c r="B404" t="s">
        <v>10</v>
      </c>
      <c r="C404" t="s">
        <v>11</v>
      </c>
      <c r="D404">
        <v>20730</v>
      </c>
    </row>
    <row r="405" spans="1:4" x14ac:dyDescent="0.25">
      <c r="A405" t="s">
        <v>72</v>
      </c>
      <c r="B405" t="s">
        <v>12</v>
      </c>
      <c r="C405" t="s">
        <v>13</v>
      </c>
      <c r="D405">
        <v>8577</v>
      </c>
    </row>
    <row r="406" spans="1:4" x14ac:dyDescent="0.25">
      <c r="A406" t="s">
        <v>72</v>
      </c>
      <c r="B406" t="s">
        <v>14</v>
      </c>
      <c r="C406" t="s">
        <v>15</v>
      </c>
      <c r="D406">
        <v>1407</v>
      </c>
    </row>
    <row r="407" spans="1:4" x14ac:dyDescent="0.25">
      <c r="A407" t="s">
        <v>72</v>
      </c>
      <c r="B407" t="s">
        <v>16</v>
      </c>
      <c r="C407" t="s">
        <v>17</v>
      </c>
      <c r="D407">
        <v>68</v>
      </c>
    </row>
    <row r="408" spans="1:4" x14ac:dyDescent="0.25">
      <c r="A408" t="s">
        <v>73</v>
      </c>
      <c r="B408" t="s">
        <v>4</v>
      </c>
      <c r="C408" t="s">
        <v>5</v>
      </c>
      <c r="D408">
        <v>463</v>
      </c>
    </row>
    <row r="409" spans="1:4" x14ac:dyDescent="0.25">
      <c r="A409" t="s">
        <v>73</v>
      </c>
      <c r="B409" t="s">
        <v>6</v>
      </c>
      <c r="C409" t="s">
        <v>7</v>
      </c>
      <c r="D409">
        <v>1760</v>
      </c>
    </row>
    <row r="410" spans="1:4" x14ac:dyDescent="0.25">
      <c r="A410" t="s">
        <v>73</v>
      </c>
      <c r="B410" t="s">
        <v>8</v>
      </c>
      <c r="C410" t="s">
        <v>9</v>
      </c>
      <c r="D410">
        <v>2362</v>
      </c>
    </row>
    <row r="411" spans="1:4" x14ac:dyDescent="0.25">
      <c r="A411" t="s">
        <v>73</v>
      </c>
      <c r="B411" t="s">
        <v>10</v>
      </c>
      <c r="C411" t="s">
        <v>11</v>
      </c>
      <c r="D411">
        <v>1914</v>
      </c>
    </row>
    <row r="412" spans="1:4" x14ac:dyDescent="0.25">
      <c r="A412" t="s">
        <v>73</v>
      </c>
      <c r="B412" t="s">
        <v>12</v>
      </c>
      <c r="C412" t="s">
        <v>13</v>
      </c>
      <c r="D412">
        <v>734</v>
      </c>
    </row>
    <row r="413" spans="1:4" x14ac:dyDescent="0.25">
      <c r="A413" t="s">
        <v>73</v>
      </c>
      <c r="B413" t="s">
        <v>14</v>
      </c>
      <c r="C413" t="s">
        <v>15</v>
      </c>
      <c r="D413">
        <v>135</v>
      </c>
    </row>
    <row r="414" spans="1:4" x14ac:dyDescent="0.25">
      <c r="A414" t="s">
        <v>73</v>
      </c>
      <c r="B414" t="s">
        <v>16</v>
      </c>
      <c r="C414" t="s">
        <v>17</v>
      </c>
      <c r="D414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opLeftCell="E9" workbookViewId="0">
      <selection activeCell="M3" sqref="M3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8" width="10.85546875" bestFit="1" customWidth="1"/>
    <col min="9" max="9" width="16.42578125" bestFit="1" customWidth="1"/>
    <col min="10" max="10" width="14.28515625" bestFit="1" customWidth="1"/>
    <col min="11" max="11" width="11.28515625" bestFit="1" customWidth="1"/>
    <col min="12" max="12" width="18.7109375" bestFit="1" customWidth="1"/>
    <col min="13" max="13" width="18.7109375" customWidth="1"/>
    <col min="14" max="14" width="18.85546875" bestFit="1" customWidth="1"/>
    <col min="15" max="21" width="13" customWidth="1"/>
    <col min="22" max="22" width="18.42578125" customWidth="1"/>
    <col min="23" max="23" width="16.28515625" customWidth="1"/>
  </cols>
  <sheetData>
    <row r="1" spans="1:23" x14ac:dyDescent="0.25">
      <c r="A1" s="1" t="s">
        <v>76</v>
      </c>
      <c r="B1" s="1" t="s">
        <v>75</v>
      </c>
      <c r="L1" t="s">
        <v>74</v>
      </c>
      <c r="M1" t="s">
        <v>87</v>
      </c>
      <c r="N1" t="s">
        <v>85</v>
      </c>
      <c r="O1" t="s">
        <v>4</v>
      </c>
      <c r="P1" t="s">
        <v>6</v>
      </c>
      <c r="Q1" t="s">
        <v>8</v>
      </c>
      <c r="R1" t="s">
        <v>10</v>
      </c>
      <c r="S1" t="s">
        <v>12</v>
      </c>
      <c r="T1" t="s">
        <v>14</v>
      </c>
      <c r="U1" t="s">
        <v>16</v>
      </c>
      <c r="V1" t="s">
        <v>81</v>
      </c>
      <c r="W1" t="s">
        <v>27</v>
      </c>
    </row>
    <row r="2" spans="1:23" x14ac:dyDescent="0.25">
      <c r="A2" s="1" t="s">
        <v>74</v>
      </c>
      <c r="B2" t="s">
        <v>4</v>
      </c>
      <c r="C2" t="s">
        <v>6</v>
      </c>
      <c r="D2" t="s">
        <v>8</v>
      </c>
      <c r="E2" t="s">
        <v>10</v>
      </c>
      <c r="F2" t="s">
        <v>12</v>
      </c>
      <c r="G2" t="s">
        <v>14</v>
      </c>
      <c r="H2" t="s">
        <v>16</v>
      </c>
      <c r="I2" t="s">
        <v>81</v>
      </c>
      <c r="J2" t="s">
        <v>27</v>
      </c>
      <c r="L2" t="s">
        <v>3</v>
      </c>
      <c r="M2">
        <f>SUM(Table6[[#This Row],[15-19 years]],Table6[[#This Row],[20-24 years]],Table6[[#This Row],[25-29 years]],Table6[[#This Row],[30-34 years]],Table6[[#This Row],[35-39 years]],Table6[[#This Row],[Under 15 years]])</f>
        <v>58188</v>
      </c>
      <c r="N2">
        <f>SUM(Table6[[#This Row],[40-44 years]],Table6[[#This Row],[45-49 years]],Table6[[#This Row],[50 years and over]])</f>
        <v>958</v>
      </c>
      <c r="O2">
        <v>4480</v>
      </c>
      <c r="P2">
        <v>16066</v>
      </c>
      <c r="Q2">
        <v>18649</v>
      </c>
      <c r="R2">
        <v>13440</v>
      </c>
      <c r="S2">
        <v>5505</v>
      </c>
      <c r="T2">
        <v>924</v>
      </c>
      <c r="U2">
        <v>34</v>
      </c>
      <c r="W2">
        <v>48</v>
      </c>
    </row>
    <row r="3" spans="1:23" x14ac:dyDescent="0.25">
      <c r="A3" s="2" t="s">
        <v>3</v>
      </c>
      <c r="B3" s="3">
        <v>4480</v>
      </c>
      <c r="C3" s="3">
        <v>16066</v>
      </c>
      <c r="D3" s="3">
        <v>18649</v>
      </c>
      <c r="E3" s="3">
        <v>13440</v>
      </c>
      <c r="F3" s="3">
        <v>5505</v>
      </c>
      <c r="G3" s="3">
        <v>924</v>
      </c>
      <c r="H3" s="3">
        <v>34</v>
      </c>
      <c r="I3" s="3"/>
      <c r="J3" s="3">
        <v>48</v>
      </c>
      <c r="L3" t="s">
        <v>23</v>
      </c>
      <c r="M3">
        <f>SUM(Table6[[#This Row],[15-19 years]],Table6[[#This Row],[20-24 years]],Table6[[#This Row],[25-29 years]],Table6[[#This Row],[30-34 years]],Table6[[#This Row],[35-39 years]],Table6[[#This Row],[Under 15 years]])</f>
        <v>10956</v>
      </c>
      <c r="N3">
        <f>SUM(Table6[[#This Row],[40-44 years]],Table6[[#This Row],[45-49 years]],Table6[[#This Row],[50 years and over]])</f>
        <v>244</v>
      </c>
      <c r="O3">
        <v>583</v>
      </c>
      <c r="P3">
        <v>2563</v>
      </c>
      <c r="Q3">
        <v>3546</v>
      </c>
      <c r="R3">
        <v>2965</v>
      </c>
      <c r="S3">
        <v>1299</v>
      </c>
      <c r="T3">
        <v>226</v>
      </c>
      <c r="U3">
        <v>18</v>
      </c>
    </row>
    <row r="4" spans="1:23" x14ac:dyDescent="0.25">
      <c r="A4" s="2" t="s">
        <v>23</v>
      </c>
      <c r="B4" s="3">
        <v>583</v>
      </c>
      <c r="C4" s="3">
        <v>2563</v>
      </c>
      <c r="D4" s="3">
        <v>3546</v>
      </c>
      <c r="E4" s="3">
        <v>2965</v>
      </c>
      <c r="F4" s="3">
        <v>1299</v>
      </c>
      <c r="G4" s="3">
        <v>226</v>
      </c>
      <c r="H4" s="3">
        <v>18</v>
      </c>
      <c r="I4" s="3"/>
      <c r="J4" s="3"/>
      <c r="L4" t="s">
        <v>24</v>
      </c>
      <c r="M4">
        <f>SUM(Table6[[#This Row],[15-19 years]],Table6[[#This Row],[20-24 years]],Table6[[#This Row],[25-29 years]],Table6[[#This Row],[30-34 years]],Table6[[#This Row],[35-39 years]],Table6[[#This Row],[Under 15 years]])</f>
        <v>82263</v>
      </c>
      <c r="N4">
        <f>SUM(Table6[[#This Row],[40-44 years]],Table6[[#This Row],[45-49 years]],Table6[[#This Row],[50 years and over]])</f>
        <v>2249</v>
      </c>
      <c r="O4">
        <v>5357</v>
      </c>
      <c r="P4">
        <v>19868</v>
      </c>
      <c r="Q4">
        <v>25381</v>
      </c>
      <c r="R4">
        <v>21410</v>
      </c>
      <c r="S4">
        <v>10192</v>
      </c>
      <c r="T4">
        <v>2108</v>
      </c>
      <c r="U4">
        <v>141</v>
      </c>
      <c r="W4">
        <v>55</v>
      </c>
    </row>
    <row r="5" spans="1:23" x14ac:dyDescent="0.25">
      <c r="A5" s="2" t="s">
        <v>24</v>
      </c>
      <c r="B5" s="3">
        <v>5357</v>
      </c>
      <c r="C5" s="3">
        <v>19868</v>
      </c>
      <c r="D5" s="3">
        <v>25381</v>
      </c>
      <c r="E5" s="3">
        <v>21410</v>
      </c>
      <c r="F5" s="3">
        <v>10192</v>
      </c>
      <c r="G5" s="3">
        <v>2108</v>
      </c>
      <c r="H5" s="3">
        <v>141</v>
      </c>
      <c r="I5" s="3"/>
      <c r="J5" s="3">
        <v>55</v>
      </c>
      <c r="L5" t="s">
        <v>25</v>
      </c>
      <c r="M5">
        <f>SUM(Table6[[#This Row],[15-19 years]],Table6[[#This Row],[20-24 years]],Table6[[#This Row],[25-29 years]],Table6[[#This Row],[30-34 years]],Table6[[#This Row],[35-39 years]],Table6[[#This Row],[Under 15 years]])</f>
        <v>37677</v>
      </c>
      <c r="N5">
        <f>SUM(Table6[[#This Row],[40-44 years]],Table6[[#This Row],[45-49 years]],Table6[[#This Row],[50 years and over]])</f>
        <v>593</v>
      </c>
      <c r="O5">
        <v>3372</v>
      </c>
      <c r="P5">
        <v>11149</v>
      </c>
      <c r="Q5">
        <v>11882</v>
      </c>
      <c r="R5">
        <v>7972</v>
      </c>
      <c r="S5">
        <v>3258</v>
      </c>
      <c r="T5">
        <v>562</v>
      </c>
      <c r="U5">
        <v>31</v>
      </c>
      <c r="W5">
        <v>44</v>
      </c>
    </row>
    <row r="6" spans="1:23" x14ac:dyDescent="0.25">
      <c r="A6" s="2" t="s">
        <v>25</v>
      </c>
      <c r="B6" s="3">
        <v>3372</v>
      </c>
      <c r="C6" s="3">
        <v>11149</v>
      </c>
      <c r="D6" s="3">
        <v>11882</v>
      </c>
      <c r="E6" s="3">
        <v>7972</v>
      </c>
      <c r="F6" s="3">
        <v>3258</v>
      </c>
      <c r="G6" s="3">
        <v>562</v>
      </c>
      <c r="H6" s="3">
        <v>31</v>
      </c>
      <c r="I6" s="3"/>
      <c r="J6" s="3">
        <v>44</v>
      </c>
      <c r="L6" t="s">
        <v>26</v>
      </c>
      <c r="M6">
        <f>SUM(Table6[[#This Row],[15-19 years]],Table6[[#This Row],[20-24 years]],Table6[[#This Row],[25-29 years]],Table6[[#This Row],[30-34 years]],Table6[[#This Row],[35-39 years]],Table6[[#This Row],[Under 15 years]])</f>
        <v>467042</v>
      </c>
      <c r="N6">
        <f>SUM(Table6[[#This Row],[40-44 years]],Table6[[#This Row],[45-49 years]],Table6[[#This Row],[50 years and over]])</f>
        <v>21785</v>
      </c>
      <c r="O6">
        <v>21412</v>
      </c>
      <c r="P6">
        <v>83668</v>
      </c>
      <c r="Q6">
        <v>130052</v>
      </c>
      <c r="R6">
        <v>146995</v>
      </c>
      <c r="S6">
        <v>84720</v>
      </c>
      <c r="T6">
        <v>19849</v>
      </c>
      <c r="U6">
        <v>1707</v>
      </c>
      <c r="V6">
        <v>229</v>
      </c>
      <c r="W6">
        <v>195</v>
      </c>
    </row>
    <row r="7" spans="1:23" x14ac:dyDescent="0.25">
      <c r="A7" s="2" t="s">
        <v>26</v>
      </c>
      <c r="B7" s="3">
        <v>21412</v>
      </c>
      <c r="C7" s="3">
        <v>83668</v>
      </c>
      <c r="D7" s="3">
        <v>130052</v>
      </c>
      <c r="E7" s="3">
        <v>146995</v>
      </c>
      <c r="F7" s="3">
        <v>84720</v>
      </c>
      <c r="G7" s="3">
        <v>19849</v>
      </c>
      <c r="H7" s="3">
        <v>1707</v>
      </c>
      <c r="I7" s="3">
        <v>229</v>
      </c>
      <c r="J7" s="3">
        <v>195</v>
      </c>
      <c r="L7" t="s">
        <v>28</v>
      </c>
      <c r="M7">
        <f>SUM(Table6[[#This Row],[15-19 years]],Table6[[#This Row],[20-24 years]],Table6[[#This Row],[25-29 years]],Table6[[#This Row],[30-34 years]],Table6[[#This Row],[35-39 years]],Table6[[#This Row],[Under 15 years]])</f>
        <v>64423</v>
      </c>
      <c r="N7">
        <f>SUM(Table6[[#This Row],[40-44 years]],Table6[[#This Row],[45-49 years]],Table6[[#This Row],[50 years and over]])</f>
        <v>2190</v>
      </c>
      <c r="O7">
        <v>3068</v>
      </c>
      <c r="P7">
        <v>11845</v>
      </c>
      <c r="Q7">
        <v>18722</v>
      </c>
      <c r="R7">
        <v>20399</v>
      </c>
      <c r="S7">
        <v>10353</v>
      </c>
      <c r="T7">
        <v>2053</v>
      </c>
      <c r="U7">
        <v>127</v>
      </c>
      <c r="V7">
        <v>10</v>
      </c>
      <c r="W7">
        <v>36</v>
      </c>
    </row>
    <row r="8" spans="1:23" x14ac:dyDescent="0.25">
      <c r="A8" s="2" t="s">
        <v>28</v>
      </c>
      <c r="B8" s="3">
        <v>3068</v>
      </c>
      <c r="C8" s="3">
        <v>11845</v>
      </c>
      <c r="D8" s="3">
        <v>18722</v>
      </c>
      <c r="E8" s="3">
        <v>20399</v>
      </c>
      <c r="F8" s="3">
        <v>10353</v>
      </c>
      <c r="G8" s="3">
        <v>2053</v>
      </c>
      <c r="H8" s="3">
        <v>127</v>
      </c>
      <c r="I8" s="3">
        <v>10</v>
      </c>
      <c r="J8" s="3">
        <v>36</v>
      </c>
      <c r="L8" t="s">
        <v>29</v>
      </c>
      <c r="M8">
        <f>SUM(Table6[[#This Row],[15-19 years]],Table6[[#This Row],[20-24 years]],Table6[[#This Row],[25-29 years]],Table6[[#This Row],[30-34 years]],Table6[[#This Row],[35-39 years]],Table6[[#This Row],[Under 15 years]])</f>
        <v>34453</v>
      </c>
      <c r="N8">
        <f>SUM(Table6[[#This Row],[40-44 years]],Table6[[#This Row],[45-49 years]],Table6[[#This Row],[50 years and over]])</f>
        <v>1553</v>
      </c>
      <c r="O8">
        <v>1136</v>
      </c>
      <c r="P8">
        <v>4816</v>
      </c>
      <c r="Q8">
        <v>9401</v>
      </c>
      <c r="R8">
        <v>12424</v>
      </c>
      <c r="S8">
        <v>6660</v>
      </c>
      <c r="T8">
        <v>1428</v>
      </c>
      <c r="U8">
        <v>125</v>
      </c>
      <c r="W8">
        <v>16</v>
      </c>
    </row>
    <row r="9" spans="1:23" x14ac:dyDescent="0.25">
      <c r="A9" s="2" t="s">
        <v>29</v>
      </c>
      <c r="B9" s="3">
        <v>1136</v>
      </c>
      <c r="C9" s="3">
        <v>4816</v>
      </c>
      <c r="D9" s="3">
        <v>9401</v>
      </c>
      <c r="E9" s="3">
        <v>12424</v>
      </c>
      <c r="F9" s="3">
        <v>6660</v>
      </c>
      <c r="G9" s="3">
        <v>1428</v>
      </c>
      <c r="H9" s="3">
        <v>125</v>
      </c>
      <c r="I9" s="3"/>
      <c r="J9" s="3">
        <v>16</v>
      </c>
      <c r="L9" t="s">
        <v>30</v>
      </c>
      <c r="M9">
        <f>SUM(Table6[[#This Row],[15-19 years]],Table6[[#This Row],[20-24 years]],Table6[[#This Row],[25-29 years]],Table6[[#This Row],[30-34 years]],Table6[[#This Row],[35-39 years]],Table6[[#This Row],[Under 15 years]])</f>
        <v>10688</v>
      </c>
      <c r="N9">
        <f>SUM(Table6[[#This Row],[40-44 years]],Table6[[#This Row],[45-49 years]],Table6[[#This Row],[50 years and over]])</f>
        <v>303</v>
      </c>
      <c r="O9">
        <v>583</v>
      </c>
      <c r="P9">
        <v>2103</v>
      </c>
      <c r="Q9">
        <v>3312</v>
      </c>
      <c r="R9">
        <v>3193</v>
      </c>
      <c r="S9">
        <v>1483</v>
      </c>
      <c r="T9">
        <v>273</v>
      </c>
      <c r="U9">
        <v>30</v>
      </c>
      <c r="W9">
        <v>14</v>
      </c>
    </row>
    <row r="10" spans="1:23" x14ac:dyDescent="0.25">
      <c r="A10" s="2" t="s">
        <v>30</v>
      </c>
      <c r="B10" s="3">
        <v>583</v>
      </c>
      <c r="C10" s="3">
        <v>2103</v>
      </c>
      <c r="D10" s="3">
        <v>3312</v>
      </c>
      <c r="E10" s="3">
        <v>3193</v>
      </c>
      <c r="F10" s="3">
        <v>1483</v>
      </c>
      <c r="G10" s="3">
        <v>273</v>
      </c>
      <c r="H10" s="3">
        <v>30</v>
      </c>
      <c r="I10" s="3"/>
      <c r="J10" s="3">
        <v>14</v>
      </c>
      <c r="L10" t="s">
        <v>31</v>
      </c>
      <c r="M10">
        <f>SUM(Table6[[#This Row],[15-19 years]],Table6[[#This Row],[20-24 years]],Table6[[#This Row],[25-29 years]],Table6[[#This Row],[30-34 years]],Table6[[#This Row],[35-39 years]],Table6[[#This Row],[Under 15 years]])</f>
        <v>9340</v>
      </c>
      <c r="N10">
        <f>SUM(Table6[[#This Row],[40-44 years]],Table6[[#This Row],[45-49 years]],Table6[[#This Row],[50 years and over]])</f>
        <v>503</v>
      </c>
      <c r="O10">
        <v>460</v>
      </c>
      <c r="P10">
        <v>1592</v>
      </c>
      <c r="Q10">
        <v>2086</v>
      </c>
      <c r="R10">
        <v>3087</v>
      </c>
      <c r="S10">
        <v>2115</v>
      </c>
      <c r="T10">
        <v>455</v>
      </c>
      <c r="U10">
        <v>48</v>
      </c>
    </row>
    <row r="11" spans="1:23" x14ac:dyDescent="0.25">
      <c r="A11" s="2" t="s">
        <v>31</v>
      </c>
      <c r="B11" s="3">
        <v>460</v>
      </c>
      <c r="C11" s="3">
        <v>1592</v>
      </c>
      <c r="D11" s="3">
        <v>2086</v>
      </c>
      <c r="E11" s="3">
        <v>3087</v>
      </c>
      <c r="F11" s="3">
        <v>2115</v>
      </c>
      <c r="G11" s="3">
        <v>455</v>
      </c>
      <c r="H11" s="3">
        <v>48</v>
      </c>
      <c r="I11" s="3"/>
      <c r="J11" s="3"/>
      <c r="L11" t="s">
        <v>32</v>
      </c>
      <c r="M11">
        <f>SUM(Table6[[#This Row],[15-19 years]],Table6[[#This Row],[20-24 years]],Table6[[#This Row],[25-29 years]],Table6[[#This Row],[30-34 years]],Table6[[#This Row],[35-39 years]],Table6[[#This Row],[Under 15 years]])</f>
        <v>217343</v>
      </c>
      <c r="N11">
        <f>SUM(Table6[[#This Row],[40-44 years]],Table6[[#This Row],[45-49 years]],Table6[[#This Row],[50 years and over]])</f>
        <v>7679</v>
      </c>
      <c r="O11">
        <v>11195</v>
      </c>
      <c r="P11">
        <v>45883</v>
      </c>
      <c r="Q11">
        <v>66326</v>
      </c>
      <c r="R11">
        <v>62411</v>
      </c>
      <c r="S11">
        <v>31412</v>
      </c>
      <c r="T11">
        <v>7148</v>
      </c>
      <c r="U11">
        <v>484</v>
      </c>
      <c r="V11">
        <v>47</v>
      </c>
      <c r="W11">
        <v>116</v>
      </c>
    </row>
    <row r="12" spans="1:23" x14ac:dyDescent="0.25">
      <c r="A12" s="2" t="s">
        <v>32</v>
      </c>
      <c r="B12" s="3">
        <v>11195</v>
      </c>
      <c r="C12" s="3">
        <v>45883</v>
      </c>
      <c r="D12" s="3">
        <v>66326</v>
      </c>
      <c r="E12" s="3">
        <v>62411</v>
      </c>
      <c r="F12" s="3">
        <v>31412</v>
      </c>
      <c r="G12" s="3">
        <v>7148</v>
      </c>
      <c r="H12" s="3">
        <v>484</v>
      </c>
      <c r="I12" s="3">
        <v>47</v>
      </c>
      <c r="J12" s="3">
        <v>116</v>
      </c>
      <c r="L12" t="s">
        <v>33</v>
      </c>
      <c r="M12">
        <f>SUM(Table6[[#This Row],[15-19 years]],Table6[[#This Row],[20-24 years]],Table6[[#This Row],[25-29 years]],Table6[[#This Row],[30-34 years]],Table6[[#This Row],[35-39 years]],Table6[[#This Row],[Under 15 years]])</f>
        <v>126330</v>
      </c>
      <c r="N12">
        <f>SUM(Table6[[#This Row],[40-44 years]],Table6[[#This Row],[45-49 years]],Table6[[#This Row],[50 years and over]])</f>
        <v>3712</v>
      </c>
      <c r="O12">
        <v>8248</v>
      </c>
      <c r="P12">
        <v>30158</v>
      </c>
      <c r="Q12">
        <v>38163</v>
      </c>
      <c r="R12">
        <v>33386</v>
      </c>
      <c r="S12">
        <v>16276</v>
      </c>
      <c r="T12">
        <v>3447</v>
      </c>
      <c r="U12">
        <v>248</v>
      </c>
      <c r="V12">
        <v>17</v>
      </c>
      <c r="W12">
        <v>99</v>
      </c>
    </row>
    <row r="13" spans="1:23" x14ac:dyDescent="0.25">
      <c r="A13" s="2" t="s">
        <v>33</v>
      </c>
      <c r="B13" s="3">
        <v>8248</v>
      </c>
      <c r="C13" s="3">
        <v>30158</v>
      </c>
      <c r="D13" s="3">
        <v>38163</v>
      </c>
      <c r="E13" s="3">
        <v>33386</v>
      </c>
      <c r="F13" s="3">
        <v>16276</v>
      </c>
      <c r="G13" s="3">
        <v>3447</v>
      </c>
      <c r="H13" s="3">
        <v>248</v>
      </c>
      <c r="I13" s="3">
        <v>17</v>
      </c>
      <c r="J13" s="3">
        <v>99</v>
      </c>
      <c r="L13" t="s">
        <v>34</v>
      </c>
      <c r="M13">
        <f>SUM(Table6[[#This Row],[15-19 years]],Table6[[#This Row],[20-24 years]],Table6[[#This Row],[25-29 years]],Table6[[#This Row],[30-34 years]],Table6[[#This Row],[35-39 years]],Table6[[#This Row],[Under 15 years]])</f>
        <v>17309</v>
      </c>
      <c r="N13">
        <f>SUM(Table6[[#This Row],[40-44 years]],Table6[[#This Row],[45-49 years]],Table6[[#This Row],[50 years and over]])</f>
        <v>737</v>
      </c>
      <c r="O13">
        <v>728</v>
      </c>
      <c r="P13">
        <v>3529</v>
      </c>
      <c r="Q13">
        <v>5106</v>
      </c>
      <c r="R13">
        <v>5037</v>
      </c>
      <c r="S13">
        <v>2909</v>
      </c>
      <c r="T13">
        <v>689</v>
      </c>
      <c r="U13">
        <v>48</v>
      </c>
    </row>
    <row r="14" spans="1:23" x14ac:dyDescent="0.25">
      <c r="A14" s="2" t="s">
        <v>34</v>
      </c>
      <c r="B14" s="3">
        <v>728</v>
      </c>
      <c r="C14" s="3">
        <v>3529</v>
      </c>
      <c r="D14" s="3">
        <v>5106</v>
      </c>
      <c r="E14" s="3">
        <v>5037</v>
      </c>
      <c r="F14" s="3">
        <v>2909</v>
      </c>
      <c r="G14" s="3">
        <v>689</v>
      </c>
      <c r="H14" s="3">
        <v>48</v>
      </c>
      <c r="I14" s="3"/>
      <c r="J14" s="3"/>
      <c r="L14" t="s">
        <v>35</v>
      </c>
      <c r="M14">
        <f>SUM(Table6[[#This Row],[15-19 years]],Table6[[#This Row],[20-24 years]],Table6[[#This Row],[25-29 years]],Table6[[#This Row],[30-34 years]],Table6[[#This Row],[35-39 years]],Table6[[#This Row],[Under 15 years]])</f>
        <v>21951</v>
      </c>
      <c r="N14">
        <f>SUM(Table6[[#This Row],[40-44 years]],Table6[[#This Row],[45-49 years]],Table6[[#This Row],[50 years and over]])</f>
        <v>524</v>
      </c>
      <c r="O14">
        <v>1171</v>
      </c>
      <c r="P14">
        <v>5574</v>
      </c>
      <c r="Q14">
        <v>7174</v>
      </c>
      <c r="R14">
        <v>5699</v>
      </c>
      <c r="S14">
        <v>2333</v>
      </c>
      <c r="T14">
        <v>491</v>
      </c>
      <c r="U14">
        <v>33</v>
      </c>
    </row>
    <row r="15" spans="1:23" x14ac:dyDescent="0.25">
      <c r="A15" s="2" t="s">
        <v>35</v>
      </c>
      <c r="B15" s="3">
        <v>1171</v>
      </c>
      <c r="C15" s="3">
        <v>5574</v>
      </c>
      <c r="D15" s="3">
        <v>7174</v>
      </c>
      <c r="E15" s="3">
        <v>5699</v>
      </c>
      <c r="F15" s="3">
        <v>2333</v>
      </c>
      <c r="G15" s="3">
        <v>491</v>
      </c>
      <c r="H15" s="3">
        <v>33</v>
      </c>
      <c r="I15" s="3"/>
      <c r="J15" s="3"/>
      <c r="L15" t="s">
        <v>36</v>
      </c>
      <c r="M15">
        <f>SUM(Table6[[#This Row],[15-19 years]],Table6[[#This Row],[20-24 years]],Table6[[#This Row],[25-29 years]],Table6[[#This Row],[30-34 years]],Table6[[#This Row],[35-39 years]],Table6[[#This Row],[Under 15 years]])</f>
        <v>149369</v>
      </c>
      <c r="N15">
        <f>SUM(Table6[[#This Row],[40-44 years]],Table6[[#This Row],[45-49 years]],Table6[[#This Row],[50 years and over]])</f>
        <v>5076</v>
      </c>
      <c r="O15">
        <v>7729</v>
      </c>
      <c r="P15">
        <v>27928</v>
      </c>
      <c r="Q15">
        <v>42669</v>
      </c>
      <c r="R15">
        <v>47420</v>
      </c>
      <c r="S15">
        <v>23547</v>
      </c>
      <c r="T15">
        <v>4725</v>
      </c>
      <c r="U15">
        <v>323</v>
      </c>
      <c r="V15">
        <v>28</v>
      </c>
      <c r="W15">
        <v>76</v>
      </c>
    </row>
    <row r="16" spans="1:23" x14ac:dyDescent="0.25">
      <c r="A16" s="2" t="s">
        <v>36</v>
      </c>
      <c r="B16" s="3">
        <v>7729</v>
      </c>
      <c r="C16" s="3">
        <v>27928</v>
      </c>
      <c r="D16" s="3">
        <v>42669</v>
      </c>
      <c r="E16" s="3">
        <v>47420</v>
      </c>
      <c r="F16" s="3">
        <v>23547</v>
      </c>
      <c r="G16" s="3">
        <v>4725</v>
      </c>
      <c r="H16" s="3">
        <v>323</v>
      </c>
      <c r="I16" s="3">
        <v>28</v>
      </c>
      <c r="J16" s="3">
        <v>76</v>
      </c>
      <c r="L16" t="s">
        <v>37</v>
      </c>
      <c r="M16">
        <f>SUM(Table6[[#This Row],[15-19 years]],Table6[[#This Row],[20-24 years]],Table6[[#This Row],[25-29 years]],Table6[[#This Row],[30-34 years]],Table6[[#This Row],[35-39 years]],Table6[[#This Row],[Under 15 years]])</f>
        <v>81382</v>
      </c>
      <c r="N16">
        <f>SUM(Table6[[#This Row],[40-44 years]],Table6[[#This Row],[45-49 years]],Table6[[#This Row],[50 years and over]])</f>
        <v>1709</v>
      </c>
      <c r="O16">
        <v>5255</v>
      </c>
      <c r="P16">
        <v>20237</v>
      </c>
      <c r="Q16">
        <v>26474</v>
      </c>
      <c r="R16">
        <v>20733</v>
      </c>
      <c r="S16">
        <v>8638</v>
      </c>
      <c r="T16">
        <v>1614</v>
      </c>
      <c r="U16">
        <v>84</v>
      </c>
      <c r="V16">
        <v>11</v>
      </c>
      <c r="W16">
        <v>45</v>
      </c>
    </row>
    <row r="17" spans="1:23" x14ac:dyDescent="0.25">
      <c r="A17" s="2" t="s">
        <v>37</v>
      </c>
      <c r="B17" s="3">
        <v>5255</v>
      </c>
      <c r="C17" s="3">
        <v>20237</v>
      </c>
      <c r="D17" s="3">
        <v>26474</v>
      </c>
      <c r="E17" s="3">
        <v>20733</v>
      </c>
      <c r="F17" s="3">
        <v>8638</v>
      </c>
      <c r="G17" s="3">
        <v>1614</v>
      </c>
      <c r="H17" s="3">
        <v>84</v>
      </c>
      <c r="I17" s="3">
        <v>11</v>
      </c>
      <c r="J17" s="3">
        <v>45</v>
      </c>
      <c r="L17" t="s">
        <v>38</v>
      </c>
      <c r="M17">
        <f>SUM(Table6[[#This Row],[15-19 years]],Table6[[#This Row],[20-24 years]],Table6[[#This Row],[25-29 years]],Table6[[#This Row],[30-34 years]],Table6[[#This Row],[35-39 years]],Table6[[#This Row],[Under 15 years]])</f>
        <v>38652</v>
      </c>
      <c r="N17">
        <f>SUM(Table6[[#This Row],[40-44 years]],Table6[[#This Row],[45-49 years]],Table6[[#This Row],[50 years and over]])</f>
        <v>747</v>
      </c>
      <c r="O17">
        <v>1804</v>
      </c>
      <c r="P17">
        <v>8167</v>
      </c>
      <c r="Q17">
        <v>13323</v>
      </c>
      <c r="R17">
        <v>11092</v>
      </c>
      <c r="S17">
        <v>4256</v>
      </c>
      <c r="T17">
        <v>711</v>
      </c>
      <c r="U17">
        <v>36</v>
      </c>
      <c r="W17">
        <v>10</v>
      </c>
    </row>
    <row r="18" spans="1:23" x14ac:dyDescent="0.25">
      <c r="A18" s="2" t="s">
        <v>38</v>
      </c>
      <c r="B18" s="3">
        <v>1804</v>
      </c>
      <c r="C18" s="3">
        <v>8167</v>
      </c>
      <c r="D18" s="3">
        <v>13323</v>
      </c>
      <c r="E18" s="3">
        <v>11092</v>
      </c>
      <c r="F18" s="3">
        <v>4256</v>
      </c>
      <c r="G18" s="3">
        <v>711</v>
      </c>
      <c r="H18" s="3">
        <v>36</v>
      </c>
      <c r="I18" s="3"/>
      <c r="J18" s="3">
        <v>10</v>
      </c>
      <c r="L18" t="s">
        <v>39</v>
      </c>
      <c r="M18">
        <f>SUM(Table6[[#This Row],[15-19 years]],Table6[[#This Row],[20-24 years]],Table6[[#This Row],[25-29 years]],Table6[[#This Row],[30-34 years]],Table6[[#This Row],[35-39 years]],Table6[[#This Row],[Under 15 years]])</f>
        <v>37296</v>
      </c>
      <c r="N18">
        <f>SUM(Table6[[#This Row],[40-44 years]],Table6[[#This Row],[45-49 years]],Table6[[#This Row],[50 years and over]])</f>
        <v>754</v>
      </c>
      <c r="O18">
        <v>2125</v>
      </c>
      <c r="P18">
        <v>8696</v>
      </c>
      <c r="Q18">
        <v>11816</v>
      </c>
      <c r="R18">
        <v>10489</v>
      </c>
      <c r="S18">
        <v>4148</v>
      </c>
      <c r="T18">
        <v>725</v>
      </c>
      <c r="U18">
        <v>29</v>
      </c>
      <c r="W18">
        <v>22</v>
      </c>
    </row>
    <row r="19" spans="1:23" x14ac:dyDescent="0.25">
      <c r="A19" s="2" t="s">
        <v>39</v>
      </c>
      <c r="B19" s="3">
        <v>2125</v>
      </c>
      <c r="C19" s="3">
        <v>8696</v>
      </c>
      <c r="D19" s="3">
        <v>11816</v>
      </c>
      <c r="E19" s="3">
        <v>10489</v>
      </c>
      <c r="F19" s="3">
        <v>4148</v>
      </c>
      <c r="G19" s="3">
        <v>725</v>
      </c>
      <c r="H19" s="3">
        <v>29</v>
      </c>
      <c r="I19" s="3"/>
      <c r="J19" s="3">
        <v>22</v>
      </c>
      <c r="L19" t="s">
        <v>40</v>
      </c>
      <c r="M19">
        <f>SUM(Table6[[#This Row],[15-19 years]],Table6[[#This Row],[20-24 years]],Table6[[#This Row],[25-29 years]],Table6[[#This Row],[30-34 years]],Table6[[#This Row],[35-39 years]],Table6[[#This Row],[Under 15 years]])</f>
        <v>54486</v>
      </c>
      <c r="N19">
        <f>SUM(Table6[[#This Row],[40-44 years]],Table6[[#This Row],[45-49 years]],Table6[[#This Row],[50 years and over]])</f>
        <v>959</v>
      </c>
      <c r="O19">
        <v>4331</v>
      </c>
      <c r="P19">
        <v>14835</v>
      </c>
      <c r="Q19">
        <v>17169</v>
      </c>
      <c r="R19">
        <v>12797</v>
      </c>
      <c r="S19">
        <v>5312</v>
      </c>
      <c r="T19">
        <v>902</v>
      </c>
      <c r="U19">
        <v>57</v>
      </c>
      <c r="W19">
        <v>42</v>
      </c>
    </row>
    <row r="20" spans="1:23" x14ac:dyDescent="0.25">
      <c r="A20" s="2" t="s">
        <v>40</v>
      </c>
      <c r="B20" s="3">
        <v>4331</v>
      </c>
      <c r="C20" s="3">
        <v>14835</v>
      </c>
      <c r="D20" s="3">
        <v>17169</v>
      </c>
      <c r="E20" s="3">
        <v>12797</v>
      </c>
      <c r="F20" s="3">
        <v>5312</v>
      </c>
      <c r="G20" s="3">
        <v>902</v>
      </c>
      <c r="H20" s="3">
        <v>57</v>
      </c>
      <c r="I20" s="3"/>
      <c r="J20" s="3">
        <v>42</v>
      </c>
      <c r="L20" t="s">
        <v>41</v>
      </c>
      <c r="M20">
        <f>SUM(Table6[[#This Row],[15-19 years]],Table6[[#This Row],[20-24 years]],Table6[[#This Row],[25-29 years]],Table6[[#This Row],[30-34 years]],Table6[[#This Row],[35-39 years]],Table6[[#This Row],[Under 15 years]])</f>
        <v>62029</v>
      </c>
      <c r="N20">
        <f>SUM(Table6[[#This Row],[40-44 years]],Table6[[#This Row],[45-49 years]],Table6[[#This Row],[50 years and over]])</f>
        <v>1144</v>
      </c>
      <c r="O20">
        <v>4545</v>
      </c>
      <c r="P20">
        <v>16888</v>
      </c>
      <c r="Q20">
        <v>19738</v>
      </c>
      <c r="R20">
        <v>14788</v>
      </c>
      <c r="S20">
        <v>5990</v>
      </c>
      <c r="T20">
        <v>1070</v>
      </c>
      <c r="U20">
        <v>74</v>
      </c>
      <c r="W20">
        <v>80</v>
      </c>
    </row>
    <row r="21" spans="1:23" x14ac:dyDescent="0.25">
      <c r="A21" s="2" t="s">
        <v>41</v>
      </c>
      <c r="B21" s="3">
        <v>4545</v>
      </c>
      <c r="C21" s="3">
        <v>16888</v>
      </c>
      <c r="D21" s="3">
        <v>19738</v>
      </c>
      <c r="E21" s="3">
        <v>14788</v>
      </c>
      <c r="F21" s="3">
        <v>5990</v>
      </c>
      <c r="G21" s="3">
        <v>1070</v>
      </c>
      <c r="H21" s="3">
        <v>74</v>
      </c>
      <c r="I21" s="3"/>
      <c r="J21" s="3">
        <v>80</v>
      </c>
      <c r="L21" t="s">
        <v>42</v>
      </c>
      <c r="M21">
        <f>SUM(Table6[[#This Row],[15-19 years]],Table6[[#This Row],[20-24 years]],Table6[[#This Row],[25-29 years]],Table6[[#This Row],[30-34 years]],Table6[[#This Row],[35-39 years]],Table6[[#This Row],[Under 15 years]])</f>
        <v>12373</v>
      </c>
      <c r="N21">
        <f>SUM(Table6[[#This Row],[40-44 years]],Table6[[#This Row],[45-49 years]],Table6[[#This Row],[50 years and over]])</f>
        <v>325</v>
      </c>
      <c r="O21">
        <v>574</v>
      </c>
      <c r="P21">
        <v>2516</v>
      </c>
      <c r="Q21">
        <v>4024</v>
      </c>
      <c r="R21">
        <v>3630</v>
      </c>
      <c r="S21">
        <v>1629</v>
      </c>
      <c r="T21">
        <v>305</v>
      </c>
      <c r="U21">
        <v>20</v>
      </c>
    </row>
    <row r="22" spans="1:23" x14ac:dyDescent="0.25">
      <c r="A22" s="2" t="s">
        <v>42</v>
      </c>
      <c r="B22" s="3">
        <v>574</v>
      </c>
      <c r="C22" s="3">
        <v>2516</v>
      </c>
      <c r="D22" s="3">
        <v>4024</v>
      </c>
      <c r="E22" s="3">
        <v>3630</v>
      </c>
      <c r="F22" s="3">
        <v>1629</v>
      </c>
      <c r="G22" s="3">
        <v>305</v>
      </c>
      <c r="H22" s="3">
        <v>20</v>
      </c>
      <c r="I22" s="3"/>
      <c r="J22" s="3"/>
      <c r="L22" t="s">
        <v>43</v>
      </c>
      <c r="M22">
        <f>SUM(Table6[[#This Row],[15-19 years]],Table6[[#This Row],[20-24 years]],Table6[[#This Row],[25-29 years]],Table6[[#This Row],[30-34 years]],Table6[[#This Row],[35-39 years]],Table6[[#This Row],[Under 15 years]])</f>
        <v>70221</v>
      </c>
      <c r="N22">
        <f>SUM(Table6[[#This Row],[40-44 years]],Table6[[#This Row],[45-49 years]],Table6[[#This Row],[50 years and over]])</f>
        <v>2915</v>
      </c>
      <c r="O22">
        <v>3017</v>
      </c>
      <c r="P22">
        <v>11551</v>
      </c>
      <c r="Q22">
        <v>20023</v>
      </c>
      <c r="R22">
        <v>22939</v>
      </c>
      <c r="S22">
        <v>12653</v>
      </c>
      <c r="T22">
        <v>2678</v>
      </c>
      <c r="U22">
        <v>204</v>
      </c>
      <c r="V22">
        <v>33</v>
      </c>
      <c r="W22">
        <v>38</v>
      </c>
    </row>
    <row r="23" spans="1:23" x14ac:dyDescent="0.25">
      <c r="A23" s="2" t="s">
        <v>43</v>
      </c>
      <c r="B23" s="3">
        <v>3017</v>
      </c>
      <c r="C23" s="3">
        <v>11551</v>
      </c>
      <c r="D23" s="3">
        <v>20023</v>
      </c>
      <c r="E23" s="3">
        <v>22939</v>
      </c>
      <c r="F23" s="3">
        <v>12653</v>
      </c>
      <c r="G23" s="3">
        <v>2678</v>
      </c>
      <c r="H23" s="3">
        <v>204</v>
      </c>
      <c r="I23" s="3">
        <v>33</v>
      </c>
      <c r="J23" s="3">
        <v>38</v>
      </c>
      <c r="L23" t="s">
        <v>44</v>
      </c>
      <c r="M23">
        <f>SUM(Table6[[#This Row],[15-19 years]],Table6[[#This Row],[20-24 years]],Table6[[#This Row],[25-29 years]],Table6[[#This Row],[30-34 years]],Table6[[#This Row],[35-39 years]],Table6[[#This Row],[Under 15 years]])</f>
        <v>67955</v>
      </c>
      <c r="N23">
        <f>SUM(Table6[[#This Row],[40-44 years]],Table6[[#This Row],[45-49 years]],Table6[[#This Row],[50 years and over]])</f>
        <v>3362</v>
      </c>
      <c r="O23">
        <v>1932</v>
      </c>
      <c r="P23">
        <v>8539</v>
      </c>
      <c r="Q23">
        <v>17462</v>
      </c>
      <c r="R23">
        <v>25748</v>
      </c>
      <c r="S23">
        <v>14262</v>
      </c>
      <c r="T23">
        <v>3099</v>
      </c>
      <c r="U23">
        <v>227</v>
      </c>
      <c r="V23">
        <v>36</v>
      </c>
      <c r="W23">
        <v>12</v>
      </c>
    </row>
    <row r="24" spans="1:23" x14ac:dyDescent="0.25">
      <c r="A24" s="2" t="s">
        <v>44</v>
      </c>
      <c r="B24" s="3">
        <v>1932</v>
      </c>
      <c r="C24" s="3">
        <v>8539</v>
      </c>
      <c r="D24" s="3">
        <v>17462</v>
      </c>
      <c r="E24" s="3">
        <v>25748</v>
      </c>
      <c r="F24" s="3">
        <v>14262</v>
      </c>
      <c r="G24" s="3">
        <v>3099</v>
      </c>
      <c r="H24" s="3">
        <v>227</v>
      </c>
      <c r="I24" s="3">
        <v>36</v>
      </c>
      <c r="J24" s="3">
        <v>12</v>
      </c>
      <c r="L24" t="s">
        <v>45</v>
      </c>
      <c r="M24">
        <f>SUM(Table6[[#This Row],[15-19 years]],Table6[[#This Row],[20-24 years]],Table6[[#This Row],[25-29 years]],Table6[[#This Row],[30-34 years]],Table6[[#This Row],[35-39 years]],Table6[[#This Row],[Under 15 years]])</f>
        <v>110599</v>
      </c>
      <c r="N24">
        <f>SUM(Table6[[#This Row],[40-44 years]],Table6[[#This Row],[45-49 years]],Table6[[#This Row],[50 years and over]])</f>
        <v>2716</v>
      </c>
      <c r="O24">
        <v>5792</v>
      </c>
      <c r="P24">
        <v>24352</v>
      </c>
      <c r="Q24">
        <v>35501</v>
      </c>
      <c r="R24">
        <v>31376</v>
      </c>
      <c r="S24">
        <v>13535</v>
      </c>
      <c r="T24">
        <v>2516</v>
      </c>
      <c r="U24">
        <v>189</v>
      </c>
      <c r="V24">
        <v>11</v>
      </c>
      <c r="W24">
        <v>43</v>
      </c>
    </row>
    <row r="25" spans="1:23" x14ac:dyDescent="0.25">
      <c r="A25" s="2" t="s">
        <v>45</v>
      </c>
      <c r="B25" s="3">
        <v>5792</v>
      </c>
      <c r="C25" s="3">
        <v>24352</v>
      </c>
      <c r="D25" s="3">
        <v>35501</v>
      </c>
      <c r="E25" s="3">
        <v>31376</v>
      </c>
      <c r="F25" s="3">
        <v>13535</v>
      </c>
      <c r="G25" s="3">
        <v>2516</v>
      </c>
      <c r="H25" s="3">
        <v>189</v>
      </c>
      <c r="I25" s="3">
        <v>11</v>
      </c>
      <c r="J25" s="3">
        <v>43</v>
      </c>
      <c r="L25" t="s">
        <v>46</v>
      </c>
      <c r="M25">
        <f>SUM(Table6[[#This Row],[15-19 years]],Table6[[#This Row],[20-24 years]],Table6[[#This Row],[25-29 years]],Table6[[#This Row],[30-34 years]],Table6[[#This Row],[35-39 years]],Table6[[#This Row],[Under 15 years]])</f>
        <v>67823</v>
      </c>
      <c r="N25">
        <f>SUM(Table6[[#This Row],[40-44 years]],Table6[[#This Row],[45-49 years]],Table6[[#This Row],[50 years and over]])</f>
        <v>1926</v>
      </c>
      <c r="O25">
        <v>2200</v>
      </c>
      <c r="P25">
        <v>10317</v>
      </c>
      <c r="Q25">
        <v>21317</v>
      </c>
      <c r="R25">
        <v>23610</v>
      </c>
      <c r="S25">
        <v>10364</v>
      </c>
      <c r="T25">
        <v>1771</v>
      </c>
      <c r="U25">
        <v>144</v>
      </c>
      <c r="V25">
        <v>11</v>
      </c>
      <c r="W25">
        <v>15</v>
      </c>
    </row>
    <row r="26" spans="1:23" x14ac:dyDescent="0.25">
      <c r="A26" s="2" t="s">
        <v>46</v>
      </c>
      <c r="B26" s="3">
        <v>2200</v>
      </c>
      <c r="C26" s="3">
        <v>10317</v>
      </c>
      <c r="D26" s="3">
        <v>21317</v>
      </c>
      <c r="E26" s="3">
        <v>23610</v>
      </c>
      <c r="F26" s="3">
        <v>10364</v>
      </c>
      <c r="G26" s="3">
        <v>1771</v>
      </c>
      <c r="H26" s="3">
        <v>144</v>
      </c>
      <c r="I26" s="3">
        <v>11</v>
      </c>
      <c r="J26" s="3">
        <v>15</v>
      </c>
      <c r="L26" t="s">
        <v>47</v>
      </c>
      <c r="M26">
        <f>SUM(Table6[[#This Row],[15-19 years]],Table6[[#This Row],[20-24 years]],Table6[[#This Row],[25-29 years]],Table6[[#This Row],[30-34 years]],Table6[[#This Row],[35-39 years]],Table6[[#This Row],[Under 15 years]])</f>
        <v>37413</v>
      </c>
      <c r="N26">
        <f>SUM(Table6[[#This Row],[40-44 years]],Table6[[#This Row],[45-49 years]],Table6[[#This Row],[50 years and over]])</f>
        <v>515</v>
      </c>
      <c r="O26">
        <v>3326</v>
      </c>
      <c r="P26">
        <v>11473</v>
      </c>
      <c r="Q26">
        <v>11726</v>
      </c>
      <c r="R26">
        <v>7663</v>
      </c>
      <c r="S26">
        <v>3173</v>
      </c>
      <c r="T26">
        <v>491</v>
      </c>
      <c r="U26">
        <v>24</v>
      </c>
      <c r="W26">
        <v>52</v>
      </c>
    </row>
    <row r="27" spans="1:23" x14ac:dyDescent="0.25">
      <c r="A27" s="2" t="s">
        <v>47</v>
      </c>
      <c r="B27" s="3">
        <v>3326</v>
      </c>
      <c r="C27" s="3">
        <v>11473</v>
      </c>
      <c r="D27" s="3">
        <v>11726</v>
      </c>
      <c r="E27" s="3">
        <v>7663</v>
      </c>
      <c r="F27" s="3">
        <v>3173</v>
      </c>
      <c r="G27" s="3">
        <v>491</v>
      </c>
      <c r="H27" s="3">
        <v>24</v>
      </c>
      <c r="I27" s="3"/>
      <c r="J27" s="3">
        <v>52</v>
      </c>
      <c r="L27" t="s">
        <v>48</v>
      </c>
      <c r="M27">
        <f>SUM(Table6[[#This Row],[15-19 years]],Table6[[#This Row],[20-24 years]],Table6[[#This Row],[25-29 years]],Table6[[#This Row],[30-34 years]],Table6[[#This Row],[35-39 years]],Table6[[#This Row],[Under 15 years]])</f>
        <v>73201</v>
      </c>
      <c r="N27">
        <f>SUM(Table6[[#This Row],[40-44 years]],Table6[[#This Row],[45-49 years]],Table6[[#This Row],[50 years and over]])</f>
        <v>1500</v>
      </c>
      <c r="O27">
        <v>4505</v>
      </c>
      <c r="P27">
        <v>17596</v>
      </c>
      <c r="Q27">
        <v>23381</v>
      </c>
      <c r="R27">
        <v>19549</v>
      </c>
      <c r="S27">
        <v>8135</v>
      </c>
      <c r="T27">
        <v>1422</v>
      </c>
      <c r="U27">
        <v>78</v>
      </c>
      <c r="W27">
        <v>35</v>
      </c>
    </row>
    <row r="28" spans="1:23" x14ac:dyDescent="0.25">
      <c r="A28" s="2" t="s">
        <v>48</v>
      </c>
      <c r="B28" s="3">
        <v>4505</v>
      </c>
      <c r="C28" s="3">
        <v>17596</v>
      </c>
      <c r="D28" s="3">
        <v>23381</v>
      </c>
      <c r="E28" s="3">
        <v>19549</v>
      </c>
      <c r="F28" s="3">
        <v>8135</v>
      </c>
      <c r="G28" s="3">
        <v>1422</v>
      </c>
      <c r="H28" s="3">
        <v>78</v>
      </c>
      <c r="I28" s="3"/>
      <c r="J28" s="3">
        <v>35</v>
      </c>
      <c r="L28" t="s">
        <v>49</v>
      </c>
      <c r="M28">
        <f>SUM(Table6[[#This Row],[15-19 years]],Table6[[#This Row],[20-24 years]],Table6[[#This Row],[25-29 years]],Table6[[#This Row],[30-34 years]],Table6[[#This Row],[35-39 years]],Table6[[#This Row],[Under 15 years]])</f>
        <v>11971</v>
      </c>
      <c r="N28">
        <f>SUM(Table6[[#This Row],[40-44 years]],Table6[[#This Row],[45-49 years]],Table6[[#This Row],[50 years and over]])</f>
        <v>302</v>
      </c>
      <c r="O28">
        <v>720</v>
      </c>
      <c r="P28">
        <v>2707</v>
      </c>
      <c r="Q28">
        <v>3860</v>
      </c>
      <c r="R28">
        <v>3250</v>
      </c>
      <c r="S28">
        <v>1434</v>
      </c>
      <c r="T28">
        <v>285</v>
      </c>
      <c r="U28">
        <v>17</v>
      </c>
    </row>
    <row r="29" spans="1:23" x14ac:dyDescent="0.25">
      <c r="A29" s="2" t="s">
        <v>49</v>
      </c>
      <c r="B29" s="3">
        <v>720</v>
      </c>
      <c r="C29" s="3">
        <v>2707</v>
      </c>
      <c r="D29" s="3">
        <v>3860</v>
      </c>
      <c r="E29" s="3">
        <v>3250</v>
      </c>
      <c r="F29" s="3">
        <v>1434</v>
      </c>
      <c r="G29" s="3">
        <v>285</v>
      </c>
      <c r="H29" s="3">
        <v>17</v>
      </c>
      <c r="I29" s="3"/>
      <c r="J29" s="3"/>
      <c r="L29" t="s">
        <v>50</v>
      </c>
      <c r="M29">
        <f>SUM(Table6[[#This Row],[15-19 years]],Table6[[#This Row],[20-24 years]],Table6[[#This Row],[25-29 years]],Table6[[#This Row],[30-34 years]],Table6[[#This Row],[35-39 years]],Table6[[#This Row],[Under 15 years]])</f>
        <v>26003</v>
      </c>
      <c r="N29">
        <f>SUM(Table6[[#This Row],[40-44 years]],Table6[[#This Row],[45-49 years]],Table6[[#This Row],[50 years and over]])</f>
        <v>585</v>
      </c>
      <c r="O29">
        <v>1213</v>
      </c>
      <c r="P29">
        <v>5034</v>
      </c>
      <c r="Q29">
        <v>8681</v>
      </c>
      <c r="R29">
        <v>7838</v>
      </c>
      <c r="S29">
        <v>3224</v>
      </c>
      <c r="T29">
        <v>553</v>
      </c>
      <c r="U29">
        <v>32</v>
      </c>
      <c r="W29">
        <v>13</v>
      </c>
    </row>
    <row r="30" spans="1:23" x14ac:dyDescent="0.25">
      <c r="A30" s="2" t="s">
        <v>50</v>
      </c>
      <c r="B30" s="3">
        <v>1213</v>
      </c>
      <c r="C30" s="3">
        <v>5034</v>
      </c>
      <c r="D30" s="3">
        <v>8681</v>
      </c>
      <c r="E30" s="3">
        <v>7838</v>
      </c>
      <c r="F30" s="3">
        <v>3224</v>
      </c>
      <c r="G30" s="3">
        <v>553</v>
      </c>
      <c r="H30" s="3">
        <v>32</v>
      </c>
      <c r="I30" s="3"/>
      <c r="J30" s="3">
        <v>13</v>
      </c>
      <c r="L30" t="s">
        <v>51</v>
      </c>
      <c r="M30">
        <f>SUM(Table6[[#This Row],[15-19 years]],Table6[[#This Row],[20-24 years]],Table6[[#This Row],[25-29 years]],Table6[[#This Row],[30-34 years]],Table6[[#This Row],[35-39 years]],Table6[[#This Row],[Under 15 years]])</f>
        <v>35100</v>
      </c>
      <c r="N30">
        <f>SUM(Table6[[#This Row],[40-44 years]],Table6[[#This Row],[45-49 years]],Table6[[#This Row],[50 years and over]])</f>
        <v>1155</v>
      </c>
      <c r="O30">
        <v>2078</v>
      </c>
      <c r="P30">
        <v>8053</v>
      </c>
      <c r="Q30">
        <v>10783</v>
      </c>
      <c r="R30">
        <v>9368</v>
      </c>
      <c r="S30">
        <v>4802</v>
      </c>
      <c r="T30">
        <v>1094</v>
      </c>
      <c r="U30">
        <v>61</v>
      </c>
      <c r="W30">
        <v>16</v>
      </c>
    </row>
    <row r="31" spans="1:23" x14ac:dyDescent="0.25">
      <c r="A31" s="2" t="s">
        <v>51</v>
      </c>
      <c r="B31" s="3">
        <v>2078</v>
      </c>
      <c r="C31" s="3">
        <v>8053</v>
      </c>
      <c r="D31" s="3">
        <v>10783</v>
      </c>
      <c r="E31" s="3">
        <v>9368</v>
      </c>
      <c r="F31" s="3">
        <v>4802</v>
      </c>
      <c r="G31" s="3">
        <v>1094</v>
      </c>
      <c r="H31" s="3">
        <v>61</v>
      </c>
      <c r="I31" s="3"/>
      <c r="J31" s="3">
        <v>16</v>
      </c>
      <c r="L31" t="s">
        <v>52</v>
      </c>
      <c r="M31">
        <f>SUM(Table6[[#This Row],[15-19 years]],Table6[[#This Row],[20-24 years]],Table6[[#This Row],[25-29 years]],Table6[[#This Row],[30-34 years]],Table6[[#This Row],[35-39 years]],Table6[[#This Row],[Under 15 years]])</f>
        <v>11941</v>
      </c>
      <c r="N31">
        <f>SUM(Table6[[#This Row],[40-44 years]],Table6[[#This Row],[45-49 years]],Table6[[#This Row],[50 years and over]])</f>
        <v>321</v>
      </c>
      <c r="O31">
        <v>392</v>
      </c>
      <c r="P31">
        <v>1898</v>
      </c>
      <c r="Q31">
        <v>3569</v>
      </c>
      <c r="R31">
        <v>4176</v>
      </c>
      <c r="S31">
        <v>1906</v>
      </c>
      <c r="T31">
        <v>305</v>
      </c>
      <c r="U31">
        <v>16</v>
      </c>
    </row>
    <row r="32" spans="1:23" x14ac:dyDescent="0.25">
      <c r="A32" s="2" t="s">
        <v>52</v>
      </c>
      <c r="B32" s="3">
        <v>392</v>
      </c>
      <c r="C32" s="3">
        <v>1898</v>
      </c>
      <c r="D32" s="3">
        <v>3569</v>
      </c>
      <c r="E32" s="3">
        <v>4176</v>
      </c>
      <c r="F32" s="3">
        <v>1906</v>
      </c>
      <c r="G32" s="3">
        <v>305</v>
      </c>
      <c r="H32" s="3">
        <v>16</v>
      </c>
      <c r="I32" s="3"/>
      <c r="J32" s="3"/>
      <c r="L32" t="s">
        <v>53</v>
      </c>
      <c r="M32">
        <f>SUM(Table6[[#This Row],[15-19 years]],Table6[[#This Row],[20-24 years]],Table6[[#This Row],[25-29 years]],Table6[[#This Row],[30-34 years]],Table6[[#This Row],[35-39 years]],Table6[[#This Row],[Under 15 years]])</f>
        <v>97953</v>
      </c>
      <c r="N32">
        <f>SUM(Table6[[#This Row],[40-44 years]],Table6[[#This Row],[45-49 years]],Table6[[#This Row],[50 years and over]])</f>
        <v>4694</v>
      </c>
      <c r="O32">
        <v>3060</v>
      </c>
      <c r="P32">
        <v>14124</v>
      </c>
      <c r="Q32">
        <v>26141</v>
      </c>
      <c r="R32">
        <v>34832</v>
      </c>
      <c r="S32">
        <v>19769</v>
      </c>
      <c r="T32">
        <v>4290</v>
      </c>
      <c r="U32">
        <v>368</v>
      </c>
      <c r="V32">
        <v>36</v>
      </c>
      <c r="W32">
        <v>27</v>
      </c>
    </row>
    <row r="33" spans="1:23" x14ac:dyDescent="0.25">
      <c r="A33" s="2" t="s">
        <v>53</v>
      </c>
      <c r="B33" s="3">
        <v>3060</v>
      </c>
      <c r="C33" s="3">
        <v>14124</v>
      </c>
      <c r="D33" s="3">
        <v>26141</v>
      </c>
      <c r="E33" s="3">
        <v>34832</v>
      </c>
      <c r="F33" s="3">
        <v>19769</v>
      </c>
      <c r="G33" s="3">
        <v>4290</v>
      </c>
      <c r="H33" s="3">
        <v>368</v>
      </c>
      <c r="I33" s="3">
        <v>36</v>
      </c>
      <c r="J33" s="3">
        <v>27</v>
      </c>
      <c r="L33" t="s">
        <v>54</v>
      </c>
      <c r="M33">
        <f>SUM(Table6[[#This Row],[15-19 years]],Table6[[#This Row],[20-24 years]],Table6[[#This Row],[25-29 years]],Table6[[#This Row],[30-34 years]],Table6[[#This Row],[35-39 years]],Table6[[#This Row],[Under 15 years]])</f>
        <v>24131</v>
      </c>
      <c r="N33">
        <f>SUM(Table6[[#This Row],[40-44 years]],Table6[[#This Row],[45-49 years]],Table6[[#This Row],[50 years and over]])</f>
        <v>560</v>
      </c>
      <c r="O33">
        <v>2019</v>
      </c>
      <c r="P33">
        <v>6527</v>
      </c>
      <c r="Q33">
        <v>7353</v>
      </c>
      <c r="R33">
        <v>5632</v>
      </c>
      <c r="S33">
        <v>2580</v>
      </c>
      <c r="T33">
        <v>530</v>
      </c>
      <c r="U33">
        <v>30</v>
      </c>
      <c r="W33">
        <v>20</v>
      </c>
    </row>
    <row r="34" spans="1:23" x14ac:dyDescent="0.25">
      <c r="A34" s="2" t="s">
        <v>54</v>
      </c>
      <c r="B34" s="3">
        <v>2019</v>
      </c>
      <c r="C34" s="3">
        <v>6527</v>
      </c>
      <c r="D34" s="3">
        <v>7353</v>
      </c>
      <c r="E34" s="3">
        <v>5632</v>
      </c>
      <c r="F34" s="3">
        <v>2580</v>
      </c>
      <c r="G34" s="3">
        <v>530</v>
      </c>
      <c r="H34" s="3">
        <v>30</v>
      </c>
      <c r="I34" s="3"/>
      <c r="J34" s="3">
        <v>20</v>
      </c>
      <c r="L34" t="s">
        <v>55</v>
      </c>
      <c r="M34">
        <f>SUM(Table6[[#This Row],[15-19 years]],Table6[[#This Row],[20-24 years]],Table6[[#This Row],[25-29 years]],Table6[[#This Row],[30-34 years]],Table6[[#This Row],[35-39 years]],Table6[[#This Row],[Under 15 years]])</f>
        <v>223221</v>
      </c>
      <c r="N34">
        <f>SUM(Table6[[#This Row],[40-44 years]],Table6[[#This Row],[45-49 years]],Table6[[#This Row],[50 years and over]])</f>
        <v>11062</v>
      </c>
      <c r="O34">
        <v>8003</v>
      </c>
      <c r="P34">
        <v>37668</v>
      </c>
      <c r="Q34">
        <v>62540</v>
      </c>
      <c r="R34">
        <v>72304</v>
      </c>
      <c r="S34">
        <v>42620</v>
      </c>
      <c r="T34">
        <v>10097</v>
      </c>
      <c r="U34">
        <v>890</v>
      </c>
      <c r="V34">
        <v>75</v>
      </c>
      <c r="W34">
        <v>86</v>
      </c>
    </row>
    <row r="35" spans="1:23" x14ac:dyDescent="0.25">
      <c r="A35" s="2" t="s">
        <v>55</v>
      </c>
      <c r="B35" s="3">
        <v>8003</v>
      </c>
      <c r="C35" s="3">
        <v>37668</v>
      </c>
      <c r="D35" s="3">
        <v>62540</v>
      </c>
      <c r="E35" s="3">
        <v>72304</v>
      </c>
      <c r="F35" s="3">
        <v>42620</v>
      </c>
      <c r="G35" s="3">
        <v>10097</v>
      </c>
      <c r="H35" s="3">
        <v>890</v>
      </c>
      <c r="I35" s="3">
        <v>75</v>
      </c>
      <c r="J35" s="3">
        <v>86</v>
      </c>
      <c r="L35" t="s">
        <v>56</v>
      </c>
      <c r="M35">
        <f>SUM(Table6[[#This Row],[15-19 years]],Table6[[#This Row],[20-24 years]],Table6[[#This Row],[25-29 years]],Table6[[#This Row],[30-34 years]],Table6[[#This Row],[35-39 years]],Table6[[#This Row],[Under 15 years]])</f>
        <v>117513</v>
      </c>
      <c r="N35">
        <f>SUM(Table6[[#This Row],[40-44 years]],Table6[[#This Row],[45-49 years]],Table6[[#This Row],[50 years and over]])</f>
        <v>3266</v>
      </c>
      <c r="O35">
        <v>7190</v>
      </c>
      <c r="P35">
        <v>26962</v>
      </c>
      <c r="Q35">
        <v>36004</v>
      </c>
      <c r="R35">
        <v>31992</v>
      </c>
      <c r="S35">
        <v>15292</v>
      </c>
      <c r="T35">
        <v>3063</v>
      </c>
      <c r="U35">
        <v>193</v>
      </c>
      <c r="V35">
        <v>10</v>
      </c>
      <c r="W35">
        <v>73</v>
      </c>
    </row>
    <row r="36" spans="1:23" x14ac:dyDescent="0.25">
      <c r="A36" s="2" t="s">
        <v>56</v>
      </c>
      <c r="B36" s="3">
        <v>7190</v>
      </c>
      <c r="C36" s="3">
        <v>26962</v>
      </c>
      <c r="D36" s="3">
        <v>36004</v>
      </c>
      <c r="E36" s="3">
        <v>31992</v>
      </c>
      <c r="F36" s="3">
        <v>15292</v>
      </c>
      <c r="G36" s="3">
        <v>3063</v>
      </c>
      <c r="H36" s="3">
        <v>193</v>
      </c>
      <c r="I36" s="3">
        <v>10</v>
      </c>
      <c r="J36" s="3">
        <v>73</v>
      </c>
      <c r="L36" t="s">
        <v>57</v>
      </c>
      <c r="M36">
        <f>SUM(Table6[[#This Row],[15-19 years]],Table6[[#This Row],[20-24 years]],Table6[[#This Row],[25-29 years]],Table6[[#This Row],[30-34 years]],Table6[[#This Row],[35-39 years]],Table6[[#This Row],[Under 15 years]])</f>
        <v>11144</v>
      </c>
      <c r="N36">
        <f>SUM(Table6[[#This Row],[40-44 years]],Table6[[#This Row],[45-49 years]],Table6[[#This Row],[50 years and over]])</f>
        <v>236</v>
      </c>
      <c r="O36">
        <v>469</v>
      </c>
      <c r="P36">
        <v>2322</v>
      </c>
      <c r="Q36">
        <v>4063</v>
      </c>
      <c r="R36">
        <v>3163</v>
      </c>
      <c r="S36">
        <v>1127</v>
      </c>
      <c r="T36">
        <v>220</v>
      </c>
      <c r="U36">
        <v>16</v>
      </c>
    </row>
    <row r="37" spans="1:23" x14ac:dyDescent="0.25">
      <c r="A37" s="2" t="s">
        <v>57</v>
      </c>
      <c r="B37" s="3">
        <v>469</v>
      </c>
      <c r="C37" s="3">
        <v>2322</v>
      </c>
      <c r="D37" s="3">
        <v>4063</v>
      </c>
      <c r="E37" s="3">
        <v>3163</v>
      </c>
      <c r="F37" s="3">
        <v>1127</v>
      </c>
      <c r="G37" s="3">
        <v>220</v>
      </c>
      <c r="H37" s="3">
        <v>16</v>
      </c>
      <c r="I37" s="3"/>
      <c r="J37" s="3"/>
      <c r="L37" t="s">
        <v>58</v>
      </c>
      <c r="M37">
        <f>SUM(Table6[[#This Row],[15-19 years]],Table6[[#This Row],[20-24 years]],Table6[[#This Row],[25-29 years]],Table6[[#This Row],[30-34 years]],Table6[[#This Row],[35-39 years]],Table6[[#This Row],[Under 15 years]])</f>
        <v>135138</v>
      </c>
      <c r="N37">
        <f>SUM(Table6[[#This Row],[40-44 years]],Table6[[#This Row],[45-49 years]],Table6[[#This Row],[50 years and over]])</f>
        <v>2947</v>
      </c>
      <c r="O37">
        <v>8151</v>
      </c>
      <c r="P37">
        <v>31274</v>
      </c>
      <c r="Q37">
        <v>42860</v>
      </c>
      <c r="R37">
        <v>37147</v>
      </c>
      <c r="S37">
        <v>15616</v>
      </c>
      <c r="T37">
        <v>2760</v>
      </c>
      <c r="U37">
        <v>173</v>
      </c>
      <c r="V37">
        <v>14</v>
      </c>
      <c r="W37">
        <v>90</v>
      </c>
    </row>
    <row r="38" spans="1:23" x14ac:dyDescent="0.25">
      <c r="A38" s="2" t="s">
        <v>58</v>
      </c>
      <c r="B38" s="3">
        <v>8151</v>
      </c>
      <c r="C38" s="3">
        <v>31274</v>
      </c>
      <c r="D38" s="3">
        <v>42860</v>
      </c>
      <c r="E38" s="3">
        <v>37147</v>
      </c>
      <c r="F38" s="3">
        <v>15616</v>
      </c>
      <c r="G38" s="3">
        <v>2760</v>
      </c>
      <c r="H38" s="3">
        <v>173</v>
      </c>
      <c r="I38" s="3">
        <v>14</v>
      </c>
      <c r="J38" s="3">
        <v>90</v>
      </c>
      <c r="L38" t="s">
        <v>59</v>
      </c>
      <c r="M38">
        <f>SUM(Table6[[#This Row],[15-19 years]],Table6[[#This Row],[20-24 years]],Table6[[#This Row],[25-29 years]],Table6[[#This Row],[30-34 years]],Table6[[#This Row],[35-39 years]],Table6[[#This Row],[Under 15 years]])</f>
        <v>51687</v>
      </c>
      <c r="N38">
        <f>SUM(Table6[[#This Row],[40-44 years]],Table6[[#This Row],[45-49 years]],Table6[[#This Row],[50 years and over]])</f>
        <v>905</v>
      </c>
      <c r="O38">
        <v>4250</v>
      </c>
      <c r="P38">
        <v>14253</v>
      </c>
      <c r="Q38">
        <v>16292</v>
      </c>
      <c r="R38">
        <v>12193</v>
      </c>
      <c r="S38">
        <v>4650</v>
      </c>
      <c r="T38">
        <v>850</v>
      </c>
      <c r="U38">
        <v>55</v>
      </c>
      <c r="W38">
        <v>49</v>
      </c>
    </row>
    <row r="39" spans="1:23" x14ac:dyDescent="0.25">
      <c r="A39" s="2" t="s">
        <v>59</v>
      </c>
      <c r="B39" s="3">
        <v>4250</v>
      </c>
      <c r="C39" s="3">
        <v>14253</v>
      </c>
      <c r="D39" s="3">
        <v>16292</v>
      </c>
      <c r="E39" s="3">
        <v>12193</v>
      </c>
      <c r="F39" s="3">
        <v>4650</v>
      </c>
      <c r="G39" s="3">
        <v>850</v>
      </c>
      <c r="H39" s="3">
        <v>55</v>
      </c>
      <c r="I39" s="3"/>
      <c r="J39" s="3">
        <v>49</v>
      </c>
      <c r="L39" t="s">
        <v>60</v>
      </c>
      <c r="M39">
        <f>SUM(Table6[[#This Row],[15-19 years]],Table6[[#This Row],[20-24 years]],Table6[[#This Row],[25-29 years]],Table6[[#This Row],[30-34 years]],Table6[[#This Row],[35-39 years]],Table6[[#This Row],[Under 15 years]])</f>
        <v>43975</v>
      </c>
      <c r="N39">
        <f>SUM(Table6[[#This Row],[40-44 years]],Table6[[#This Row],[45-49 years]],Table6[[#This Row],[50 years and over]])</f>
        <v>1556</v>
      </c>
      <c r="O39">
        <v>2004</v>
      </c>
      <c r="P39">
        <v>8373</v>
      </c>
      <c r="Q39">
        <v>13393</v>
      </c>
      <c r="R39">
        <v>13258</v>
      </c>
      <c r="S39">
        <v>6937</v>
      </c>
      <c r="T39">
        <v>1469</v>
      </c>
      <c r="U39">
        <v>87</v>
      </c>
      <c r="W39">
        <v>10</v>
      </c>
    </row>
    <row r="40" spans="1:23" x14ac:dyDescent="0.25">
      <c r="A40" s="2" t="s">
        <v>60</v>
      </c>
      <c r="B40" s="3">
        <v>2004</v>
      </c>
      <c r="C40" s="3">
        <v>8373</v>
      </c>
      <c r="D40" s="3">
        <v>13393</v>
      </c>
      <c r="E40" s="3">
        <v>13258</v>
      </c>
      <c r="F40" s="3">
        <v>6937</v>
      </c>
      <c r="G40" s="3">
        <v>1469</v>
      </c>
      <c r="H40" s="3">
        <v>87</v>
      </c>
      <c r="I40" s="3"/>
      <c r="J40" s="3">
        <v>10</v>
      </c>
      <c r="L40" t="s">
        <v>61</v>
      </c>
      <c r="M40">
        <f>SUM(Table6[[#This Row],[15-19 years]],Table6[[#This Row],[20-24 years]],Table6[[#This Row],[25-29 years]],Table6[[#This Row],[30-34 years]],Table6[[#This Row],[35-39 years]],Table6[[#This Row],[Under 15 years]])</f>
        <v>135720</v>
      </c>
      <c r="N40">
        <f>SUM(Table6[[#This Row],[40-44 years]],Table6[[#This Row],[45-49 years]],Table6[[#This Row],[50 years and over]])</f>
        <v>3689</v>
      </c>
      <c r="O40">
        <v>6385</v>
      </c>
      <c r="P40">
        <v>26284</v>
      </c>
      <c r="Q40">
        <v>41578</v>
      </c>
      <c r="R40">
        <v>42322</v>
      </c>
      <c r="S40">
        <v>19084</v>
      </c>
      <c r="T40">
        <v>3410</v>
      </c>
      <c r="U40">
        <v>257</v>
      </c>
      <c r="V40">
        <v>22</v>
      </c>
      <c r="W40">
        <v>67</v>
      </c>
    </row>
    <row r="41" spans="1:23" x14ac:dyDescent="0.25">
      <c r="A41" s="2" t="s">
        <v>61</v>
      </c>
      <c r="B41" s="3">
        <v>6385</v>
      </c>
      <c r="C41" s="3">
        <v>26284</v>
      </c>
      <c r="D41" s="3">
        <v>41578</v>
      </c>
      <c r="E41" s="3">
        <v>42322</v>
      </c>
      <c r="F41" s="3">
        <v>19084</v>
      </c>
      <c r="G41" s="3">
        <v>3410</v>
      </c>
      <c r="H41" s="3">
        <v>257</v>
      </c>
      <c r="I41" s="3">
        <v>22</v>
      </c>
      <c r="J41" s="3">
        <v>67</v>
      </c>
      <c r="L41" t="s">
        <v>62</v>
      </c>
      <c r="M41">
        <f>SUM(Table6[[#This Row],[15-19 years]],Table6[[#This Row],[20-24 years]],Table6[[#This Row],[25-29 years]],Table6[[#This Row],[30-34 years]],Table6[[#This Row],[35-39 years]],Table6[[#This Row],[Under 15 years]])</f>
        <v>10446</v>
      </c>
      <c r="N41">
        <f>SUM(Table6[[#This Row],[40-44 years]],Table6[[#This Row],[45-49 years]],Table6[[#This Row],[50 years and over]])</f>
        <v>345</v>
      </c>
      <c r="O41">
        <v>474</v>
      </c>
      <c r="P41">
        <v>1837</v>
      </c>
      <c r="Q41">
        <v>3085</v>
      </c>
      <c r="R41">
        <v>3325</v>
      </c>
      <c r="S41">
        <v>1725</v>
      </c>
      <c r="T41">
        <v>327</v>
      </c>
      <c r="U41">
        <v>18</v>
      </c>
    </row>
    <row r="42" spans="1:23" x14ac:dyDescent="0.25">
      <c r="A42" s="2" t="s">
        <v>62</v>
      </c>
      <c r="B42" s="3">
        <v>474</v>
      </c>
      <c r="C42" s="3">
        <v>1837</v>
      </c>
      <c r="D42" s="3">
        <v>3085</v>
      </c>
      <c r="E42" s="3">
        <v>3325</v>
      </c>
      <c r="F42" s="3">
        <v>1725</v>
      </c>
      <c r="G42" s="3">
        <v>327</v>
      </c>
      <c r="H42" s="3">
        <v>18</v>
      </c>
      <c r="I42" s="3"/>
      <c r="J42" s="3"/>
      <c r="L42" t="s">
        <v>63</v>
      </c>
      <c r="M42">
        <f>SUM(Table6[[#This Row],[15-19 years]],Table6[[#This Row],[20-24 years]],Table6[[#This Row],[25-29 years]],Table6[[#This Row],[30-34 years]],Table6[[#This Row],[35-39 years]],Table6[[#This Row],[Under 15 years]])</f>
        <v>56069</v>
      </c>
      <c r="N42">
        <f>SUM(Table6[[#This Row],[40-44 years]],Table6[[#This Row],[45-49 years]],Table6[[#This Row],[50 years and over]])</f>
        <v>1269</v>
      </c>
      <c r="O42">
        <v>3695</v>
      </c>
      <c r="P42">
        <v>13557</v>
      </c>
      <c r="Q42">
        <v>17691</v>
      </c>
      <c r="R42">
        <v>14411</v>
      </c>
      <c r="S42">
        <v>6671</v>
      </c>
      <c r="T42">
        <v>1187</v>
      </c>
      <c r="U42">
        <v>82</v>
      </c>
      <c r="W42">
        <v>44</v>
      </c>
    </row>
    <row r="43" spans="1:23" x14ac:dyDescent="0.25">
      <c r="A43" s="2" t="s">
        <v>63</v>
      </c>
      <c r="B43" s="3">
        <v>3695</v>
      </c>
      <c r="C43" s="3">
        <v>13557</v>
      </c>
      <c r="D43" s="3">
        <v>17691</v>
      </c>
      <c r="E43" s="3">
        <v>14411</v>
      </c>
      <c r="F43" s="3">
        <v>6671</v>
      </c>
      <c r="G43" s="3">
        <v>1187</v>
      </c>
      <c r="H43" s="3">
        <v>82</v>
      </c>
      <c r="I43" s="3"/>
      <c r="J43" s="3">
        <v>44</v>
      </c>
      <c r="L43" t="s">
        <v>64</v>
      </c>
      <c r="M43">
        <f>SUM(Table6[[#This Row],[15-19 years]],Table6[[#This Row],[20-24 years]],Table6[[#This Row],[25-29 years]],Table6[[#This Row],[30-34 years]],Table6[[#This Row],[35-39 years]],Table6[[#This Row],[Under 15 years]])</f>
        <v>12033</v>
      </c>
      <c r="N43">
        <f>SUM(Table6[[#This Row],[40-44 years]],Table6[[#This Row],[45-49 years]],Table6[[#This Row],[50 years and over]])</f>
        <v>233</v>
      </c>
      <c r="O43">
        <v>681</v>
      </c>
      <c r="P43">
        <v>2616</v>
      </c>
      <c r="Q43">
        <v>4167</v>
      </c>
      <c r="R43">
        <v>3315</v>
      </c>
      <c r="S43">
        <v>1254</v>
      </c>
      <c r="T43">
        <v>222</v>
      </c>
      <c r="U43">
        <v>11</v>
      </c>
    </row>
    <row r="44" spans="1:23" x14ac:dyDescent="0.25">
      <c r="A44" s="2" t="s">
        <v>64</v>
      </c>
      <c r="B44" s="3">
        <v>681</v>
      </c>
      <c r="C44" s="3">
        <v>2616</v>
      </c>
      <c r="D44" s="3">
        <v>4167</v>
      </c>
      <c r="E44" s="3">
        <v>3315</v>
      </c>
      <c r="F44" s="3">
        <v>1254</v>
      </c>
      <c r="G44" s="3">
        <v>222</v>
      </c>
      <c r="H44" s="3">
        <v>11</v>
      </c>
      <c r="I44" s="3"/>
      <c r="J44" s="3"/>
      <c r="L44" t="s">
        <v>65</v>
      </c>
      <c r="M44">
        <f>SUM(Table6[[#This Row],[15-19 years]],Table6[[#This Row],[20-24 years]],Table6[[#This Row],[25-29 years]],Table6[[#This Row],[30-34 years]],Table6[[#This Row],[35-39 years]],Table6[[#This Row],[Under 15 years]])</f>
        <v>79115</v>
      </c>
      <c r="N44">
        <f>SUM(Table6[[#This Row],[40-44 years]],Table6[[#This Row],[45-49 years]],Table6[[#This Row],[50 years and over]])</f>
        <v>1690</v>
      </c>
      <c r="O44">
        <v>5766</v>
      </c>
      <c r="P44">
        <v>20516</v>
      </c>
      <c r="Q44">
        <v>24669</v>
      </c>
      <c r="R44">
        <v>19639</v>
      </c>
      <c r="S44">
        <v>8456</v>
      </c>
      <c r="T44">
        <v>1586</v>
      </c>
      <c r="U44">
        <v>104</v>
      </c>
      <c r="W44">
        <v>69</v>
      </c>
    </row>
    <row r="45" spans="1:23" x14ac:dyDescent="0.25">
      <c r="A45" s="2" t="s">
        <v>65</v>
      </c>
      <c r="B45" s="3">
        <v>5766</v>
      </c>
      <c r="C45" s="3">
        <v>20516</v>
      </c>
      <c r="D45" s="3">
        <v>24669</v>
      </c>
      <c r="E45" s="3">
        <v>19639</v>
      </c>
      <c r="F45" s="3">
        <v>8456</v>
      </c>
      <c r="G45" s="3">
        <v>1586</v>
      </c>
      <c r="H45" s="3">
        <v>104</v>
      </c>
      <c r="I45" s="3"/>
      <c r="J45" s="3">
        <v>69</v>
      </c>
      <c r="L45" t="s">
        <v>66</v>
      </c>
      <c r="M45">
        <f>SUM(Table6[[#This Row],[15-19 years]],Table6[[#This Row],[20-24 years]],Table6[[#This Row],[25-29 years]],Table6[[#This Row],[30-34 years]],Table6[[#This Row],[35-39 years]],Table6[[#This Row],[Under 15 years]])</f>
        <v>387263</v>
      </c>
      <c r="N45">
        <f>SUM(Table6[[#This Row],[40-44 years]],Table6[[#This Row],[45-49 years]],Table6[[#This Row],[50 years and over]])</f>
        <v>10784</v>
      </c>
      <c r="O45">
        <v>29765</v>
      </c>
      <c r="P45">
        <v>92959</v>
      </c>
      <c r="Q45">
        <v>114615</v>
      </c>
      <c r="R45">
        <v>101319</v>
      </c>
      <c r="S45">
        <v>48201</v>
      </c>
      <c r="T45">
        <v>10096</v>
      </c>
      <c r="U45">
        <v>640</v>
      </c>
      <c r="V45">
        <v>48</v>
      </c>
      <c r="W45">
        <v>404</v>
      </c>
    </row>
    <row r="46" spans="1:23" x14ac:dyDescent="0.25">
      <c r="A46" s="2" t="s">
        <v>66</v>
      </c>
      <c r="B46" s="3">
        <v>29765</v>
      </c>
      <c r="C46" s="3">
        <v>92959</v>
      </c>
      <c r="D46" s="3">
        <v>114615</v>
      </c>
      <c r="E46" s="3">
        <v>101319</v>
      </c>
      <c r="F46" s="3">
        <v>48201</v>
      </c>
      <c r="G46" s="3">
        <v>10096</v>
      </c>
      <c r="H46" s="3">
        <v>640</v>
      </c>
      <c r="I46" s="3">
        <v>48</v>
      </c>
      <c r="J46" s="3">
        <v>404</v>
      </c>
      <c r="L46" t="s">
        <v>67</v>
      </c>
      <c r="M46">
        <f>SUM(Table6[[#This Row],[15-19 years]],Table6[[#This Row],[20-24 years]],Table6[[#This Row],[25-29 years]],Table6[[#This Row],[30-34 years]],Table6[[#This Row],[35-39 years]],Table6[[#This Row],[Under 15 years]])</f>
        <v>49328</v>
      </c>
      <c r="N46">
        <f>SUM(Table6[[#This Row],[40-44 years]],Table6[[#This Row],[45-49 years]],Table6[[#This Row],[50 years and over]])</f>
        <v>1129</v>
      </c>
      <c r="O46">
        <v>1829</v>
      </c>
      <c r="P46">
        <v>10515</v>
      </c>
      <c r="Q46">
        <v>17017</v>
      </c>
      <c r="R46">
        <v>13769</v>
      </c>
      <c r="S46">
        <v>6188</v>
      </c>
      <c r="T46">
        <v>1056</v>
      </c>
      <c r="U46">
        <v>73</v>
      </c>
      <c r="W46">
        <v>10</v>
      </c>
    </row>
    <row r="47" spans="1:23" x14ac:dyDescent="0.25">
      <c r="A47" s="2" t="s">
        <v>67</v>
      </c>
      <c r="B47" s="3">
        <v>1829</v>
      </c>
      <c r="C47" s="3">
        <v>10515</v>
      </c>
      <c r="D47" s="3">
        <v>17017</v>
      </c>
      <c r="E47" s="3">
        <v>13769</v>
      </c>
      <c r="F47" s="3">
        <v>6188</v>
      </c>
      <c r="G47" s="3">
        <v>1056</v>
      </c>
      <c r="H47" s="3">
        <v>73</v>
      </c>
      <c r="I47" s="3"/>
      <c r="J47" s="3">
        <v>10</v>
      </c>
      <c r="L47" t="s">
        <v>68</v>
      </c>
      <c r="M47">
        <f>SUM(Table6[[#This Row],[15-19 years]],Table6[[#This Row],[20-24 years]],Table6[[#This Row],[25-29 years]],Table6[[#This Row],[30-34 years]],Table6[[#This Row],[35-39 years]],Table6[[#This Row],[Under 15 years]])</f>
        <v>5581</v>
      </c>
      <c r="N47">
        <f>SUM(Table6[[#This Row],[40-44 years]],Table6[[#This Row],[45-49 years]],Table6[[#This Row],[50 years and over]])</f>
        <v>163</v>
      </c>
      <c r="O47">
        <v>213</v>
      </c>
      <c r="P47">
        <v>1018</v>
      </c>
      <c r="Q47">
        <v>1634</v>
      </c>
      <c r="R47">
        <v>1771</v>
      </c>
      <c r="S47">
        <v>945</v>
      </c>
      <c r="T47">
        <v>163</v>
      </c>
    </row>
    <row r="48" spans="1:23" x14ac:dyDescent="0.25">
      <c r="A48" s="2" t="s">
        <v>68</v>
      </c>
      <c r="B48" s="3">
        <v>213</v>
      </c>
      <c r="C48" s="3">
        <v>1018</v>
      </c>
      <c r="D48" s="3">
        <v>1634</v>
      </c>
      <c r="E48" s="3">
        <v>1771</v>
      </c>
      <c r="F48" s="3">
        <v>945</v>
      </c>
      <c r="G48" s="3">
        <v>163</v>
      </c>
      <c r="H48" s="3"/>
      <c r="I48" s="3"/>
      <c r="J48" s="3"/>
      <c r="L48" t="s">
        <v>69</v>
      </c>
      <c r="M48">
        <f>SUM(Table6[[#This Row],[15-19 years]],Table6[[#This Row],[20-24 years]],Table6[[#This Row],[25-29 years]],Table6[[#This Row],[30-34 years]],Table6[[#This Row],[35-39 years]],Table6[[#This Row],[Under 15 years]])</f>
        <v>98890</v>
      </c>
      <c r="N48">
        <f>SUM(Table6[[#This Row],[40-44 years]],Table6[[#This Row],[45-49 years]],Table6[[#This Row],[50 years and over]])</f>
        <v>3570</v>
      </c>
      <c r="O48">
        <v>4114</v>
      </c>
      <c r="P48">
        <v>18741</v>
      </c>
      <c r="Q48">
        <v>28881</v>
      </c>
      <c r="R48">
        <v>30993</v>
      </c>
      <c r="S48">
        <v>16116</v>
      </c>
      <c r="T48">
        <v>3288</v>
      </c>
      <c r="U48">
        <v>261</v>
      </c>
      <c r="V48">
        <v>21</v>
      </c>
      <c r="W48">
        <v>45</v>
      </c>
    </row>
    <row r="49" spans="1:23" x14ac:dyDescent="0.25">
      <c r="A49" s="2" t="s">
        <v>69</v>
      </c>
      <c r="B49" s="3">
        <v>4114</v>
      </c>
      <c r="C49" s="3">
        <v>18741</v>
      </c>
      <c r="D49" s="3">
        <v>28881</v>
      </c>
      <c r="E49" s="3">
        <v>30993</v>
      </c>
      <c r="F49" s="3">
        <v>16116</v>
      </c>
      <c r="G49" s="3">
        <v>3288</v>
      </c>
      <c r="H49" s="3">
        <v>261</v>
      </c>
      <c r="I49" s="3">
        <v>21</v>
      </c>
      <c r="J49" s="3">
        <v>45</v>
      </c>
      <c r="L49" t="s">
        <v>70</v>
      </c>
      <c r="M49">
        <f>SUM(Table6[[#This Row],[15-19 years]],Table6[[#This Row],[20-24 years]],Table6[[#This Row],[25-29 years]],Table6[[#This Row],[30-34 years]],Table6[[#This Row],[35-39 years]],Table6[[#This Row],[Under 15 years]])</f>
        <v>87484</v>
      </c>
      <c r="N49">
        <f>SUM(Table6[[#This Row],[40-44 years]],Table6[[#This Row],[45-49 years]],Table6[[#This Row],[50 years and over]])</f>
        <v>3021</v>
      </c>
      <c r="O49">
        <v>3584</v>
      </c>
      <c r="P49">
        <v>15616</v>
      </c>
      <c r="Q49">
        <v>26468</v>
      </c>
      <c r="R49">
        <v>28060</v>
      </c>
      <c r="S49">
        <v>13722</v>
      </c>
      <c r="T49">
        <v>2795</v>
      </c>
      <c r="U49">
        <v>207</v>
      </c>
      <c r="V49">
        <v>19</v>
      </c>
      <c r="W49">
        <v>34</v>
      </c>
    </row>
    <row r="50" spans="1:23" x14ac:dyDescent="0.25">
      <c r="A50" s="2" t="s">
        <v>70</v>
      </c>
      <c r="B50" s="3">
        <v>3584</v>
      </c>
      <c r="C50" s="3">
        <v>15616</v>
      </c>
      <c r="D50" s="3">
        <v>26468</v>
      </c>
      <c r="E50" s="3">
        <v>28060</v>
      </c>
      <c r="F50" s="3">
        <v>13722</v>
      </c>
      <c r="G50" s="3">
        <v>2795</v>
      </c>
      <c r="H50" s="3">
        <v>207</v>
      </c>
      <c r="I50" s="3">
        <v>19</v>
      </c>
      <c r="J50" s="3">
        <v>34</v>
      </c>
      <c r="L50" t="s">
        <v>71</v>
      </c>
      <c r="M50">
        <f>SUM(Table6[[#This Row],[15-19 years]],Table6[[#This Row],[20-24 years]],Table6[[#This Row],[25-29 years]],Table6[[#This Row],[30-34 years]],Table6[[#This Row],[35-39 years]],Table6[[#This Row],[Under 15 years]])</f>
        <v>18793</v>
      </c>
      <c r="N50">
        <f>SUM(Table6[[#This Row],[40-44 years]],Table6[[#This Row],[45-49 years]],Table6[[#This Row],[50 years and over]])</f>
        <v>284</v>
      </c>
      <c r="O50">
        <v>1555</v>
      </c>
      <c r="P50">
        <v>5541</v>
      </c>
      <c r="Q50">
        <v>5910</v>
      </c>
      <c r="R50">
        <v>4069</v>
      </c>
      <c r="S50">
        <v>1701</v>
      </c>
      <c r="T50">
        <v>270</v>
      </c>
      <c r="U50">
        <v>14</v>
      </c>
      <c r="W50">
        <v>17</v>
      </c>
    </row>
    <row r="51" spans="1:23" x14ac:dyDescent="0.25">
      <c r="A51" s="2" t="s">
        <v>71</v>
      </c>
      <c r="B51" s="3">
        <v>1555</v>
      </c>
      <c r="C51" s="3">
        <v>5541</v>
      </c>
      <c r="D51" s="3">
        <v>5910</v>
      </c>
      <c r="E51" s="3">
        <v>4069</v>
      </c>
      <c r="F51" s="3">
        <v>1701</v>
      </c>
      <c r="G51" s="3">
        <v>270</v>
      </c>
      <c r="H51" s="3">
        <v>14</v>
      </c>
      <c r="I51" s="3"/>
      <c r="J51" s="3">
        <v>17</v>
      </c>
      <c r="L51" t="s">
        <v>72</v>
      </c>
      <c r="M51">
        <f>SUM(Table6[[#This Row],[15-19 years]],Table6[[#This Row],[20-24 years]],Table6[[#This Row],[25-29 years]],Table6[[#This Row],[30-34 years]],Table6[[#This Row],[35-39 years]],Table6[[#This Row],[Under 15 years]])</f>
        <v>65134</v>
      </c>
      <c r="N51">
        <f>SUM(Table6[[#This Row],[40-44 years]],Table6[[#This Row],[45-49 years]],Table6[[#This Row],[50 years and over]])</f>
        <v>1475</v>
      </c>
      <c r="O51">
        <v>2808</v>
      </c>
      <c r="P51">
        <v>11914</v>
      </c>
      <c r="Q51">
        <v>21083</v>
      </c>
      <c r="R51">
        <v>20730</v>
      </c>
      <c r="S51">
        <v>8577</v>
      </c>
      <c r="T51">
        <v>1407</v>
      </c>
      <c r="U51">
        <v>68</v>
      </c>
      <c r="W51">
        <v>22</v>
      </c>
    </row>
    <row r="52" spans="1:23" x14ac:dyDescent="0.25">
      <c r="A52" s="2" t="s">
        <v>72</v>
      </c>
      <c r="B52" s="3">
        <v>2808</v>
      </c>
      <c r="C52" s="3">
        <v>11914</v>
      </c>
      <c r="D52" s="3">
        <v>21083</v>
      </c>
      <c r="E52" s="3">
        <v>20730</v>
      </c>
      <c r="F52" s="3">
        <v>8577</v>
      </c>
      <c r="G52" s="3">
        <v>1407</v>
      </c>
      <c r="H52" s="3">
        <v>68</v>
      </c>
      <c r="I52" s="3"/>
      <c r="J52" s="3">
        <v>22</v>
      </c>
      <c r="L52" t="s">
        <v>73</v>
      </c>
      <c r="M52">
        <f>SUM(Table6[[#This Row],[15-19 years]],Table6[[#This Row],[20-24 years]],Table6[[#This Row],[25-29 years]],Table6[[#This Row],[30-34 years]],Table6[[#This Row],[35-39 years]],Table6[[#This Row],[Under 15 years]])</f>
        <v>7233</v>
      </c>
      <c r="N52">
        <f>SUM(Table6[[#This Row],[40-44 years]],Table6[[#This Row],[45-49 years]],Table6[[#This Row],[50 years and over]])</f>
        <v>147</v>
      </c>
      <c r="O52">
        <v>463</v>
      </c>
      <c r="P52">
        <v>1760</v>
      </c>
      <c r="Q52">
        <v>2362</v>
      </c>
      <c r="R52">
        <v>1914</v>
      </c>
      <c r="S52">
        <v>734</v>
      </c>
      <c r="T52">
        <v>135</v>
      </c>
      <c r="U52">
        <v>12</v>
      </c>
    </row>
    <row r="53" spans="1:23" x14ac:dyDescent="0.25">
      <c r="A53" s="2" t="s">
        <v>73</v>
      </c>
      <c r="B53" s="3">
        <v>463</v>
      </c>
      <c r="C53" s="3">
        <v>1760</v>
      </c>
      <c r="D53" s="3">
        <v>2362</v>
      </c>
      <c r="E53" s="3">
        <v>1914</v>
      </c>
      <c r="F53" s="3">
        <v>734</v>
      </c>
      <c r="G53" s="3">
        <v>135</v>
      </c>
      <c r="H53" s="3">
        <v>12</v>
      </c>
      <c r="I53" s="3"/>
      <c r="J53" s="3"/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A7" sqref="A7"/>
    </sheetView>
  </sheetViews>
  <sheetFormatPr defaultRowHeight="15" x14ac:dyDescent="0.25"/>
  <cols>
    <col min="1" max="1" width="24.42578125" customWidth="1"/>
    <col min="2" max="2" width="14.28515625" customWidth="1"/>
  </cols>
  <sheetData>
    <row r="1" spans="1:2" x14ac:dyDescent="0.25">
      <c r="A1" t="s">
        <v>74</v>
      </c>
      <c r="B1" t="s">
        <v>2</v>
      </c>
    </row>
    <row r="2" spans="1:2" x14ac:dyDescent="0.25">
      <c r="A2" t="s">
        <v>3</v>
      </c>
      <c r="B2">
        <v>7083</v>
      </c>
    </row>
    <row r="3" spans="1:2" x14ac:dyDescent="0.25">
      <c r="A3" t="s">
        <v>23</v>
      </c>
      <c r="B3">
        <v>999</v>
      </c>
    </row>
    <row r="4" spans="1:2" x14ac:dyDescent="0.25">
      <c r="A4" t="s">
        <v>24</v>
      </c>
      <c r="B4">
        <v>7654</v>
      </c>
    </row>
    <row r="5" spans="1:2" x14ac:dyDescent="0.25">
      <c r="A5" t="s">
        <v>25</v>
      </c>
      <c r="B5">
        <v>4157</v>
      </c>
    </row>
    <row r="6" spans="1:2" x14ac:dyDescent="0.25">
      <c r="A6" t="s">
        <v>26</v>
      </c>
      <c r="B6">
        <v>42074</v>
      </c>
    </row>
    <row r="7" spans="1:2" x14ac:dyDescent="0.25">
      <c r="A7" t="s">
        <v>28</v>
      </c>
      <c r="B7">
        <v>5898</v>
      </c>
    </row>
    <row r="8" spans="1:2" x14ac:dyDescent="0.25">
      <c r="A8" t="s">
        <v>29</v>
      </c>
      <c r="B8">
        <v>3375</v>
      </c>
    </row>
    <row r="9" spans="1:2" x14ac:dyDescent="0.25">
      <c r="A9" t="s">
        <v>30</v>
      </c>
      <c r="B9">
        <v>1105</v>
      </c>
    </row>
    <row r="10" spans="1:2" x14ac:dyDescent="0.25">
      <c r="A10" t="s">
        <v>31</v>
      </c>
      <c r="B10">
        <v>1059</v>
      </c>
    </row>
    <row r="11" spans="1:2" x14ac:dyDescent="0.25">
      <c r="A11" t="s">
        <v>32</v>
      </c>
      <c r="B11">
        <v>22822</v>
      </c>
    </row>
    <row r="12" spans="1:2" x14ac:dyDescent="0.25">
      <c r="A12" t="s">
        <v>33</v>
      </c>
      <c r="B12">
        <v>14577</v>
      </c>
    </row>
    <row r="13" spans="1:2" x14ac:dyDescent="0.25">
      <c r="A13" t="s">
        <v>34</v>
      </c>
      <c r="B13">
        <v>1904</v>
      </c>
    </row>
    <row r="14" spans="1:2" x14ac:dyDescent="0.25">
      <c r="A14" t="s">
        <v>35</v>
      </c>
      <c r="B14">
        <v>2008</v>
      </c>
    </row>
    <row r="15" spans="1:2" x14ac:dyDescent="0.25">
      <c r="A15" t="s">
        <v>36</v>
      </c>
      <c r="B15">
        <v>15952</v>
      </c>
    </row>
    <row r="16" spans="1:2" x14ac:dyDescent="0.25">
      <c r="A16" t="s">
        <v>37</v>
      </c>
      <c r="B16">
        <v>8287</v>
      </c>
    </row>
    <row r="17" spans="1:2" x14ac:dyDescent="0.25">
      <c r="A17" t="s">
        <v>38</v>
      </c>
      <c r="B17">
        <v>3652</v>
      </c>
    </row>
    <row r="18" spans="1:2" x14ac:dyDescent="0.25">
      <c r="A18" t="s">
        <v>39</v>
      </c>
      <c r="B18">
        <v>3457</v>
      </c>
    </row>
    <row r="19" spans="1:2" x14ac:dyDescent="0.25">
      <c r="A19" t="s">
        <v>40</v>
      </c>
      <c r="B19">
        <v>6322</v>
      </c>
    </row>
    <row r="20" spans="1:2" x14ac:dyDescent="0.25">
      <c r="A20" t="s">
        <v>41</v>
      </c>
      <c r="B20">
        <v>7982</v>
      </c>
    </row>
    <row r="21" spans="1:2" x14ac:dyDescent="0.25">
      <c r="A21" t="s">
        <v>42</v>
      </c>
      <c r="B21">
        <v>1089</v>
      </c>
    </row>
    <row r="22" spans="1:2" x14ac:dyDescent="0.25">
      <c r="A22" t="s">
        <v>43</v>
      </c>
      <c r="B22">
        <v>7408</v>
      </c>
    </row>
    <row r="23" spans="1:2" x14ac:dyDescent="0.25">
      <c r="A23" t="s">
        <v>44</v>
      </c>
      <c r="B23">
        <v>6168</v>
      </c>
    </row>
    <row r="24" spans="1:2" x14ac:dyDescent="0.25">
      <c r="A24" t="s">
        <v>45</v>
      </c>
      <c r="B24">
        <v>11490</v>
      </c>
    </row>
    <row r="25" spans="1:2" x14ac:dyDescent="0.25">
      <c r="A25" t="s">
        <v>46</v>
      </c>
      <c r="B25">
        <v>6121</v>
      </c>
    </row>
    <row r="26" spans="1:2" x14ac:dyDescent="0.25">
      <c r="A26" t="s">
        <v>47</v>
      </c>
      <c r="B26">
        <v>5174</v>
      </c>
    </row>
    <row r="27" spans="1:2" x14ac:dyDescent="0.25">
      <c r="A27" t="s">
        <v>48</v>
      </c>
      <c r="B27">
        <v>7584</v>
      </c>
    </row>
    <row r="28" spans="1:2" x14ac:dyDescent="0.25">
      <c r="A28" t="s">
        <v>49</v>
      </c>
      <c r="B28">
        <v>1074</v>
      </c>
    </row>
    <row r="29" spans="1:2" x14ac:dyDescent="0.25">
      <c r="A29" t="s">
        <v>50</v>
      </c>
      <c r="B29">
        <v>2554</v>
      </c>
    </row>
    <row r="30" spans="1:2" x14ac:dyDescent="0.25">
      <c r="A30" t="s">
        <v>51</v>
      </c>
      <c r="B30">
        <v>3758</v>
      </c>
    </row>
    <row r="31" spans="1:2" x14ac:dyDescent="0.25">
      <c r="A31" t="s">
        <v>52</v>
      </c>
      <c r="B31">
        <v>954</v>
      </c>
    </row>
    <row r="32" spans="1:2" x14ac:dyDescent="0.25">
      <c r="A32" t="s">
        <v>53</v>
      </c>
      <c r="B32">
        <v>10126</v>
      </c>
    </row>
    <row r="33" spans="1:2" x14ac:dyDescent="0.25">
      <c r="A33" t="s">
        <v>54</v>
      </c>
      <c r="B33">
        <v>2464</v>
      </c>
    </row>
    <row r="34" spans="1:2" x14ac:dyDescent="0.25">
      <c r="A34" t="s">
        <v>55</v>
      </c>
      <c r="B34">
        <v>20956</v>
      </c>
    </row>
    <row r="35" spans="1:2" x14ac:dyDescent="0.25">
      <c r="A35" t="s">
        <v>56</v>
      </c>
      <c r="B35">
        <v>12542</v>
      </c>
    </row>
    <row r="36" spans="1:2" x14ac:dyDescent="0.25">
      <c r="A36" t="s">
        <v>57</v>
      </c>
      <c r="B36">
        <v>1040</v>
      </c>
    </row>
    <row r="37" spans="1:2" x14ac:dyDescent="0.25">
      <c r="A37" t="s">
        <v>58</v>
      </c>
      <c r="B37">
        <v>14388</v>
      </c>
    </row>
    <row r="38" spans="1:2" x14ac:dyDescent="0.25">
      <c r="A38" t="s">
        <v>59</v>
      </c>
      <c r="B38">
        <v>5597</v>
      </c>
    </row>
    <row r="39" spans="1:2" x14ac:dyDescent="0.25">
      <c r="A39" t="s">
        <v>60</v>
      </c>
      <c r="B39">
        <v>3620</v>
      </c>
    </row>
    <row r="40" spans="1:2" x14ac:dyDescent="0.25">
      <c r="A40" t="s">
        <v>61</v>
      </c>
      <c r="B40">
        <v>12962</v>
      </c>
    </row>
    <row r="41" spans="1:2" x14ac:dyDescent="0.25">
      <c r="A41" t="s">
        <v>62</v>
      </c>
      <c r="B41">
        <v>1008</v>
      </c>
    </row>
    <row r="42" spans="1:2" x14ac:dyDescent="0.25">
      <c r="A42" t="s">
        <v>63</v>
      </c>
      <c r="B42">
        <v>6395</v>
      </c>
    </row>
    <row r="43" spans="1:2" x14ac:dyDescent="0.25">
      <c r="A43" t="s">
        <v>64</v>
      </c>
      <c r="B43">
        <v>1098</v>
      </c>
    </row>
    <row r="44" spans="1:2" x14ac:dyDescent="0.25">
      <c r="A44" t="s">
        <v>65</v>
      </c>
      <c r="B44">
        <v>9085</v>
      </c>
    </row>
    <row r="45" spans="1:2" x14ac:dyDescent="0.25">
      <c r="A45" t="s">
        <v>66</v>
      </c>
      <c r="B45">
        <v>41388</v>
      </c>
    </row>
    <row r="46" spans="1:2" x14ac:dyDescent="0.25">
      <c r="A46" t="s">
        <v>67</v>
      </c>
      <c r="B46">
        <v>4851</v>
      </c>
    </row>
    <row r="47" spans="1:2" x14ac:dyDescent="0.25">
      <c r="A47" t="s">
        <v>68</v>
      </c>
      <c r="B47">
        <v>457</v>
      </c>
    </row>
    <row r="48" spans="1:2" x14ac:dyDescent="0.25">
      <c r="A48" t="s">
        <v>69</v>
      </c>
      <c r="B48">
        <v>9792</v>
      </c>
    </row>
    <row r="49" spans="1:2" x14ac:dyDescent="0.25">
      <c r="A49" t="s">
        <v>70</v>
      </c>
      <c r="B49">
        <v>7364</v>
      </c>
    </row>
    <row r="50" spans="1:2" x14ac:dyDescent="0.25">
      <c r="A50" t="s">
        <v>71</v>
      </c>
      <c r="B50">
        <v>2259</v>
      </c>
    </row>
    <row r="51" spans="1:2" x14ac:dyDescent="0.25">
      <c r="A51" t="s">
        <v>72</v>
      </c>
      <c r="B51">
        <v>6385</v>
      </c>
    </row>
    <row r="52" spans="1:2" x14ac:dyDescent="0.25">
      <c r="A52" t="s">
        <v>73</v>
      </c>
      <c r="B52">
        <v>700</v>
      </c>
    </row>
    <row r="53" spans="1:2" x14ac:dyDescent="0.25">
      <c r="B53">
        <v>388218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4" sqref="D14"/>
    </sheetView>
  </sheetViews>
  <sheetFormatPr defaultRowHeight="15" x14ac:dyDescent="0.25"/>
  <cols>
    <col min="2" max="2" width="91" bestFit="1" customWidth="1"/>
  </cols>
  <sheetData>
    <row r="1" spans="1:2" x14ac:dyDescent="0.25">
      <c r="A1" t="s">
        <v>93</v>
      </c>
      <c r="B1" s="10" t="s">
        <v>96</v>
      </c>
    </row>
    <row r="2" spans="1:2" x14ac:dyDescent="0.25">
      <c r="A2" t="s">
        <v>94</v>
      </c>
      <c r="B2" t="s">
        <v>95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NatalityData</vt:lpstr>
      <vt:lpstr>TotalBirthsByState</vt:lpstr>
      <vt:lpstr>FatherAge</vt:lpstr>
      <vt:lpstr>FatherAgePivot</vt:lpstr>
      <vt:lpstr>MotherAge</vt:lpstr>
      <vt:lpstr>MotherAgePivot</vt:lpstr>
      <vt:lpstr>PrematureBirths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Weatherford</dc:creator>
  <cp:lastModifiedBy>Patrick Weatherford</cp:lastModifiedBy>
  <dcterms:created xsi:type="dcterms:W3CDTF">2021-12-03T20:49:30Z</dcterms:created>
  <dcterms:modified xsi:type="dcterms:W3CDTF">2021-12-03T22:05:37Z</dcterms:modified>
</cp:coreProperties>
</file>