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codeName="DieseArbeitsmappe" autoCompressPictures="0"/>
  <mc:AlternateContent xmlns:mc="http://schemas.openxmlformats.org/markup-compatibility/2006">
    <mc:Choice Requires="x15">
      <x15ac:absPath xmlns:x15ac="http://schemas.microsoft.com/office/spreadsheetml/2010/11/ac" url="https://d.docs.live.net/fb0565cdb3fd290f/Dokumente/HTL/GIT/ITP/3_Klasse/AzureConnect/Ziel_Meilenstein/"/>
    </mc:Choice>
  </mc:AlternateContent>
  <xr:revisionPtr revIDLastSave="29" documentId="14_{97346030-CAF0-4943-8949-BF7AAFFDD20E}" xr6:coauthVersionLast="47" xr6:coauthVersionMax="47" xr10:uidLastSave="{B72EC0AA-522E-4DC8-B3BB-B15952F50303}"/>
  <bookViews>
    <workbookView xWindow="-108" yWindow="-108" windowWidth="23256" windowHeight="12456" activeTab="1" xr2:uid="{00000000-000D-0000-FFFF-FFFF00000000}"/>
  </bookViews>
  <sheets>
    <sheet name="Meilensteine" sheetId="3" r:id="rId1"/>
    <sheet name="Aufgabenliste" sheetId="1" r:id="rId2"/>
    <sheet name="Aufwand" sheetId="2" r:id="rId3"/>
    <sheet name="Projektbeteiligte" sheetId="4" r:id="rId4"/>
  </sheets>
  <definedNames>
    <definedName name="_xlnm.Print_Titles" localSheetId="1">Aufgabenliste!$3:$3</definedName>
    <definedName name="Kalenderjahr">Aufgabenliste!$N$1</definedName>
    <definedName name="Titel1">Aufgabenliste[[#Headers],[Aufgabe]]</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3" i="1" l="1"/>
  <c r="L9" i="1"/>
  <c r="J6" i="1"/>
  <c r="J4" i="1"/>
  <c r="J5" i="1"/>
  <c r="J7" i="1"/>
  <c r="J8" i="1"/>
  <c r="J9" i="1"/>
  <c r="J10" i="1"/>
  <c r="J11" i="1"/>
  <c r="J12" i="1"/>
  <c r="C7" i="4"/>
  <c r="L10" i="1"/>
  <c r="L11" i="1"/>
  <c r="L12" i="1"/>
  <c r="L5" i="1"/>
  <c r="L6" i="1"/>
  <c r="L7" i="1"/>
  <c r="L8" i="1"/>
  <c r="L103" i="1"/>
  <c r="L101" i="1"/>
  <c r="L102" i="1"/>
  <c r="L100" i="1"/>
  <c r="N1" i="1" l="1"/>
  <c r="C3" i="4"/>
  <c r="C4" i="4"/>
  <c r="C5" i="4"/>
  <c r="C6" i="4"/>
  <c r="C8" i="4"/>
  <c r="C9" i="4"/>
  <c r="C10" i="4"/>
  <c r="C11" i="4"/>
  <c r="C12" i="4"/>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J14" i="1"/>
  <c r="J15" i="1"/>
  <c r="J16" i="1"/>
  <c r="L13" i="1"/>
  <c r="L14" i="1"/>
  <c r="L15" i="1"/>
  <c r="L16" i="1"/>
  <c r="J17" i="1"/>
  <c r="J18" i="1"/>
  <c r="J19" i="1"/>
  <c r="J20" i="1"/>
  <c r="J21" i="1"/>
  <c r="L17" i="1"/>
  <c r="L18" i="1"/>
  <c r="L19" i="1"/>
  <c r="L20" i="1"/>
  <c r="L21" i="1"/>
  <c r="L22" i="1"/>
  <c r="L23" i="1"/>
  <c r="L24" i="1"/>
  <c r="J103" i="1" l="1"/>
  <c r="J100" i="1"/>
  <c r="J101" i="1"/>
  <c r="J102" i="1"/>
  <c r="L4" i="1" l="1"/>
  <c r="C2" i="4"/>
  <c r="C14" i="4" s="1"/>
  <c r="D11" i="4" l="1"/>
  <c r="D3" i="4"/>
  <c r="D10" i="4"/>
  <c r="D2" i="4"/>
  <c r="D6" i="4"/>
  <c r="D5" i="4"/>
  <c r="D9" i="4"/>
  <c r="D7" i="4"/>
  <c r="D8" i="4"/>
  <c r="D12" i="4"/>
  <c r="D4" i="4"/>
</calcChain>
</file>

<file path=xl/sharedStrings.xml><?xml version="1.0" encoding="utf-8"?>
<sst xmlns="http://schemas.openxmlformats.org/spreadsheetml/2006/main" count="415" uniqueCount="275">
  <si>
    <t>Meilensteine</t>
  </si>
  <si>
    <t>Datum</t>
  </si>
  <si>
    <t>Beschreibung</t>
  </si>
  <si>
    <t>AUFGABENLISTE</t>
  </si>
  <si>
    <t>ID</t>
  </si>
  <si>
    <t>Aufgabe</t>
  </si>
  <si>
    <t>Phase</t>
  </si>
  <si>
    <t xml:space="preserve">Priorität </t>
  </si>
  <si>
    <t xml:space="preserve">Status </t>
  </si>
  <si>
    <t xml:space="preserve">Anfangs-datum </t>
  </si>
  <si>
    <t xml:space="preserve">Fälligkeits-datum </t>
  </si>
  <si>
    <t>% abgeschlossen</t>
  </si>
  <si>
    <t>Erledigt/Überfällig?</t>
  </si>
  <si>
    <t>Aufwand geschätzt</t>
  </si>
  <si>
    <t>Aufwand tatsächlich</t>
  </si>
  <si>
    <t>Verantwortlicher</t>
  </si>
  <si>
    <t>Anmerkungen</t>
  </si>
  <si>
    <t>1</t>
  </si>
  <si>
    <t>2</t>
  </si>
  <si>
    <t>3</t>
  </si>
  <si>
    <t>4</t>
  </si>
  <si>
    <t>5</t>
  </si>
  <si>
    <t>6</t>
  </si>
  <si>
    <t>7</t>
  </si>
  <si>
    <t>8</t>
  </si>
  <si>
    <t>9</t>
  </si>
  <si>
    <t>10</t>
  </si>
  <si>
    <t>11</t>
  </si>
  <si>
    <t>12</t>
  </si>
  <si>
    <t>13</t>
  </si>
  <si>
    <t>14</t>
  </si>
  <si>
    <t>15</t>
  </si>
  <si>
    <t>16</t>
  </si>
  <si>
    <t>17</t>
  </si>
  <si>
    <t>18</t>
  </si>
  <si>
    <t>19</t>
  </si>
  <si>
    <t>20</t>
  </si>
  <si>
    <t>21</t>
  </si>
  <si>
    <t>Mitarbeiter</t>
  </si>
  <si>
    <t>Arbeits-paket</t>
  </si>
  <si>
    <t>Aufwand 
in Stunden</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</si>
  <si>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</si>
  <si>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</si>
  <si>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</si>
  <si>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</si>
  <si>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</si>
  <si>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</si>
  <si>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</si>
  <si>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</si>
  <si>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</si>
  <si>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</si>
  <si>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</si>
  <si>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</si>
  <si>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</si>
  <si>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</si>
  <si>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</si>
  <si>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</si>
  <si>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</si>
  <si>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</si>
  <si>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</si>
  <si>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</si>
  <si>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</si>
  <si>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</si>
  <si>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</si>
  <si>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</si>
  <si>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</si>
  <si>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</si>
  <si>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</si>
  <si>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</si>
  <si>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</si>
  <si>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</si>
  <si>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</si>
  <si>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</si>
  <si>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</si>
  <si>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</si>
  <si>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Kürzel</t>
  </si>
  <si>
    <t>Name</t>
  </si>
  <si>
    <t>Stunden</t>
  </si>
  <si>
    <t>Proz</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</si>
  <si>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</si>
  <si>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</si>
  <si>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</si>
  <si>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</si>
  <si>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</si>
  <si>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</si>
  <si>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</si>
  <si>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</si>
  <si>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</si>
  <si>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</si>
  <si>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</si>
  <si>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</si>
  <si>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</si>
  <si>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</si>
  <si>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</si>
  <si>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</si>
  <si>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</si>
  <si>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</si>
  <si>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</si>
  <si>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</si>
  <si>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</si>
  <si>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</si>
  <si>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</si>
  <si>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</si>
  <si>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</si>
  <si>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</si>
  <si>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</si>
  <si>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</si>
  <si>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</si>
  <si>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</si>
  <si>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</si>
  <si>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</si>
  <si>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</si>
  <si>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</si>
  <si>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</si>
  <si>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</si>
  <si>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</si>
  <si>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</si>
  <si>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</si>
  <si>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</si>
  <si>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</si>
  <si>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</si>
  <si>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</si>
  <si>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</si>
  <si>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</si>
  <si>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GD</t>
  </si>
  <si>
    <t>Gabriel Deiac</t>
  </si>
  <si>
    <t>CS</t>
  </si>
  <si>
    <t>Christoph Steiner</t>
  </si>
  <si>
    <t>KF</t>
  </si>
  <si>
    <t>Kevin Forstner</t>
  </si>
  <si>
    <t>SZ</t>
  </si>
  <si>
    <t>Silke Zauner</t>
  </si>
  <si>
    <t>FN</t>
  </si>
  <si>
    <t>Fabian Neuheimer</t>
  </si>
  <si>
    <t>TT</t>
  </si>
  <si>
    <t>Tobias Teufel</t>
  </si>
  <si>
    <t>App-Berechtigungen</t>
  </si>
  <si>
    <t>Zugriff auf die MS-Graph gewärleisten, Änderungen ermöglichen und Zugriff bekommen</t>
  </si>
  <si>
    <t>Web Desgin</t>
  </si>
  <si>
    <t>Standart Design für jede Seite</t>
  </si>
  <si>
    <t>Login-Page</t>
  </si>
  <si>
    <t>Benutzerprofil</t>
  </si>
  <si>
    <t>Email-Page</t>
  </si>
  <si>
    <t>Termin ansehen</t>
  </si>
  <si>
    <t>Termin erstellen</t>
  </si>
  <si>
    <t>Letzte verwendetes Dokument</t>
  </si>
  <si>
    <t>Anmeldedaten und Token für die anderen Seiten</t>
  </si>
  <si>
    <t>Profil vom Benutzer ausgeben</t>
  </si>
  <si>
    <t>Emails ansehen mit den Detailinfos</t>
  </si>
  <si>
    <t>Termine ansehen mit Detailinfos</t>
  </si>
  <si>
    <t xml:space="preserve">Termine erstellen Mithilfe von Kalender und Anmerkungen </t>
  </si>
  <si>
    <t>Dokumente die als letztes benutzt worden sind ansehen</t>
  </si>
  <si>
    <t>Hoch</t>
  </si>
  <si>
    <t>API-Berechtigungen</t>
  </si>
  <si>
    <t>Standart Web-Design fertigstellen</t>
  </si>
  <si>
    <t>Login Page</t>
  </si>
  <si>
    <t>Normal</t>
  </si>
  <si>
    <t>Benutzerporfil</t>
  </si>
  <si>
    <t>Email abrufen und Detailinfo</t>
  </si>
  <si>
    <t>Letzte verwendeten Dokumente</t>
  </si>
  <si>
    <t>Niedrig</t>
  </si>
  <si>
    <t>Excel, Word, Teamkoordination</t>
  </si>
  <si>
    <t>Teameinteilung und starten vom Handbuch</t>
  </si>
  <si>
    <t>Teambesprechung und Design start</t>
  </si>
  <si>
    <t>API Berechtigungen informieren und gestartet</t>
  </si>
  <si>
    <t>Teamrolle informiert und Kalender anschauen angefangen</t>
  </si>
  <si>
    <t>Mit JavaScript</t>
  </si>
  <si>
    <t>Das Grunddesign mit verschiedenen Frameworks</t>
  </si>
  <si>
    <t>Login Page zur Anmeldung (Helfer:GD)</t>
  </si>
  <si>
    <t>Kalender Termin erstellen angefangen</t>
  </si>
  <si>
    <t>Email angefange</t>
  </si>
  <si>
    <t>Weiter im Handbuch gearbeitet und GANT angefanegen</t>
  </si>
  <si>
    <t>Desgin vorsetztung</t>
  </si>
  <si>
    <t>API mithilfe vom Internet bearbeitet</t>
  </si>
  <si>
    <t>JSON informiert</t>
  </si>
  <si>
    <t>Termin erstellung in der API bearbeitet/informiert</t>
  </si>
  <si>
    <t>Email Seite weiterarbeit</t>
  </si>
  <si>
    <t>Excel angefangen und GANT fertig</t>
  </si>
  <si>
    <t>Desing überarbeiet</t>
  </si>
  <si>
    <t>API Berechtigungen fast vollständig abgearbeitet</t>
  </si>
  <si>
    <t>Excel fertig</t>
  </si>
  <si>
    <t>Benutzerinfo ausgeben als Startseite zu benützen</t>
  </si>
  <si>
    <t>Email und Detailinfo in einer Seite ausgeben</t>
  </si>
  <si>
    <t>Termin anschauen mit Deiatlinfo</t>
  </si>
  <si>
    <t>Termin mit Kalender und Anmerkungen erstellen</t>
  </si>
  <si>
    <t>Letzte verwendete Doks sehen</t>
  </si>
  <si>
    <t>Design weiterarbeit und verschönern</t>
  </si>
  <si>
    <t>App berechtigungen mit JSON bekommen</t>
  </si>
  <si>
    <t>Kalender Termin ansehen seite erstellt</t>
  </si>
  <si>
    <t>Kalender Termin erstellen Seite angefangen und verschönert</t>
  </si>
  <si>
    <t>Email und Detailinfo sehen weiter informiert</t>
  </si>
  <si>
    <t>Präsi angefangen und Excel weiter geupdated</t>
  </si>
  <si>
    <t>Design fast fertig gemacht</t>
  </si>
  <si>
    <t>API Berechtigungen email json fertig und rest bearbeitet</t>
  </si>
  <si>
    <t>Termin erstellen seite design erstellt</t>
  </si>
  <si>
    <t>Präsi und Spezifikationen und derzeitigen Stand anschauen</t>
  </si>
  <si>
    <t>Projekmanagement</t>
  </si>
  <si>
    <t>Präsentation vorgetragen und zugehört GANTT fertiggestellt</t>
  </si>
  <si>
    <t>Termine ansehen in das Design hinzufügen, Präsis zuhören</t>
  </si>
  <si>
    <t>Login Page begonnen und Recherche betrieben, Präsis zuhören</t>
  </si>
  <si>
    <t>Termin erstellen in Design integrieren, Präsis zuhören</t>
  </si>
  <si>
    <t>API Schnittstelle mit Login recherchieren und Kalender, Präsis zuhören</t>
  </si>
  <si>
    <t>Email integration ins Design, Präsis zuhören</t>
  </si>
  <si>
    <t>Einbinden von HTML auf Node.js und das transferieren von Variablen zwischen den Seiten</t>
  </si>
  <si>
    <t>Styling</t>
  </si>
  <si>
    <t>Kleine Designänderungen, versucht Node.js zu starten um Emails abzufragen</t>
  </si>
  <si>
    <t>Erledigt</t>
  </si>
  <si>
    <t>Nachtragen des Managements, Design und Merge in Main angefangen</t>
  </si>
  <si>
    <t>Login Page weiterarbeit</t>
  </si>
  <si>
    <t>Mehrere Teilnehmer zum Termin hinzufügen</t>
  </si>
  <si>
    <t>Layout und Ausgaben Änderungen</t>
  </si>
  <si>
    <t>E-Mail call wurde optimiert und der Token welcher für alle Calls erforderlich ist kann nun mithelfe eines “Fetch”s abrufbar, zusätzlich wird dieser Token auch beim Sign In abgerufen</t>
  </si>
  <si>
    <t>Contentausgabe der Emails bereitgestellt, ausgelesen und bearbeitet</t>
  </si>
  <si>
    <t>Desigideen ausprobiert</t>
  </si>
  <si>
    <t>Alle benötigten JSONs werden erfolgreich abgerufen (Recent files, meeting, emails) und Beginn des Merges von App-Permission und Main</t>
  </si>
  <si>
    <t>Fertigstellung der Login Seite</t>
  </si>
  <si>
    <t xml:space="preserve">Fertigstellung des Main Branches </t>
  </si>
  <si>
    <t>Start Mail Seite</t>
  </si>
  <si>
    <t>Anfang der Profil Seite</t>
  </si>
  <si>
    <t>Zwischenstand übernommen</t>
  </si>
  <si>
    <t>Änderungen beim Layout usw</t>
  </si>
  <si>
    <t>Teammitglieder bei ihren Aufgaben helfen</t>
  </si>
  <si>
    <t>Profil und letzte verwendeten Doks angefangen</t>
  </si>
  <si>
    <t>Styling der Seite verbessert, Icons für alle Seiten eingebunden</t>
  </si>
  <si>
    <t xml:space="preserve">Die api request im code und umgesetzt + Änderungen im Code + Änderungen im Style </t>
  </si>
  <si>
    <t>Weiterleit Probleme auf allen Seite behoben</t>
  </si>
  <si>
    <t>Token ,api request hinzugefügt, Fehlermeldung</t>
  </si>
  <si>
    <t>Auth.js wurde auf HTML Seiten abgestimmt</t>
  </si>
  <si>
    <t>Fixed Merge Fehler und weiter an Mails gearbeitet</t>
  </si>
  <si>
    <t>Letzte Doks weiterarbeit</t>
  </si>
  <si>
    <t>Code hinzugefügt + umgerändert+ Fehlerbehebung</t>
  </si>
  <si>
    <t>Styling und token abfrage</t>
  </si>
  <si>
    <t>Profilbild, Namen, Klasse wurden erfolgreich abgefragt und werden nun in der Sidebar Korrekt angezeigt</t>
  </si>
  <si>
    <t>Code änderungen, anpassungen bei ausgeben der mail</t>
  </si>
  <si>
    <t>Fehlerbehebung in den Branches</t>
  </si>
  <si>
    <t>Mergen des Forstner Branches  + Probleme lösen</t>
  </si>
  <si>
    <t>Konflikte lösen</t>
  </si>
  <si>
    <t>Am Code weitergearbeitet</t>
  </si>
  <si>
    <t>Mails angefangen</t>
  </si>
  <si>
    <t>Styling des Formulars</t>
  </si>
  <si>
    <t>Codeänderungen</t>
  </si>
  <si>
    <t>Weiterarbeiten am code und änderungen</t>
  </si>
  <si>
    <t>Weitere Versuche Bilder in den Mails anzuzeigen</t>
  </si>
  <si>
    <t>Weiterarbeit Profil und Filter für Dokumente</t>
  </si>
  <si>
    <t>Token richtig fetchen</t>
  </si>
  <si>
    <t>Letzte verwendeten Doks aufrufen und öfnen</t>
  </si>
  <si>
    <t>Bilder werden in Mails nun korrekt geladen</t>
  </si>
  <si>
    <t>Versucht auch Designändern um  sich leichter abzumelden</t>
  </si>
  <si>
    <t>Kleine Änderung am Dashboard damit man sich leichter abmelden kann + Dokumente öffnen gefixed</t>
  </si>
  <si>
    <t>Nachtragen der versäumten Stunden und Besprechung mit Prof Brandner</t>
  </si>
  <si>
    <t>Fehlerbehebung + Fertigstellung der Terminseite und Design Optimierungen gemacht</t>
  </si>
  <si>
    <t>CSS für Mail Seite</t>
  </si>
  <si>
    <t>Kontakte abrufen</t>
  </si>
  <si>
    <t>Fertig</t>
  </si>
  <si>
    <t>Implementieren</t>
  </si>
  <si>
    <t>Name, Email und Telnummber abrufen und ausgeben</t>
  </si>
  <si>
    <t>Projekt Implementierung Fertigstellung mit Steiner</t>
  </si>
  <si>
    <t>Alle Branches in das Main gemerged &amp; GIF während des Ladens von Mails hinzugefügt</t>
  </si>
  <si>
    <t>Fertigstellung des Projektes</t>
  </si>
  <si>
    <t>Kontakte seite implementieren geholfen</t>
  </si>
  <si>
    <t>Anfang End-Präsi und Aufgaben geupdated</t>
  </si>
  <si>
    <t>Kontakte seite implentieren und lade gif in letzte doks</t>
  </si>
  <si>
    <t>Letzten Doks über mehrere Seiten spannen</t>
  </si>
  <si>
    <t>Fehlerbehebung + Fertigstellung</t>
  </si>
  <si>
    <t>Fertigstellung</t>
  </si>
  <si>
    <t>Präsi angefangen und Excel weiter geupdated und Handbuch fertiggestellt</t>
  </si>
  <si>
    <t>Präsi design und Gabriel Geholfen</t>
  </si>
  <si>
    <t>Versucht letzten Doks weiterarbeit das mehere Seiten angezeigt werden</t>
  </si>
  <si>
    <t>Kevin geholfen</t>
  </si>
  <si>
    <t xml:space="preserve">Kontakt Seite Funktionlitäten </t>
  </si>
  <si>
    <t>Präsi fertigstellen</t>
  </si>
  <si>
    <t>Letzten Doks nicht fertiggestellt aber trotzdem versucht</t>
  </si>
  <si>
    <t>Leztzten Doks Versucht aber nicht geschafft</t>
  </si>
  <si>
    <t>Kontakte fertiggestellt</t>
  </si>
  <si>
    <t>Kontakte mit Infos abrufen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</si>
</sst>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quot;Erledigt&quot;;&quot;&quot;;&quot;Überfällig&quot;"/>
  </numFmts>
  <fonts count="10" x14ac:knownFonts="1">
    <font>
      <sz val="11"/>
      <color theme="1" tint="4.9989318521683403E-2"/>
      <name val="Century Gothic"/>
      <family val="1"/>
      <scheme val="minor"/>
    </font>
    <font>
      <sz val="8"/>
      <name val="Century Gothic"/>
      <family val="2"/>
      <scheme val="minor"/>
    </font>
    <font>
      <b/>
      <sz val="11"/>
      <color theme="0"/>
      <name val="Century Gothic"/>
      <family val="1"/>
      <scheme val="major"/>
    </font>
    <font>
      <sz val="36"/>
      <color theme="0"/>
      <name val="Century Gothic"/>
      <family val="1"/>
      <scheme val="major"/>
    </font>
    <font>
      <b/>
      <sz val="11"/>
      <color theme="3"/>
      <name val="Century Gothic"/>
      <family val="2"/>
      <scheme val="minor"/>
    </font>
    <font>
      <sz val="11"/>
      <color theme="1" tint="4.9989318521683403E-2"/>
      <name val="Century Gothic"/>
      <family val="1"/>
      <scheme val="minor"/>
    </font>
    <font>
      <sz val="11"/>
      <color theme="3"/>
      <name val="Century Gothic"/>
      <family val="1"/>
      <scheme val="minor"/>
    </font>
    <font>
      <sz val="16"/>
      <color theme="0"/>
      <name val="Century Gothic"/>
      <family val="1"/>
      <scheme val="minor"/>
    </font>
    <font>
      <b/>
      <sz val="11"/>
      <color theme="0"/>
      <name val="Century Gothic"/>
      <family val="1"/>
      <scheme val="minor"/>
    </font>
    <font>
      <sz val="8"/>
      <name val="Century Gothic"/>
      <family val="1"/>
      <scheme val="minor"/>
    </font>
  </fonts>
  <fills count="9">
    <fill>
      <patternFill patternType="none"/>
    </fill>
    <fill>
      <patternFill patternType="gray125"/>
    </fill>
    <fill>
      <patternFill patternType="solid">
        <fgColor theme="3" tint="-0.24994659260841701"/>
        <bgColor indexed="64"/>
      </patternFill>
    </fill>
    <fill>
      <patternFill patternType="solid">
        <fgColor theme="4"/>
        <bgColor indexed="64"/>
      </patternFill>
    </fill>
    <fill>
      <patternFill patternType="solid">
        <fgColor theme="5" tint="0.39994506668294322"/>
        <bgColor indexed="64"/>
      </patternFill>
    </fill>
    <fill>
      <patternFill patternType="solid">
        <fgColor rgb="FFFFFFCC"/>
      </patternFill>
    </fill>
    <fill>
      <gradientFill>
        <stop position="0">
          <color theme="8" tint="-0.49803155613879818"/>
        </stop>
        <stop position="0.5">
          <color theme="8" tint="0.40000610370189521"/>
        </stop>
        <stop position="1">
          <color theme="8" tint="-0.49803155613879818"/>
        </stop>
      </gradientFill>
    </fill>
    <fill>
      <patternFill patternType="solid">
        <fgColor theme="3"/>
        <bgColor indexed="64"/>
      </patternFill>
    </fill>
    <fill>
      <patternFill patternType="solid">
        <fgColor theme="3" tint="0.79998168889431442"/>
        <bgColor indexed="64"/>
      </patternFill>
    </fill>
  </fills>
  <borders count="10">
    <border>
      <left/>
      <right/>
      <top/>
      <bottom/>
      <diagonal/>
    </border>
    <border>
      <left style="thin">
        <color rgb="FFB2B2B2"/>
      </left>
      <right style="thin">
        <color rgb="FFB2B2B2"/>
      </right>
      <top style="thin">
        <color rgb="FFB2B2B2"/>
      </top>
      <bottom style="thin">
        <color rgb="FFB2B2B2"/>
      </bottom>
      <diagonal/>
    </border>
    <border>
      <left/>
      <right style="thin">
        <color theme="0"/>
      </right>
      <top style="thick">
        <color theme="0"/>
      </top>
      <bottom/>
      <diagonal/>
    </border>
    <border>
      <left style="thin">
        <color theme="0"/>
      </left>
      <right/>
      <top style="thick">
        <color theme="0"/>
      </top>
      <bottom/>
      <diagonal/>
    </border>
    <border>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top/>
      <bottom/>
      <diagonal/>
    </border>
    <border>
      <left/>
      <right/>
      <top style="thick">
        <color theme="0"/>
      </top>
      <bottom/>
      <diagonal/>
    </border>
    <border>
      <left/>
      <right style="thin">
        <color theme="0"/>
      </right>
      <top/>
      <bottom/>
      <diagonal/>
    </border>
    <border>
      <left style="thin">
        <color theme="0"/>
      </left>
      <right style="thin">
        <color theme="0"/>
      </right>
      <top/>
      <bottom/>
      <diagonal/>
    </border>
  </borders>
  <cellStyleXfs count="15">
    <xf numFmtId="0" fontId="0" fillId="0" borderId="0">
      <alignment horizontal="left" vertical="center" wrapText="1" indent="1"/>
    </xf>
    <xf numFmtId="0" fontId="3" fillId="6" borderId="0" applyNumberFormat="0" applyBorder="0" applyProtection="0">
      <alignment horizontal="left" vertical="center" indent="2"/>
    </xf>
    <xf numFmtId="0" fontId="2" fillId="2" borderId="0" applyNumberFormat="0" applyBorder="0" applyProtection="0">
      <alignment horizontal="center" vertical="center"/>
    </xf>
    <xf numFmtId="0" fontId="2" fillId="3" borderId="0" applyNumberFormat="0" applyBorder="0" applyProtection="0">
      <alignment horizontal="center" vertical="center"/>
    </xf>
    <xf numFmtId="0" fontId="2" fillId="4" borderId="0" applyNumberFormat="0" applyBorder="0" applyAlignment="0" applyProtection="0"/>
    <xf numFmtId="167" fontId="5" fillId="0" borderId="0" applyFont="0" applyFill="0" applyBorder="0" applyAlignment="0" applyProtection="0"/>
    <xf numFmtId="165" fontId="5" fillId="0" borderId="0" applyFont="0" applyFill="0" applyBorder="0" applyAlignment="0" applyProtection="0"/>
    <xf numFmtId="166" fontId="5" fillId="0" borderId="0" applyFont="0" applyFill="0" applyBorder="0" applyAlignment="0" applyProtection="0"/>
    <xf numFmtId="164" fontId="5" fillId="0" borderId="0" applyFont="0" applyFill="0" applyBorder="0" applyAlignment="0" applyProtection="0"/>
    <xf numFmtId="0" fontId="4" fillId="0" borderId="0" applyNumberFormat="0" applyFill="0" applyBorder="0" applyAlignment="0" applyProtection="0"/>
    <xf numFmtId="0" fontId="5" fillId="5" borderId="1" applyNumberFormat="0" applyFont="0" applyAlignment="0" applyProtection="0"/>
    <xf numFmtId="14" fontId="5" fillId="0" borderId="0">
      <alignment horizontal="left" vertical="center" indent="1"/>
    </xf>
    <xf numFmtId="9" fontId="5" fillId="0" borderId="0" applyFont="0" applyFill="0" applyBorder="0" applyProtection="0">
      <alignment horizontal="right" vertical="center" indent="1"/>
    </xf>
    <xf numFmtId="168" fontId="6" fillId="0" borderId="0" applyFill="0" applyBorder="0">
      <alignment horizontal="center" vertical="center"/>
    </xf>
    <xf numFmtId="0" fontId="7" fillId="3" borderId="0">
      <alignment horizontal="left" vertical="center" indent="2"/>
    </xf>
  </cellStyleXfs>
  <cellXfs count="43">
    <xf numFmtId="0" fontId="0" fillId="0" borderId="0" xfId="0">
      <alignment horizontal="left" vertical="center" wrapText="1" indent="1"/>
    </xf>
    <xf numFmtId="14" fontId="5" fillId="0" borderId="0" xfId="11">
      <alignment horizontal="left" vertical="center" indent="1"/>
    </xf>
    <xf numFmtId="0" fontId="7" fillId="3" borderId="0" xfId="14">
      <alignment horizontal="left" vertical="center" indent="2"/>
    </xf>
    <xf numFmtId="9" fontId="0" fillId="0" borderId="0" xfId="12" applyFont="1">
      <alignment horizontal="right" vertical="center" indent="1"/>
    </xf>
    <xf numFmtId="168" fontId="6" fillId="0" borderId="0" xfId="13">
      <alignment horizontal="center" vertical="center"/>
    </xf>
    <xf numFmtId="0" fontId="8" fillId="7" borderId="2" xfId="0" applyFont="1" applyFill="1" applyBorder="1">
      <alignment horizontal="left" vertical="center" wrapText="1" indent="1"/>
    </xf>
    <xf numFmtId="0" fontId="0" fillId="0" borderId="0" xfId="0" applyAlignment="1">
      <alignment horizontal="center" vertical="center" wrapText="1"/>
    </xf>
    <xf numFmtId="14" fontId="0" fillId="0" borderId="5" xfId="11" applyFont="1" applyBorder="1">
      <alignment horizontal="left" vertical="center" indent="1"/>
    </xf>
    <xf numFmtId="14" fontId="0" fillId="8" borderId="5" xfId="11" applyFont="1" applyFill="1" applyBorder="1">
      <alignment horizontal="left" vertical="center" indent="1"/>
    </xf>
    <xf numFmtId="2" fontId="6" fillId="0" borderId="0" xfId="5" applyNumberFormat="1" applyFont="1" applyAlignment="1">
      <alignment horizontal="center" vertical="center"/>
    </xf>
    <xf numFmtId="168" fontId="6" fillId="0" borderId="0" xfId="0" applyNumberFormat="1" applyFont="1" applyAlignment="1">
      <alignment horizontal="center" vertical="center"/>
    </xf>
    <xf numFmtId="49" fontId="0" fillId="0" borderId="0" xfId="0" applyNumberFormat="1">
      <alignment horizontal="left" vertical="center" wrapText="1" indent="1"/>
    </xf>
    <xf numFmtId="49" fontId="6" fillId="0" borderId="0" xfId="0" applyNumberFormat="1" applyFont="1" applyAlignment="1">
      <alignment horizontal="center" vertical="center"/>
    </xf>
    <xf numFmtId="14" fontId="0" fillId="0" borderId="0" xfId="0" applyNumberFormat="1">
      <alignment horizontal="left" vertical="center" wrapText="1" indent="1"/>
    </xf>
    <xf numFmtId="14" fontId="0" fillId="0" borderId="0" xfId="0" applyNumberFormat="1" applyAlignment="1">
      <alignment horizontal="left" vertical="center" indent="1"/>
    </xf>
    <xf numFmtId="167" fontId="5" fillId="0" borderId="0" xfId="5" applyAlignment="1">
      <alignment horizontal="left" vertical="center" indent="1"/>
    </xf>
    <xf numFmtId="167" fontId="5" fillId="0" borderId="0" xfId="5" applyFill="1" applyAlignment="1">
      <alignment horizontal="left" vertical="center" indent="1"/>
    </xf>
    <xf numFmtId="9" fontId="0" fillId="0" borderId="0" xfId="0" applyNumberFormat="1" applyAlignment="1">
      <alignment horizontal="right" vertical="center" indent="1"/>
    </xf>
    <xf numFmtId="167" fontId="0" fillId="0" borderId="0" xfId="5" applyFont="1" applyAlignment="1">
      <alignment horizontal="left" vertical="center" wrapText="1" indent="1"/>
    </xf>
    <xf numFmtId="2" fontId="0" fillId="0" borderId="0" xfId="5" applyNumberFormat="1" applyFont="1" applyAlignment="1">
      <alignment horizontal="left" vertical="center" wrapText="1" indent="1"/>
    </xf>
    <xf numFmtId="49" fontId="0" fillId="0" borderId="4" xfId="0" applyNumberFormat="1" applyBorder="1">
      <alignment horizontal="left" vertical="center" wrapText="1" indent="1"/>
    </xf>
    <xf numFmtId="14" fontId="0" fillId="0" borderId="5" xfId="0" applyNumberFormat="1" applyBorder="1">
      <alignment horizontal="left" vertical="center" wrapText="1" indent="1"/>
    </xf>
    <xf numFmtId="49" fontId="0" fillId="8" borderId="4" xfId="0" applyNumberFormat="1" applyFill="1" applyBorder="1">
      <alignment horizontal="left" vertical="center" wrapText="1" indent="1"/>
    </xf>
    <xf numFmtId="14" fontId="0" fillId="8" borderId="5" xfId="0" applyNumberFormat="1" applyFill="1" applyBorder="1">
      <alignment horizontal="left" vertical="center" wrapText="1" indent="1"/>
    </xf>
    <xf numFmtId="49" fontId="8" fillId="7" borderId="8" xfId="0" applyNumberFormat="1" applyFont="1" applyFill="1" applyBorder="1">
      <alignment horizontal="left" vertical="center" wrapText="1" indent="1"/>
    </xf>
    <xf numFmtId="0" fontId="8" fillId="7" borderId="9" xfId="0" applyFont="1" applyFill="1" applyBorder="1">
      <alignment horizontal="left" vertical="center" wrapText="1" indent="1"/>
    </xf>
    <xf numFmtId="9" fontId="0" fillId="0" borderId="5" xfId="12" applyFont="1" applyBorder="1">
      <alignment horizontal="right" vertical="center" indent="1"/>
    </xf>
    <xf numFmtId="9" fontId="0" fillId="8" borderId="5" xfId="12" applyFont="1" applyFill="1" applyBorder="1">
      <alignment horizontal="right" vertical="center" indent="1"/>
    </xf>
    <xf numFmtId="0" fontId="0" fillId="0" borderId="5" xfId="0" applyBorder="1" applyAlignment="1">
      <alignment horizontal="right" vertical="center" wrapText="1" indent="1"/>
    </xf>
    <xf numFmtId="0" fontId="0" fillId="8" borderId="5" xfId="0" applyFill="1" applyBorder="1" applyAlignment="1">
      <alignment horizontal="right" vertical="center" wrapText="1" indent="1"/>
    </xf>
    <xf numFmtId="0" fontId="0" fillId="0" borderId="0" xfId="0" applyAlignment="1">
      <alignment horizontal="right" vertical="center" wrapText="1" indent="1"/>
    </xf>
    <xf numFmtId="0" fontId="0" fillId="0" borderId="0" xfId="0" applyAlignment="1">
      <alignment vertical="center" wrapText="1"/>
    </xf>
    <xf numFmtId="0" fontId="0" fillId="0" borderId="4" xfId="0" applyBorder="1" applyAlignment="1">
      <alignment vertical="center" wrapText="1"/>
    </xf>
    <xf numFmtId="14" fontId="0" fillId="0" borderId="6" xfId="11" applyFont="1" applyBorder="1" applyAlignment="1">
      <alignment horizontal="left" vertical="center"/>
    </xf>
    <xf numFmtId="14" fontId="0" fillId="0" borderId="0" xfId="11" applyFont="1" applyAlignment="1">
      <alignment horizontal="left" vertical="center"/>
    </xf>
    <xf numFmtId="0" fontId="8" fillId="7" borderId="7" xfId="0" applyFont="1" applyFill="1" applyBorder="1" applyAlignment="1">
      <alignment horizontal="left" vertical="center" wrapText="1"/>
    </xf>
    <xf numFmtId="0" fontId="8" fillId="7" borderId="2" xfId="0" applyFont="1" applyFill="1" applyBorder="1" applyAlignment="1">
      <alignment horizontal="left" vertical="center" wrapText="1"/>
    </xf>
    <xf numFmtId="0" fontId="8" fillId="7" borderId="3" xfId="0" applyFont="1" applyFill="1" applyBorder="1" applyAlignment="1">
      <alignment horizontal="left" vertical="center" wrapText="1"/>
    </xf>
    <xf numFmtId="14" fontId="0" fillId="8" borderId="6" xfId="11" applyFont="1" applyFill="1" applyBorder="1" applyAlignment="1">
      <alignment horizontal="left" vertical="center"/>
    </xf>
    <xf numFmtId="14" fontId="0" fillId="8" borderId="0" xfId="11" applyFont="1" applyFill="1" applyAlignment="1">
      <alignment horizontal="left" vertical="center"/>
    </xf>
    <xf numFmtId="0" fontId="0" fillId="8" borderId="0" xfId="0" applyFill="1" applyAlignment="1">
      <alignment vertical="center" wrapText="1"/>
    </xf>
    <xf numFmtId="0" fontId="0" fillId="8" borderId="4" xfId="0" applyFill="1" applyBorder="1" applyAlignment="1">
      <alignment vertical="center" wrapText="1"/>
    </xf>
    <xf numFmtId="0" fontId="3" fillId="6" borderId="0" xfId="1" applyAlignment="1">
      <alignment horizontal="left" vertical="center"/>
    </xf>
  </cellXfs>
  <cellStyles count="15">
    <cellStyle name="Datum" xfId="11" xr:uid="{00000000-0005-0000-0000-000000000000}"/>
    <cellStyle name="Dezimal [0]" xfId="6" builtinId="6" customBuiltin="1"/>
    <cellStyle name="Erledigt/Überfällig" xfId="13" xr:uid="{00000000-0005-0000-0000-000002000000}"/>
    <cellStyle name="Kalenderjahr" xfId="14" xr:uid="{00000000-0005-0000-0000-000003000000}"/>
    <cellStyle name="Komma" xfId="5" builtinId="3" customBuiltin="1"/>
    <cellStyle name="Notiz" xfId="10" builtinId="10" customBuiltin="1"/>
    <cellStyle name="Prozent" xfId="12" builtinId="5" customBuiltin="1"/>
    <cellStyle name="Standard" xfId="0" builtinId="0" customBuiltin="1"/>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9" builtinId="19" customBuiltin="1"/>
    <cellStyle name="Währung" xfId="7" builtinId="4" customBuiltin="1"/>
    <cellStyle name="Währung [0]" xfId="8" builtinId="7" customBuiltin="1"/>
  </cellStyles>
  <dxfs count="34">
    <dxf>
      <font>
        <b val="0"/>
        <i val="0"/>
        <strike val="0"/>
        <condense val="0"/>
        <extend val="0"/>
        <outline val="0"/>
        <shadow val="0"/>
        <u val="none"/>
        <vertAlign val="baseline"/>
        <sz val="11"/>
        <color theme="3"/>
        <name val="Century Gothic"/>
        <family val="1"/>
        <scheme val="minor"/>
      </font>
      <numFmt numFmtId="168" formatCode="&quot;Erledigt&quot;;&quot;&quot;;&quot;Überfällig&quot;"/>
      <alignment horizontal="center" vertical="center" textRotation="0" wrapText="0" indent="0" justifyLastLine="0" shrinkToFit="0" readingOrder="0"/>
    </dxf>
    <dxf>
      <font>
        <b val="0"/>
        <i val="0"/>
        <strike val="0"/>
        <condense val="0"/>
        <extend val="0"/>
        <outline val="0"/>
        <shadow val="0"/>
        <u val="none"/>
        <vertAlign val="baseline"/>
        <sz val="11"/>
        <color theme="3"/>
        <name val="Century Gothic"/>
        <family val="1"/>
        <scheme val="minor"/>
      </font>
      <numFmt numFmtId="168" formatCode="&quot;Erledigt&quot;;&quot;&quot;;&quot;Überfällig&quot;"/>
      <alignment horizontal="center" vertical="center" textRotation="0" wrapText="0" indent="0" justifyLastLine="0" shrinkToFit="0" readingOrder="0"/>
    </dxf>
    <dxf>
      <font>
        <b val="0"/>
        <i val="0"/>
        <strike val="0"/>
        <condense val="0"/>
        <extend val="0"/>
        <outline val="0"/>
        <shadow val="0"/>
        <u val="none"/>
        <vertAlign val="baseline"/>
        <sz val="11"/>
        <color theme="3"/>
        <name val="Century Gothic"/>
        <family val="1"/>
        <scheme val="minor"/>
      </font>
      <numFmt numFmtId="168" formatCode="&quot;Erledigt&quot;;&quot;&quot;;&quot;Überfällig&quot;"/>
      <alignment horizontal="center" vertical="center" textRotation="0" wrapText="0" indent="0" justifyLastLine="0" shrinkToFit="0" readingOrder="0"/>
    </dxf>
    <dxf>
      <font>
        <b val="0"/>
        <i val="0"/>
        <strike val="0"/>
        <condense val="0"/>
        <extend val="0"/>
        <outline val="0"/>
        <shadow val="0"/>
        <u val="none"/>
        <vertAlign val="baseline"/>
        <sz val="11"/>
        <color theme="3"/>
        <name val="Century Gothic"/>
        <family val="1"/>
        <scheme val="minor"/>
      </font>
      <numFmt numFmtId="168" formatCode="&quot;Erledigt&quot;;&quot;&quot;;&quot;Überfällig&quot;"/>
      <alignment horizontal="center" vertical="center" textRotation="0" wrapText="0" indent="0" justifyLastLine="0" shrinkToFit="0" readingOrder="0"/>
    </dxf>
    <dxf>
      <numFmt numFmtId="13" formatCode="0%"/>
      <alignment horizontal="right" vertical="center" textRotation="0" wrapText="0" indent="1" justifyLastLine="0" shrinkToFit="0" readingOrder="0"/>
    </dxf>
    <dxf>
      <numFmt numFmtId="19" formatCode="dd/mm/yyyy"/>
      <alignment horizontal="left" vertical="center" textRotation="0" wrapText="0" indent="1" justifyLastLine="0" shrinkToFit="0" readingOrder="0"/>
    </dxf>
    <dxf>
      <numFmt numFmtId="19" formatCode="dd/mm/yyyy"/>
      <alignment horizontal="left" vertical="center" textRotation="0" wrapText="0" indent="1" justifyLastLine="0" shrinkToFit="0" readingOrder="0"/>
    </dxf>
    <dxf>
      <font>
        <b val="0"/>
        <i val="0"/>
        <strike val="0"/>
        <condense val="0"/>
        <extend val="0"/>
        <outline val="0"/>
        <shadow val="0"/>
        <u val="none"/>
        <vertAlign val="baseline"/>
        <sz val="11"/>
        <color theme="3"/>
        <name val="Century Gothic"/>
        <family val="1"/>
        <scheme val="minor"/>
      </font>
      <numFmt numFmtId="30" formatCode="@"/>
      <alignment horizontal="center" vertical="center" textRotation="0" wrapText="0" indent="0" justifyLastLine="0" shrinkToFit="0" readingOrder="0"/>
    </dxf>
    <dxf>
      <font>
        <color rgb="FF9C0006"/>
      </font>
      <fill>
        <patternFill>
          <bgColor rgb="FFFFC7CE"/>
        </patternFill>
      </fill>
    </dxf>
    <dxf>
      <numFmt numFmtId="0" formatCode="General"/>
      <alignment horizontal="right" vertical="center" textRotation="0" wrapText="1" indent="1" justifyLastLine="0" shrinkToFit="0" readingOrder="0"/>
    </dxf>
    <dxf>
      <border outline="0">
        <top style="thick">
          <color theme="0"/>
        </top>
      </border>
    </dxf>
    <dxf>
      <font>
        <b/>
        <i val="0"/>
        <strike val="0"/>
        <condense val="0"/>
        <extend val="0"/>
        <outline val="0"/>
        <shadow val="0"/>
        <u val="none"/>
        <vertAlign val="baseline"/>
        <sz val="11"/>
        <color theme="0"/>
        <name val="Century Gothic"/>
        <family val="1"/>
        <scheme val="minor"/>
      </font>
      <fill>
        <patternFill patternType="solid">
          <fgColor indexed="64"/>
          <bgColor theme="3"/>
        </patternFill>
      </fill>
      <border diagonalUp="0" diagonalDown="0" outline="0">
        <left style="thin">
          <color theme="0"/>
        </left>
        <right style="thin">
          <color theme="0"/>
        </right>
        <top/>
        <bottom/>
      </border>
    </dxf>
    <dxf>
      <numFmt numFmtId="167" formatCode="_(* #,##0.00_);_(* \(#,##0.00\);_(* &quot;-&quot;??_);_(@_)"/>
      <alignment horizontal="left" vertical="center" textRotation="0" wrapText="0" indent="1" justifyLastLine="0" shrinkToFit="0" readingOrder="0"/>
    </dxf>
    <dxf>
      <numFmt numFmtId="19" formatCode="dd/mm/yyyy"/>
    </dxf>
    <dxf>
      <numFmt numFmtId="19" formatCode="dd/mm/yyyy"/>
    </dxf>
    <dxf>
      <numFmt numFmtId="30" formatCode="@"/>
    </dxf>
    <dxf>
      <numFmt numFmtId="30" formatCode="@"/>
    </dxf>
    <dxf>
      <font>
        <b val="0"/>
        <i val="0"/>
        <strike val="0"/>
        <condense val="0"/>
        <extend val="0"/>
        <outline val="0"/>
        <shadow val="0"/>
        <u val="none"/>
        <vertAlign val="baseline"/>
        <sz val="11"/>
        <color theme="3"/>
        <name val="Century Gothic"/>
        <family val="1"/>
        <scheme val="minor"/>
      </font>
      <numFmt numFmtId="2" formatCode="0.00"/>
      <alignment horizontal="center" vertical="center" textRotation="0" wrapText="0" indent="0" justifyLastLine="0" shrinkToFit="0" readingOrder="0"/>
    </dxf>
    <dxf>
      <numFmt numFmtId="2" formatCode="0.00"/>
    </dxf>
    <dxf>
      <numFmt numFmtId="30" formatCode="@"/>
    </dxf>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
      <fill>
        <patternFill>
          <bgColor theme="3" tint="0.79998168889431442"/>
        </patternFill>
      </fill>
    </dxf>
    <dxf>
      <font>
        <b/>
        <i val="0"/>
        <color theme="0"/>
      </font>
      <fill>
        <patternFill>
          <bgColor theme="3"/>
        </patternFill>
      </fill>
      <border>
        <top style="thick">
          <color theme="0"/>
        </top>
        <vertical style="thin">
          <color theme="0"/>
        </vertical>
      </border>
    </dxf>
    <dxf>
      <border>
        <vertical style="thin">
          <color theme="0" tint="-0.24994659260841701"/>
        </vertical>
      </border>
    </dxf>
  </dxfs>
  <tableStyles count="2" defaultTableStyle="Aufgabenliste" defaultPivotStyle="PivotStyleMedium13">
    <tableStyle name="Aufgabenliste" pivot="0" count="3" xr9:uid="{00000000-0011-0000-FFFF-FFFF00000000}">
      <tableStyleElement type="wholeTable" dxfId="33"/>
      <tableStyleElement type="headerRow" dxfId="32"/>
      <tableStyleElement type="secondRowStripe" dxfId="31"/>
    </tableStyle>
    <tableStyle name="Aufgabenlisten-Pivot" table="0" count="11" xr9:uid="{00000000-0011-0000-FFFF-FFFF01000000}">
      <tableStyleElement type="headerRow" dxfId="30"/>
      <tableStyleElement type="totalRow" dxfId="29"/>
      <tableStyleElement type="firstRowStripe" dxfId="28"/>
      <tableStyleElement type="firstColumnStripe" dxfId="27"/>
      <tableStyleElement type="firstSubtotalColumn" dxfId="26"/>
      <tableStyleElement type="firstSubtotalRow" dxfId="25"/>
      <tableStyleElement type="secondSubtotalRow" dxfId="24"/>
      <tableStyleElement type="firstRowSubheading" dxfId="23"/>
      <tableStyleElement type="secondRowSubheading" dxfId="22"/>
      <tableStyleElement type="pageFieldLabels" dxfId="21"/>
      <tableStyleElement type="pageFieldValues"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a:t>Arbeitsverteilung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Projektbeteiligte!$A$2</c:f>
              <c:strCache>
                <c:ptCount val="1"/>
                <c:pt idx="0">
                  <c:v>GD</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Projektbeteiligte!$C$2</c:f>
              <c:numCache>
                <c:formatCode>General</c:formatCode>
                <c:ptCount val="1"/>
                <c:pt idx="0">
                  <c:v>43</c:v>
                </c:pt>
              </c:numCache>
            </c:numRef>
          </c:val>
          <c:extLst>
            <c:ext xmlns:c16="http://schemas.microsoft.com/office/drawing/2014/chart" uri="{C3380CC4-5D6E-409C-BE32-E72D297353CC}">
              <c16:uniqueId val="{00000000-0D05-472D-94A5-C01EA6B46305}"/>
            </c:ext>
          </c:extLst>
        </c:ser>
        <c:ser>
          <c:idx val="1"/>
          <c:order val="1"/>
          <c:tx>
            <c:strRef>
              <c:f>Projektbeteiligte!$A$3</c:f>
              <c:strCache>
                <c:ptCount val="1"/>
                <c:pt idx="0">
                  <c:v>CS</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Projektbeteiligte!$C$3</c:f>
              <c:numCache>
                <c:formatCode>General</c:formatCode>
                <c:ptCount val="1"/>
                <c:pt idx="0">
                  <c:v>48</c:v>
                </c:pt>
              </c:numCache>
            </c:numRef>
          </c:val>
          <c:extLst>
            <c:ext xmlns:c16="http://schemas.microsoft.com/office/drawing/2014/chart" uri="{C3380CC4-5D6E-409C-BE32-E72D297353CC}">
              <c16:uniqueId val="{00000001-0D05-472D-94A5-C01EA6B46305}"/>
            </c:ext>
          </c:extLst>
        </c:ser>
        <c:ser>
          <c:idx val="2"/>
          <c:order val="2"/>
          <c:tx>
            <c:strRef>
              <c:f>Projektbeteiligte!$A$4</c:f>
              <c:strCache>
                <c:ptCount val="1"/>
                <c:pt idx="0">
                  <c:v>KF</c:v>
                </c:pt>
              </c:strCache>
            </c:strRef>
          </c:tx>
          <c:spPr>
            <a:solidFill>
              <a:schemeClr val="accent3"/>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Projektbeteiligte!$C$4</c:f>
              <c:numCache>
                <c:formatCode>General</c:formatCode>
                <c:ptCount val="1"/>
                <c:pt idx="0">
                  <c:v>44</c:v>
                </c:pt>
              </c:numCache>
            </c:numRef>
          </c:val>
          <c:extLst>
            <c:ext xmlns:c16="http://schemas.microsoft.com/office/drawing/2014/chart" uri="{C3380CC4-5D6E-409C-BE32-E72D297353CC}">
              <c16:uniqueId val="{00000002-0D05-472D-94A5-C01EA6B46305}"/>
            </c:ext>
          </c:extLst>
        </c:ser>
        <c:ser>
          <c:idx val="3"/>
          <c:order val="3"/>
          <c:tx>
            <c:strRef>
              <c:f>Projektbeteiligte!$A$5</c:f>
              <c:strCache>
                <c:ptCount val="1"/>
                <c:pt idx="0">
                  <c:v>SZ</c:v>
                </c:pt>
              </c:strCache>
            </c:strRef>
          </c:tx>
          <c:spPr>
            <a:solidFill>
              <a:schemeClr val="accent4"/>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Projektbeteiligte!$C$5</c:f>
              <c:numCache>
                <c:formatCode>General</c:formatCode>
                <c:ptCount val="1"/>
                <c:pt idx="0">
                  <c:v>34</c:v>
                </c:pt>
              </c:numCache>
            </c:numRef>
          </c:val>
          <c:extLst>
            <c:ext xmlns:c16="http://schemas.microsoft.com/office/drawing/2014/chart" uri="{C3380CC4-5D6E-409C-BE32-E72D297353CC}">
              <c16:uniqueId val="{00000003-0D05-472D-94A5-C01EA6B46305}"/>
            </c:ext>
          </c:extLst>
        </c:ser>
        <c:ser>
          <c:idx val="4"/>
          <c:order val="4"/>
          <c:tx>
            <c:strRef>
              <c:f>Projektbeteiligte!$A$6</c:f>
              <c:strCache>
                <c:ptCount val="1"/>
                <c:pt idx="0">
                  <c:v>FN</c:v>
                </c:pt>
              </c:strCache>
            </c:strRef>
          </c:tx>
          <c:spPr>
            <a:solidFill>
              <a:schemeClr val="accent5"/>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Projektbeteiligte!$C$6</c:f>
              <c:numCache>
                <c:formatCode>General</c:formatCode>
                <c:ptCount val="1"/>
                <c:pt idx="0">
                  <c:v>38</c:v>
                </c:pt>
              </c:numCache>
            </c:numRef>
          </c:val>
          <c:extLst>
            <c:ext xmlns:c16="http://schemas.microsoft.com/office/drawing/2014/chart" uri="{C3380CC4-5D6E-409C-BE32-E72D297353CC}">
              <c16:uniqueId val="{00000004-0D05-472D-94A5-C01EA6B46305}"/>
            </c:ext>
          </c:extLst>
        </c:ser>
        <c:ser>
          <c:idx val="5"/>
          <c:order val="5"/>
          <c:tx>
            <c:strRef>
              <c:f>Projektbeteiligte!$A$7</c:f>
              <c:strCache>
                <c:ptCount val="1"/>
                <c:pt idx="0">
                  <c:v>TT</c:v>
                </c:pt>
              </c:strCache>
            </c:strRef>
          </c:tx>
          <c:spPr>
            <a:solidFill>
              <a:schemeClr val="accent6"/>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Projektbeteiligte!$C$7</c:f>
              <c:numCache>
                <c:formatCode>General</c:formatCode>
                <c:ptCount val="1"/>
                <c:pt idx="0">
                  <c:v>31</c:v>
                </c:pt>
              </c:numCache>
            </c:numRef>
          </c:val>
          <c:extLst>
            <c:ext xmlns:c16="http://schemas.microsoft.com/office/drawing/2014/chart" uri="{C3380CC4-5D6E-409C-BE32-E72D297353CC}">
              <c16:uniqueId val="{00000005-0D05-472D-94A5-C01EA6B46305}"/>
            </c:ext>
          </c:extLst>
        </c:ser>
        <c:dLbls>
          <c:dLblPos val="outEnd"/>
          <c:showLegendKey val="0"/>
          <c:showVal val="1"/>
          <c:showCatName val="0"/>
          <c:showSerName val="0"/>
          <c:showPercent val="0"/>
          <c:showBubbleSize val="0"/>
        </c:dLbls>
        <c:gapWidth val="150"/>
        <c:axId val="208920416"/>
        <c:axId val="1128580640"/>
        <c:extLst>
          <c:ext xmlns:c15="http://schemas.microsoft.com/office/drawing/2012/chart" uri="{02D57815-91ED-43cb-92C2-25804820EDAC}">
            <c15:filteredBarSeries>
              <c15:ser>
                <c:idx val="6"/>
                <c:order val="6"/>
                <c:tx>
                  <c:strRef>
                    <c:extLst>
                      <c:ext uri="{02D57815-91ED-43cb-92C2-25804820EDAC}">
                        <c15:formulaRef>
                          <c15:sqref>Projektbeteiligte!$A$8</c15:sqref>
                        </c15:formulaRef>
                      </c:ext>
                    </c:extLst>
                    <c:strCache>
                      <c:ptCount val="1"/>
                    </c:strCache>
                  </c:strRef>
                </c:tx>
                <c:spPr>
                  <a:solidFill>
                    <a:schemeClr val="accent1">
                      <a:lumMod val="60000"/>
                    </a:schemeClr>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Projektbeteiligte!$C$8</c15:sqref>
                        </c15:formulaRef>
                      </c:ext>
                    </c:extLst>
                    <c:numCache>
                      <c:formatCode>General</c:formatCode>
                      <c:ptCount val="1"/>
                      <c:pt idx="0">
                        <c:v>0</c:v>
                      </c:pt>
                    </c:numCache>
                  </c:numRef>
                </c:val>
                <c:extLst>
                  <c:ext xmlns:c16="http://schemas.microsoft.com/office/drawing/2014/chart" uri="{C3380CC4-5D6E-409C-BE32-E72D297353CC}">
                    <c16:uniqueId val="{00000006-0D05-472D-94A5-C01EA6B46305}"/>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Projektbeteiligte!$A$9</c15:sqref>
                        </c15:formulaRef>
                      </c:ext>
                    </c:extLst>
                    <c:strCache>
                      <c:ptCount val="1"/>
                    </c:strCache>
                  </c:strRef>
                </c:tx>
                <c:spPr>
                  <a:solidFill>
                    <a:schemeClr val="accent2">
                      <a:lumMod val="60000"/>
                    </a:schemeClr>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Projektbeteiligte!$C$9</c15:sqref>
                        </c15:formulaRef>
                      </c:ext>
                    </c:extLst>
                    <c:numCache>
                      <c:formatCode>General</c:formatCode>
                      <c:ptCount val="1"/>
                      <c:pt idx="0">
                        <c:v>0</c:v>
                      </c:pt>
                    </c:numCache>
                  </c:numRef>
                </c:val>
                <c:extLst xmlns:c15="http://schemas.microsoft.com/office/drawing/2012/chart">
                  <c:ext xmlns:c16="http://schemas.microsoft.com/office/drawing/2014/chart" uri="{C3380CC4-5D6E-409C-BE32-E72D297353CC}">
                    <c16:uniqueId val="{00000007-0D05-472D-94A5-C01EA6B46305}"/>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Projektbeteiligte!$A$10</c15:sqref>
                        </c15:formulaRef>
                      </c:ext>
                    </c:extLst>
                    <c:strCache>
                      <c:ptCount val="1"/>
                    </c:strCache>
                  </c:strRef>
                </c:tx>
                <c:spPr>
                  <a:solidFill>
                    <a:schemeClr val="accent3">
                      <a:lumMod val="60000"/>
                    </a:schemeClr>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Projektbeteiligte!$C$10</c15:sqref>
                        </c15:formulaRef>
                      </c:ext>
                    </c:extLst>
                    <c:numCache>
                      <c:formatCode>General</c:formatCode>
                      <c:ptCount val="1"/>
                      <c:pt idx="0">
                        <c:v>0</c:v>
                      </c:pt>
                    </c:numCache>
                  </c:numRef>
                </c:val>
                <c:extLst xmlns:c15="http://schemas.microsoft.com/office/drawing/2012/chart">
                  <c:ext xmlns:c16="http://schemas.microsoft.com/office/drawing/2014/chart" uri="{C3380CC4-5D6E-409C-BE32-E72D297353CC}">
                    <c16:uniqueId val="{00000008-0D05-472D-94A5-C01EA6B46305}"/>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Projektbeteiligte!$A$11</c15:sqref>
                        </c15:formulaRef>
                      </c:ext>
                    </c:extLst>
                    <c:strCache>
                      <c:ptCount val="1"/>
                    </c:strCache>
                  </c:strRef>
                </c:tx>
                <c:spPr>
                  <a:solidFill>
                    <a:schemeClr val="accent4">
                      <a:lumMod val="60000"/>
                    </a:schemeClr>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Projektbeteiligte!$C$11</c15:sqref>
                        </c15:formulaRef>
                      </c:ext>
                    </c:extLst>
                    <c:numCache>
                      <c:formatCode>General</c:formatCode>
                      <c:ptCount val="1"/>
                      <c:pt idx="0">
                        <c:v>0</c:v>
                      </c:pt>
                    </c:numCache>
                  </c:numRef>
                </c:val>
                <c:extLst xmlns:c15="http://schemas.microsoft.com/office/drawing/2012/chart">
                  <c:ext xmlns:c16="http://schemas.microsoft.com/office/drawing/2014/chart" uri="{C3380CC4-5D6E-409C-BE32-E72D297353CC}">
                    <c16:uniqueId val="{00000009-0D05-472D-94A5-C01EA6B46305}"/>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Projektbeteiligte!$A$12</c15:sqref>
                        </c15:formulaRef>
                      </c:ext>
                    </c:extLst>
                    <c:strCache>
                      <c:ptCount val="1"/>
                    </c:strCache>
                  </c:strRef>
                </c:tx>
                <c:spPr>
                  <a:solidFill>
                    <a:schemeClr val="accent5">
                      <a:lumMod val="60000"/>
                    </a:schemeClr>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Projektbeteiligte!$C$12</c15:sqref>
                        </c15:formulaRef>
                      </c:ext>
                    </c:extLst>
                    <c:numCache>
                      <c:formatCode>General</c:formatCode>
                      <c:ptCount val="1"/>
                      <c:pt idx="0">
                        <c:v>0</c:v>
                      </c:pt>
                    </c:numCache>
                  </c:numRef>
                </c:val>
                <c:extLst xmlns:c15="http://schemas.microsoft.com/office/drawing/2012/chart">
                  <c:ext xmlns:c16="http://schemas.microsoft.com/office/drawing/2014/chart" uri="{C3380CC4-5D6E-409C-BE32-E72D297353CC}">
                    <c16:uniqueId val="{0000000A-0D05-472D-94A5-C01EA6B46305}"/>
                  </c:ext>
                </c:extLst>
              </c15:ser>
            </c15:filteredBarSeries>
          </c:ext>
        </c:extLst>
      </c:barChart>
      <c:catAx>
        <c:axId val="20892041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28580640"/>
        <c:crosses val="autoZero"/>
        <c:auto val="1"/>
        <c:lblAlgn val="ctr"/>
        <c:lblOffset val="100"/>
        <c:noMultiLvlLbl val="0"/>
      </c:catAx>
      <c:valAx>
        <c:axId val="1128580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08920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a:t>Arbeitsverteilung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E55-4227-894D-DFDF59EC5C7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E55-4227-894D-DFDF59EC5C7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E55-4227-894D-DFDF59EC5C7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E55-4227-894D-DFDF59EC5C7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E55-4227-894D-DFDF59EC5C7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E55-4227-894D-DFDF59EC5C7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Projektbeteiligte!$A$2:$A$12</c15:sqref>
                  </c15:fullRef>
                </c:ext>
              </c:extLst>
              <c:f>Projektbeteiligte!$A$2:$A$7</c:f>
              <c:strCache>
                <c:ptCount val="6"/>
                <c:pt idx="0">
                  <c:v>GD</c:v>
                </c:pt>
                <c:pt idx="1">
                  <c:v>CS</c:v>
                </c:pt>
                <c:pt idx="2">
                  <c:v>KF</c:v>
                </c:pt>
                <c:pt idx="3">
                  <c:v>SZ</c:v>
                </c:pt>
                <c:pt idx="4">
                  <c:v>FN</c:v>
                </c:pt>
                <c:pt idx="5">
                  <c:v>TT</c:v>
                </c:pt>
              </c:strCache>
            </c:strRef>
          </c:cat>
          <c:val>
            <c:numRef>
              <c:extLst>
                <c:ext xmlns:c15="http://schemas.microsoft.com/office/drawing/2012/chart" uri="{02D57815-91ED-43cb-92C2-25804820EDAC}">
                  <c15:fullRef>
                    <c15:sqref>Projektbeteiligte!$C$2:$C$12</c15:sqref>
                  </c15:fullRef>
                </c:ext>
              </c:extLst>
              <c:f>Projektbeteiligte!$C$2:$C$7</c:f>
              <c:numCache>
                <c:formatCode>General</c:formatCode>
                <c:ptCount val="6"/>
                <c:pt idx="0">
                  <c:v>43</c:v>
                </c:pt>
                <c:pt idx="1">
                  <c:v>48</c:v>
                </c:pt>
                <c:pt idx="2">
                  <c:v>44</c:v>
                </c:pt>
                <c:pt idx="3">
                  <c:v>34</c:v>
                </c:pt>
                <c:pt idx="4">
                  <c:v>38</c:v>
                </c:pt>
                <c:pt idx="5">
                  <c:v>31</c:v>
                </c:pt>
              </c:numCache>
            </c:numRef>
          </c:val>
          <c:extLst>
            <c:ext xmlns:c15="http://schemas.microsoft.com/office/drawing/2012/chart" uri="{02D57815-91ED-43cb-92C2-25804820EDAC}">
              <c15:categoryFilterExceptions>
                <c15:categoryFilterException>
                  <c15:sqref>Projektbeteiligte!$C$8</c15:sqref>
                  <c15:spPr xmlns:c15="http://schemas.microsoft.com/office/drawing/2012/chart">
                    <a:solidFill>
                      <a:schemeClr val="accent1">
                        <a:lumMod val="60000"/>
                      </a:schemeClr>
                    </a:solidFill>
                    <a:ln w="19050">
                      <a:solidFill>
                        <a:schemeClr val="lt1"/>
                      </a:solidFill>
                    </a:ln>
                    <a:effectLst/>
                  </c15:spPr>
                  <c15:bubble3D val="0"/>
                </c15:categoryFilterException>
                <c15:categoryFilterException>
                  <c15:sqref>Projektbeteiligte!$C$9</c15:sqref>
                  <c15:spPr xmlns:c15="http://schemas.microsoft.com/office/drawing/2012/chart">
                    <a:solidFill>
                      <a:schemeClr val="accent2">
                        <a:lumMod val="60000"/>
                      </a:schemeClr>
                    </a:solidFill>
                    <a:ln w="19050">
                      <a:solidFill>
                        <a:schemeClr val="lt1"/>
                      </a:solidFill>
                    </a:ln>
                    <a:effectLst/>
                  </c15:spPr>
                  <c15:bubble3D val="0"/>
                </c15:categoryFilterException>
                <c15:categoryFilterException>
                  <c15:sqref>Projektbeteiligte!$C$10</c15:sqref>
                  <c15:spPr xmlns:c15="http://schemas.microsoft.com/office/drawing/2012/chart">
                    <a:solidFill>
                      <a:schemeClr val="accent3">
                        <a:lumMod val="60000"/>
                      </a:schemeClr>
                    </a:solidFill>
                    <a:ln w="19050">
                      <a:solidFill>
                        <a:schemeClr val="lt1"/>
                      </a:solidFill>
                    </a:ln>
                    <a:effectLst/>
                  </c15:spPr>
                  <c15:bubble3D val="0"/>
                </c15:categoryFilterException>
                <c15:categoryFilterException>
                  <c15:sqref>Projektbeteiligte!$C$11</c15:sqref>
                  <c15:spPr xmlns:c15="http://schemas.microsoft.com/office/drawing/2012/chart">
                    <a:solidFill>
                      <a:schemeClr val="accent4">
                        <a:lumMod val="60000"/>
                      </a:schemeClr>
                    </a:solidFill>
                    <a:ln w="19050">
                      <a:solidFill>
                        <a:schemeClr val="lt1"/>
                      </a:solidFill>
                    </a:ln>
                    <a:effectLst/>
                  </c15:spPr>
                  <c15:bubble3D val="0"/>
                </c15:categoryFilterException>
                <c15:categoryFilterException>
                  <c15:sqref>Projektbeteiligte!$C$12</c15:sqref>
                  <c15:spPr xmlns:c15="http://schemas.microsoft.com/office/drawing/2012/chart">
                    <a:solidFill>
                      <a:schemeClr val="accent5">
                        <a:lumMod val="60000"/>
                      </a:schemeClr>
                    </a:solidFill>
                    <a:ln w="19050">
                      <a:solidFill>
                        <a:schemeClr val="lt1"/>
                      </a:solidFill>
                    </a:ln>
                    <a:effectLst/>
                  </c15:spPr>
                  <c15:bubble3D val="0"/>
                </c15:categoryFilterException>
              </c15:categoryFilterExceptions>
            </c:ext>
            <c:ext xmlns:c16="http://schemas.microsoft.com/office/drawing/2014/chart" uri="{C3380CC4-5D6E-409C-BE32-E72D297353CC}">
              <c16:uniqueId val="{00000000-DFB8-4F2F-8C12-F17FA8827E7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4763</xdr:colOff>
      <xdr:row>1</xdr:row>
      <xdr:rowOff>0</xdr:rowOff>
    </xdr:from>
    <xdr:to>
      <xdr:col>13</xdr:col>
      <xdr:colOff>1297303</xdr:colOff>
      <xdr:row>1</xdr:row>
      <xdr:rowOff>908685</xdr:rowOff>
    </xdr:to>
    <xdr:sp macro="" textlink="">
      <xdr:nvSpPr>
        <xdr:cNvPr id="4" name="Jahr der Aufgabe" descr="Registerkartenmarkierung für das Jahr">
          <a:extLst>
            <a:ext uri="{FF2B5EF4-FFF2-40B4-BE49-F238E27FC236}">
              <a16:creationId xmlns:a16="http://schemas.microsoft.com/office/drawing/2014/main" id="{393B2DC2-9E53-4F1A-94BC-FD94F8128FB3}"/>
            </a:ext>
          </a:extLst>
        </xdr:cNvPr>
        <xdr:cNvSpPr/>
      </xdr:nvSpPr>
      <xdr:spPr>
        <a:xfrm>
          <a:off x="12596813" y="381000"/>
          <a:ext cx="1292540" cy="908685"/>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rtl="0"/>
          <a:endParaRPr lang="en-US" sz="1600">
            <a:solidFill>
              <a:schemeClr val="bg1"/>
            </a:solidFill>
            <a:latin typeface="+mj-lt"/>
          </a:endParaRPr>
        </a:p>
      </xdr:txBody>
    </xdr:sp>
    <xdr:clientData/>
  </xdr:twoCellAnchor>
  <xdr:twoCellAnchor>
    <xdr:from>
      <xdr:col>13</xdr:col>
      <xdr:colOff>1295400</xdr:colOff>
      <xdr:row>0</xdr:row>
      <xdr:rowOff>0</xdr:rowOff>
    </xdr:from>
    <xdr:to>
      <xdr:col>14</xdr:col>
      <xdr:colOff>38100</xdr:colOff>
      <xdr:row>1</xdr:row>
      <xdr:rowOff>0</xdr:rowOff>
    </xdr:to>
    <xdr:sp macro="" textlink="">
      <xdr:nvSpPr>
        <xdr:cNvPr id="3" name="Jahr der Aufgabe" descr="Form des Zellenfüllbereichs ">
          <a:extLst>
            <a:ext uri="{FF2B5EF4-FFF2-40B4-BE49-F238E27FC236}">
              <a16:creationId xmlns:a16="http://schemas.microsoft.com/office/drawing/2014/main" id="{00000000-0008-0000-0000-000003000000}"/>
            </a:ext>
          </a:extLst>
        </xdr:cNvPr>
        <xdr:cNvSpPr/>
      </xdr:nvSpPr>
      <xdr:spPr>
        <a:xfrm>
          <a:off x="12144375" y="0"/>
          <a:ext cx="952500" cy="3810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rtl="0"/>
          <a:endParaRPr lang="en-US" sz="1600">
            <a:solidFill>
              <a:schemeClr val="bg1"/>
            </a:solidFill>
            <a:latin typeface="+mj-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21168</xdr:colOff>
      <xdr:row>0</xdr:row>
      <xdr:rowOff>0</xdr:rowOff>
    </xdr:from>
    <xdr:to>
      <xdr:col>12</xdr:col>
      <xdr:colOff>300568</xdr:colOff>
      <xdr:row>15</xdr:row>
      <xdr:rowOff>76200</xdr:rowOff>
    </xdr:to>
    <xdr:graphicFrame macro="">
      <xdr:nvGraphicFramePr>
        <xdr:cNvPr id="2" name="Diagramm 1">
          <a:extLst>
            <a:ext uri="{FF2B5EF4-FFF2-40B4-BE49-F238E27FC236}">
              <a16:creationId xmlns:a16="http://schemas.microsoft.com/office/drawing/2014/main" id="{5C9263BA-F73A-DDF9-312F-AF9747B9F1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4234</xdr:colOff>
      <xdr:row>16</xdr:row>
      <xdr:rowOff>6349</xdr:rowOff>
    </xdr:from>
    <xdr:to>
      <xdr:col>11</xdr:col>
      <xdr:colOff>512234</xdr:colOff>
      <xdr:row>31</xdr:row>
      <xdr:rowOff>82549</xdr:rowOff>
    </xdr:to>
    <xdr:graphicFrame macro="">
      <xdr:nvGraphicFramePr>
        <xdr:cNvPr id="3" name="Diagramm 2">
          <a:extLst>
            <a:ext uri="{FF2B5EF4-FFF2-40B4-BE49-F238E27FC236}">
              <a16:creationId xmlns:a16="http://schemas.microsoft.com/office/drawing/2014/main" id="{E4ECC739-3A96-5796-8EA8-40C8AFB2A6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Aufgabenliste" displayName="Aufgabenliste" ref="B3:N104" totalsRowCount="1">
  <autoFilter ref="B3:N103" xr:uid="{00000000-0009-0000-0100-000004000000}"/>
  <tableColumns count="13">
    <tableColumn id="12" xr3:uid="{AE7227F7-A5C0-4A61-B6F3-7E09D095973A}" name="ID" dataDxfId="19" totalsRowDxfId="7"/>
    <tableColumn id="1" xr3:uid="{00000000-0010-0000-0000-000001000000}" name="Aufgabe"/>
    <tableColumn id="14" xr3:uid="{16513B8E-F9BB-4271-8A0C-7AC5DE89E319}" name="Phase"/>
    <tableColumn id="3" xr3:uid="{00000000-0010-0000-0000-000003000000}" name="Priorität "/>
    <tableColumn id="4" xr3:uid="{00000000-0010-0000-0000-000004000000}" name="Status "/>
    <tableColumn id="6" xr3:uid="{00000000-0010-0000-0000-000006000000}" name="Anfangs-datum " totalsRowDxfId="6" dataCellStyle="Datum">
      <calculatedColumnFormula>DATE(Kalenderjahr, 11, 29)</calculatedColumnFormula>
    </tableColumn>
    <tableColumn id="7" xr3:uid="{00000000-0010-0000-0000-000007000000}" name="Fälligkeits-datum " totalsRowDxfId="5" dataCellStyle="Datum">
      <calculatedColumnFormula>Aufgabenliste[[#This Row],[Anfangs-datum ]]+9</calculatedColumnFormula>
    </tableColumn>
    <tableColumn id="5" xr3:uid="{00000000-0010-0000-0000-000005000000}" name="% abgeschlossen" totalsRowDxfId="4" dataCellStyle="Prozent"/>
    <tableColumn id="9" xr3:uid="{00000000-0010-0000-0000-000009000000}" name="Erledigt/Überfällig?" totalsRowDxfId="3" dataCellStyle="Erledigt/Überfällig">
      <calculatedColumnFormula>IF(AND(Aufgabenliste[[#This Row],[Status ]]="Erledigt",Aufgabenliste[[#This Row],[% abgeschlossen]]=1),1,IF(ISBLANK(Aufgabenliste[[#This Row],[Fälligkeits-datum ]]),-1,IF(AND(Aufgabenliste[[#This Row],[Status ]]&lt;&gt;"Erledigt",TODAY()&gt;Aufgabenliste[[#This Row],[Fälligkeits-datum ]]),0,-1)))</calculatedColumnFormula>
    </tableColumn>
    <tableColumn id="11" xr3:uid="{3084B1B3-E8F0-4C54-A554-D340BDDC520A}" name="Aufwand geschätzt" dataDxfId="18" totalsRowDxfId="2" dataCellStyle="Komma"/>
    <tableColumn id="13" xr3:uid="{BD663395-2D0A-4A94-B37C-26FA8EEBA33B}" name="Aufwand tatsächlich" dataDxfId="17" totalsRowDxfId="1" dataCellStyle="Komma">
      <calculatedColumnFormula>SUMIF(Aufgabenliste2[Arbeits-paket],Aufgabenliste[[#This Row],[ID]],Aufgabenliste2[Aufwand 
in Stunden])</calculatedColumnFormula>
    </tableColumn>
    <tableColumn id="2" xr3:uid="{E280392B-87F4-41B2-B926-6A28282A1FC6}" name="Verantwortlicher" totalsRowDxfId="0" dataCellStyle="Erledigt/Überfällig"/>
    <tableColumn id="10" xr3:uid="{00000000-0010-0000-0000-00000A000000}" name="Anmerkungen"/>
  </tableColumns>
  <tableStyleInfo name="Aufgabenliste" showFirstColumn="0" showLastColumn="0" showRowStripes="1" showColumnStripes="0"/>
  <extLst>
    <ext xmlns:x14="http://schemas.microsoft.com/office/spreadsheetml/2009/9/main" uri="{504A1905-F514-4f6f-8877-14C23A59335A}">
      <x14:table altTextSummary="Eine Aufgabenliste mit Aufgabe, Priorität, Status, Anfangsdatum, Fälligkeitsdatum, % abgeschlossen, Erledigt/Überfällig und Anmerkungen"/>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76EAC6-EF60-4165-A67E-FF5D496BA00F}" name="Aufgabenliste2" displayName="Aufgabenliste2" ref="B2:G202" totalsRowShown="0">
  <autoFilter ref="B2:G202" xr:uid="{9E76EAC6-EF60-4165-A67E-FF5D496BA00F}"/>
  <tableColumns count="6">
    <tableColumn id="12" xr3:uid="{EF955518-0821-481B-817B-3B5E7903A8B3}" name="ID" dataDxfId="16" totalsRowDxfId="15"/>
    <tableColumn id="1" xr3:uid="{59840CE7-B644-49B9-BD10-3BF447C2BBC3}" name="Datum" dataDxfId="14" totalsRowDxfId="13"/>
    <tableColumn id="3" xr3:uid="{75A01D19-66C3-426D-AB9F-506873463681}" name="Mitarbeiter"/>
    <tableColumn id="4" xr3:uid="{A62A5584-7244-4930-955A-31CF160C7333}" name="Arbeits-paket"/>
    <tableColumn id="6" xr3:uid="{6F541756-75D3-4551-9D94-ECE8299A6606}" name="Aufwand _x000a_in Stunden" totalsRowDxfId="12" dataCellStyle="Komma">
      <calculatedColumnFormula>DATE(Kalenderjahr, 11, 29)</calculatedColumnFormula>
    </tableColumn>
    <tableColumn id="10" xr3:uid="{C49F68F1-94A2-4087-88D7-91F53901BDAE}" name="Anmerkungen"/>
  </tableColumns>
  <tableStyleInfo name="Aufgabenliste" showFirstColumn="0" showLastColumn="0" showRowStripes="1" showColumnStripes="0"/>
  <extLst>
    <ext xmlns:x14="http://schemas.microsoft.com/office/spreadsheetml/2009/9/main" uri="{504A1905-F514-4f6f-8877-14C23A59335A}">
      <x14:table altTextSummary="Eine Aufgabenliste mit Aufgabe, Priorität, Status, Anfangsdatum, Fälligkeitsdatum, % abgeschlossen, Erledigt/Überfällig und Anmerkungen"/>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707F63E-A56E-483F-9C5F-7AC19151776A}" name="Tabelle2" displayName="Tabelle2" ref="A1:D12" totalsRowShown="0" headerRowDxfId="11" tableBorderDxfId="10">
  <autoFilter ref="A1:D12" xr:uid="{E707F63E-A56E-483F-9C5F-7AC19151776A}"/>
  <tableColumns count="4">
    <tableColumn id="1" xr3:uid="{A283102B-5946-4813-A9A6-19F554EF0F34}" name="Kürzel"/>
    <tableColumn id="2" xr3:uid="{0EF851C8-4B11-4900-9ED9-82FC0CCF6F19}" name="Name"/>
    <tableColumn id="3" xr3:uid="{FFD27F20-C4AD-4CD0-9A06-9A479F21B2B4}" name="Stunden" dataDxfId="9">
      <calculatedColumnFormula>SUMIFS(Aufgabenliste2[Aufwand 
in Stunden],Aufgabenliste2[Mitarbeiter],Projektbeteiligte!A2)</calculatedColumnFormula>
    </tableColumn>
    <tableColumn id="4" xr3:uid="{34001B54-4496-44D5-AFA3-BA0516C67A0D}" name="Proz" dataCellStyle="Prozent">
      <calculatedColumnFormula>Tabelle2[[#This Row],[Stunden]]/SUM(Tabelle2[Stunden])</calculatedColumnFormula>
    </tableColumn>
  </tableColumns>
  <tableStyleInfo name="Aufgabenliste" showFirstColumn="0" showLastColumn="0" showRowStripes="1" showColumnStripes="0"/>
</table>
</file>

<file path=xl/theme/theme1.xml><?xml version="1.0" encoding="utf-8"?>
<a:theme xmlns:a="http://schemas.openxmlformats.org/drawingml/2006/main" name="To-Do List">
  <a:themeElements>
    <a:clrScheme name="To-Do List">
      <a:dk1>
        <a:sysClr val="windowText" lastClr="000000"/>
      </a:dk1>
      <a:lt1>
        <a:sysClr val="window" lastClr="FFFFFF"/>
      </a:lt1>
      <a:dk2>
        <a:srgbClr val="2A5155"/>
      </a:dk2>
      <a:lt2>
        <a:srgbClr val="EBEBEB"/>
      </a:lt2>
      <a:accent1>
        <a:srgbClr val="B01513"/>
      </a:accent1>
      <a:accent2>
        <a:srgbClr val="EA6312"/>
      </a:accent2>
      <a:accent3>
        <a:srgbClr val="E6B729"/>
      </a:accent3>
      <a:accent4>
        <a:srgbClr val="6AAC90"/>
      </a:accent4>
      <a:accent5>
        <a:srgbClr val="5F9C9D"/>
      </a:accent5>
      <a:accent6>
        <a:srgbClr val="9E5E9B"/>
      </a:accent6>
      <a:hlink>
        <a:srgbClr val="5F9C9D"/>
      </a:hlink>
      <a:folHlink>
        <a:srgbClr val="9E5E9B"/>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larity">
      <a:fillStyleLst>
        <a:solidFill>
          <a:schemeClr val="phClr"/>
        </a:solidFill>
        <a:gradFill rotWithShape="1">
          <a:gsLst>
            <a:gs pos="0">
              <a:schemeClr val="phClr">
                <a:tint val="50000"/>
                <a:shade val="86000"/>
                <a:satMod val="140000"/>
              </a:schemeClr>
            </a:gs>
            <a:gs pos="45000">
              <a:schemeClr val="phClr">
                <a:tint val="48000"/>
                <a:satMod val="150000"/>
              </a:schemeClr>
            </a:gs>
            <a:gs pos="100000">
              <a:schemeClr val="phClr">
                <a:tint val="28000"/>
                <a:satMod val="160000"/>
              </a:schemeClr>
            </a:gs>
          </a:gsLst>
          <a:path path="circle">
            <a:fillToRect l="100000" t="100000" r="100000" b="100000"/>
          </a:path>
        </a:gradFill>
        <a:gradFill rotWithShape="1">
          <a:gsLst>
            <a:gs pos="0">
              <a:schemeClr val="phClr">
                <a:shade val="70000"/>
                <a:satMod val="150000"/>
              </a:schemeClr>
            </a:gs>
            <a:gs pos="34000">
              <a:schemeClr val="phClr">
                <a:shade val="70000"/>
                <a:satMod val="140000"/>
              </a:schemeClr>
            </a:gs>
            <a:gs pos="70000">
              <a:schemeClr val="phClr">
                <a:tint val="100000"/>
                <a:shade val="90000"/>
                <a:satMod val="140000"/>
              </a:schemeClr>
            </a:gs>
            <a:gs pos="100000">
              <a:schemeClr val="phClr">
                <a:tint val="100000"/>
                <a:shade val="100000"/>
                <a:satMod val="100000"/>
              </a:schemeClr>
            </a:gs>
          </a:gsLst>
          <a:path path="circle">
            <a:fillToRect l="100000" t="100000" r="100000" b="100000"/>
          </a:path>
        </a:gradFill>
      </a:fillStyleLst>
      <a:lnStyleLst>
        <a:ln w="9525" cap="flat" cmpd="sng" algn="ctr">
          <a:solidFill>
            <a:schemeClr val="phClr"/>
          </a:solidFill>
          <a:prstDash val="solid"/>
        </a:ln>
        <a:ln w="26425" cap="flat" cmpd="sng" algn="ctr">
          <a:solidFill>
            <a:schemeClr val="phClr"/>
          </a:solidFill>
          <a:prstDash val="solid"/>
        </a:ln>
        <a:ln w="4445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38100" dist="25400" dir="2700000" algn="br" rotWithShape="0">
              <a:srgbClr val="000000">
                <a:alpha val="60000"/>
              </a:srgbClr>
            </a:outerShdw>
          </a:effectLst>
          <a:scene3d>
            <a:camera prst="orthographicFront">
              <a:rot lat="0" lon="0" rev="0"/>
            </a:camera>
            <a:lightRig rig="balanced" dir="t">
              <a:rot lat="0" lon="0" rev="5100000"/>
            </a:lightRig>
          </a:scene3d>
          <a:sp3d contourW="6350">
            <a:bevelT w="29210" h="12700"/>
            <a:contourClr>
              <a:schemeClr val="phClr">
                <a:shade val="30000"/>
                <a:satMod val="13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D9716-50C0-4252-8AEB-033F51FB006E}">
  <sheetPr codeName="Tabelle1">
    <tabColor theme="4"/>
  </sheetPr>
  <dimension ref="B1:L16"/>
  <sheetViews>
    <sheetView showGridLines="0" topLeftCell="A2" zoomScale="115" zoomScaleNormal="115" workbookViewId="0">
      <selection activeCell="F11" sqref="F11:L11"/>
    </sheetView>
  </sheetViews>
  <sheetFormatPr baseColWidth="10" defaultColWidth="11" defaultRowHeight="13.8" x14ac:dyDescent="0.25"/>
  <cols>
    <col min="1" max="1" width="3.3984375" customWidth="1"/>
    <col min="5" max="5" width="12.69921875" customWidth="1"/>
    <col min="12" max="12" width="13.59765625" customWidth="1"/>
  </cols>
  <sheetData>
    <row r="1" spans="2:12" ht="14.4" thickBot="1" x14ac:dyDescent="0.3"/>
    <row r="2" spans="2:12" ht="30" customHeight="1" thickTop="1" x14ac:dyDescent="0.25">
      <c r="B2" s="35" t="s">
        <v>0</v>
      </c>
      <c r="C2" s="35"/>
      <c r="D2" s="36"/>
      <c r="E2" s="5" t="s">
        <v>1</v>
      </c>
      <c r="F2" s="37" t="s">
        <v>2</v>
      </c>
      <c r="G2" s="35"/>
      <c r="H2" s="35"/>
      <c r="I2" s="35"/>
      <c r="J2" s="35"/>
      <c r="K2" s="35"/>
      <c r="L2" s="36"/>
    </row>
    <row r="3" spans="2:12" ht="30" customHeight="1" x14ac:dyDescent="0.25">
      <c r="B3" s="31" t="s">
        <v>136</v>
      </c>
      <c r="C3" s="31"/>
      <c r="D3" s="32"/>
      <c r="E3" s="7">
        <v>45414</v>
      </c>
      <c r="F3" s="33" t="s">
        <v>137</v>
      </c>
      <c r="G3" s="34"/>
      <c r="H3" s="34"/>
      <c r="I3" s="34"/>
      <c r="J3" s="34"/>
      <c r="K3" s="34"/>
      <c r="L3" s="34"/>
    </row>
    <row r="4" spans="2:12" ht="30" customHeight="1" x14ac:dyDescent="0.25">
      <c r="B4" s="40" t="s">
        <v>138</v>
      </c>
      <c r="C4" s="40"/>
      <c r="D4" s="41"/>
      <c r="E4" s="8">
        <v>45365</v>
      </c>
      <c r="F4" s="38" t="s">
        <v>139</v>
      </c>
      <c r="G4" s="39"/>
      <c r="H4" s="39"/>
      <c r="I4" s="39"/>
      <c r="J4" s="39"/>
      <c r="K4" s="39"/>
      <c r="L4" s="39"/>
    </row>
    <row r="5" spans="2:12" ht="30" customHeight="1" x14ac:dyDescent="0.25">
      <c r="B5" s="31" t="s">
        <v>140</v>
      </c>
      <c r="C5" s="31"/>
      <c r="D5" s="32"/>
      <c r="E5" s="7">
        <v>45399</v>
      </c>
      <c r="F5" s="33" t="s">
        <v>146</v>
      </c>
      <c r="G5" s="34"/>
      <c r="H5" s="34"/>
      <c r="I5" s="34"/>
      <c r="J5" s="34"/>
      <c r="K5" s="34"/>
      <c r="L5" s="34"/>
    </row>
    <row r="6" spans="2:12" ht="30" customHeight="1" x14ac:dyDescent="0.25">
      <c r="B6" s="40" t="s">
        <v>141</v>
      </c>
      <c r="C6" s="40"/>
      <c r="D6" s="41"/>
      <c r="E6" s="8">
        <v>45439</v>
      </c>
      <c r="F6" s="38" t="s">
        <v>147</v>
      </c>
      <c r="G6" s="39"/>
      <c r="H6" s="39"/>
      <c r="I6" s="39"/>
      <c r="J6" s="39"/>
      <c r="K6" s="39"/>
      <c r="L6" s="39"/>
    </row>
    <row r="7" spans="2:12" ht="30" customHeight="1" x14ac:dyDescent="0.25">
      <c r="B7" s="31" t="s">
        <v>142</v>
      </c>
      <c r="C7" s="31"/>
      <c r="D7" s="32"/>
      <c r="E7" s="7">
        <v>45449</v>
      </c>
      <c r="F7" s="33" t="s">
        <v>148</v>
      </c>
      <c r="G7" s="34"/>
      <c r="H7" s="34"/>
      <c r="I7" s="34"/>
      <c r="J7" s="34"/>
      <c r="K7" s="34"/>
      <c r="L7" s="34"/>
    </row>
    <row r="8" spans="2:12" ht="30" customHeight="1" x14ac:dyDescent="0.25">
      <c r="B8" s="40" t="s">
        <v>143</v>
      </c>
      <c r="C8" s="40"/>
      <c r="D8" s="41"/>
      <c r="E8" s="8">
        <v>45434</v>
      </c>
      <c r="F8" s="38" t="s">
        <v>149</v>
      </c>
      <c r="G8" s="39"/>
      <c r="H8" s="39"/>
      <c r="I8" s="39"/>
      <c r="J8" s="39"/>
      <c r="K8" s="39"/>
      <c r="L8" s="39"/>
    </row>
    <row r="9" spans="2:12" ht="30" customHeight="1" x14ac:dyDescent="0.25">
      <c r="B9" s="31" t="s">
        <v>144</v>
      </c>
      <c r="C9" s="31"/>
      <c r="D9" s="32"/>
      <c r="E9" s="7">
        <v>45434</v>
      </c>
      <c r="F9" s="33" t="s">
        <v>150</v>
      </c>
      <c r="G9" s="34"/>
      <c r="H9" s="34"/>
      <c r="I9" s="34"/>
      <c r="J9" s="34"/>
      <c r="K9" s="34"/>
      <c r="L9" s="34"/>
    </row>
    <row r="10" spans="2:12" ht="30" customHeight="1" x14ac:dyDescent="0.25">
      <c r="B10" s="40" t="s">
        <v>145</v>
      </c>
      <c r="C10" s="40"/>
      <c r="D10" s="41"/>
      <c r="E10" s="8">
        <v>45439</v>
      </c>
      <c r="F10" s="38" t="s">
        <v>151</v>
      </c>
      <c r="G10" s="39"/>
      <c r="H10" s="39"/>
      <c r="I10" s="39"/>
      <c r="J10" s="39"/>
      <c r="K10" s="39"/>
      <c r="L10" s="39"/>
    </row>
    <row r="11" spans="2:12" ht="30" customHeight="1" x14ac:dyDescent="0.25">
      <c r="B11" s="31" t="s">
        <v>252</v>
      </c>
      <c r="C11" s="31"/>
      <c r="D11" s="32"/>
      <c r="E11" s="7">
        <v>45448</v>
      </c>
      <c r="F11" s="33" t="s">
        <v>274</v>
      </c>
      <c r="G11" s="34"/>
      <c r="H11" s="34"/>
      <c r="I11" s="34"/>
      <c r="J11" s="34"/>
      <c r="K11" s="34"/>
      <c r="L11" s="34"/>
    </row>
    <row r="12" spans="2:12" ht="30" customHeight="1" x14ac:dyDescent="0.25">
      <c r="B12" s="40"/>
      <c r="C12" s="40"/>
      <c r="D12" s="41"/>
      <c r="E12" s="8"/>
      <c r="F12" s="38"/>
      <c r="G12" s="39"/>
      <c r="H12" s="39"/>
      <c r="I12" s="39"/>
      <c r="J12" s="39"/>
      <c r="K12" s="39"/>
      <c r="L12" s="39"/>
    </row>
    <row r="13" spans="2:12" ht="30" customHeight="1" x14ac:dyDescent="0.25">
      <c r="B13" s="31"/>
      <c r="C13" s="31"/>
      <c r="D13" s="32"/>
      <c r="E13" s="7"/>
      <c r="F13" s="33"/>
      <c r="G13" s="34"/>
      <c r="H13" s="34"/>
      <c r="I13" s="34"/>
      <c r="J13" s="34"/>
      <c r="K13" s="34"/>
      <c r="L13" s="34"/>
    </row>
    <row r="14" spans="2:12" ht="30" customHeight="1" x14ac:dyDescent="0.25">
      <c r="B14" s="40"/>
      <c r="C14" s="40"/>
      <c r="D14" s="41"/>
      <c r="E14" s="8"/>
      <c r="F14" s="38"/>
      <c r="G14" s="39"/>
      <c r="H14" s="39"/>
      <c r="I14" s="39"/>
      <c r="J14" s="39"/>
      <c r="K14" s="39"/>
      <c r="L14" s="39"/>
    </row>
    <row r="15" spans="2:12" ht="30" customHeight="1" x14ac:dyDescent="0.25">
      <c r="B15" s="31"/>
      <c r="C15" s="31"/>
      <c r="D15" s="32"/>
      <c r="E15" s="7"/>
      <c r="F15" s="33"/>
      <c r="G15" s="34"/>
      <c r="H15" s="34"/>
      <c r="I15" s="34"/>
      <c r="J15" s="34"/>
      <c r="K15" s="34"/>
      <c r="L15" s="34"/>
    </row>
    <row r="16" spans="2:12" ht="30" customHeight="1" x14ac:dyDescent="0.25">
      <c r="B16" s="40"/>
      <c r="C16" s="40"/>
      <c r="D16" s="41"/>
      <c r="E16" s="8"/>
      <c r="F16" s="38"/>
      <c r="G16" s="39"/>
      <c r="H16" s="39"/>
      <c r="I16" s="39"/>
      <c r="J16" s="39"/>
      <c r="K16" s="39"/>
      <c r="L16" s="39"/>
    </row>
  </sheetData>
  <mergeCells count="30">
    <mergeCell ref="B16:D16"/>
    <mergeCell ref="F16:L16"/>
    <mergeCell ref="B13:D13"/>
    <mergeCell ref="F13:L13"/>
    <mergeCell ref="B14:D14"/>
    <mergeCell ref="F14:L14"/>
    <mergeCell ref="B15:D15"/>
    <mergeCell ref="F15:L15"/>
    <mergeCell ref="B10:D10"/>
    <mergeCell ref="F10:L10"/>
    <mergeCell ref="B11:D11"/>
    <mergeCell ref="F11:L11"/>
    <mergeCell ref="B12:D12"/>
    <mergeCell ref="F12:L12"/>
    <mergeCell ref="B3:D3"/>
    <mergeCell ref="F3:L3"/>
    <mergeCell ref="B2:D2"/>
    <mergeCell ref="F2:L2"/>
    <mergeCell ref="B9:D9"/>
    <mergeCell ref="F9:L9"/>
    <mergeCell ref="F8:L8"/>
    <mergeCell ref="B6:D6"/>
    <mergeCell ref="B8:D8"/>
    <mergeCell ref="B7:D7"/>
    <mergeCell ref="F7:L7"/>
    <mergeCell ref="B4:D4"/>
    <mergeCell ref="F4:L4"/>
    <mergeCell ref="B5:D5"/>
    <mergeCell ref="F5:L5"/>
    <mergeCell ref="F6:L6"/>
  </mergeCells>
  <dataValidations count="5">
    <dataValidation type="custom" errorStyle="warning" allowBlank="1" showInputMessage="1" showErrorMessage="1" error="Das Fälligkeitsdatum muss größer als das oder gleich dem Anfangsdatum sein. Wählen Sie JA aus, um den Eintrag beizubehalten, NEIN, um es noch einmal zu versuchen, und ABBRECHEN, um die Zelle zu löschen." sqref="F3:F16" xr:uid="{00000000-0002-0000-0000-00000E000000}">
      <formula1>F3&gt;=E3</formula1>
    </dataValidation>
    <dataValidation type="list" errorStyle="warning" allowBlank="1" showInputMessage="1" showErrorMessage="1" error="Wählen Sie einen Eintrag in der Liste aus. Wählen Sie ABBRECHEN aus, drücken Sie ALT+NACH-UNTEN, um die Dropdownliste zu öffnen, und dann EINGABE, um auszuwählen." sqref="G5:G16" xr:uid="{00000000-0002-0000-0000-00000D000000}">
      <formula1>"0%,25%,50%,75%,100%"</formula1>
    </dataValidation>
    <dataValidation type="list" errorStyle="warning" allowBlank="1" showInputMessage="1" showErrorMessage="1" error="Wählen Sie einen Eintrag in der Liste aus. Wählen Sie ABBRECHEN aus, drücken Sie ALT+NACH-UNTEN, um die Dropdownliste zu öffnen, und dann EINGABE, um auszuwählen." sqref="C5:C16" xr:uid="{00000000-0002-0000-0000-00000C000000}">
      <formula1>"Niedrig, Normal, Hoch"</formula1>
    </dataValidation>
    <dataValidation type="list" errorStyle="warning" allowBlank="1" showInputMessage="1" showErrorMessage="1" error="Wählen Sie einen Eintrag in der Liste aus. Wählen Sie ABBRECHEN aus, drücken Sie ALT+NACH-UNTEN, um die Dropdownliste zu öffnen, und dann EINGABE, um auszuwählen." sqref="D5:D16" xr:uid="{00000000-0002-0000-0000-00000B000000}">
      <formula1>"Nicht begonnen, In Bearbeitung, Zurückgestellt, Erledigt"</formula1>
    </dataValidation>
    <dataValidation allowBlank="1" showInputMessage="1" showErrorMessage="1" prompt="Geben Sie in dieser Spalte unter dieser Überschrift die Aufgabe ein. Verwenden Sie Überschriftsfilter, um einen bestimmten Eintrag zu finden" sqref="B2 E2:F2" xr:uid="{00000000-0002-0000-0000-000002000000}"/>
  </dataValidations>
  <pageMargins left="0.7" right="0.7" top="0.78740157499999996" bottom="0.78740157499999996"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2">
    <tabColor theme="3" tint="0.39997558519241921"/>
    <pageSetUpPr fitToPage="1"/>
  </sheetPr>
  <dimension ref="B1:N104"/>
  <sheetViews>
    <sheetView showGridLines="0" tabSelected="1" zoomScale="86" zoomScaleNormal="80" workbookViewId="0">
      <selection activeCell="F14" sqref="F14"/>
    </sheetView>
  </sheetViews>
  <sheetFormatPr baseColWidth="10" defaultColWidth="8.69921875" defaultRowHeight="30" customHeight="1" x14ac:dyDescent="0.25"/>
  <cols>
    <col min="1" max="1" width="2.59765625" customWidth="1"/>
    <col min="2" max="2" width="8.5" style="11" customWidth="1"/>
    <col min="3" max="3" width="35.09765625" customWidth="1"/>
    <col min="4" max="4" width="33" customWidth="1"/>
    <col min="5" max="5" width="11.8984375" customWidth="1"/>
    <col min="6" max="6" width="18.19921875" customWidth="1"/>
    <col min="7" max="8" width="13.8984375" customWidth="1"/>
    <col min="9" max="9" width="18.19921875" customWidth="1"/>
    <col min="10" max="10" width="20.19921875" customWidth="1"/>
    <col min="11" max="12" width="15.69921875" customWidth="1"/>
    <col min="13" max="13" width="22.8984375" customWidth="1"/>
    <col min="14" max="14" width="31.19921875" customWidth="1"/>
    <col min="15" max="15" width="2.59765625" customWidth="1"/>
  </cols>
  <sheetData>
    <row r="1" spans="2:14" ht="30" customHeight="1" x14ac:dyDescent="0.25">
      <c r="N1" s="2">
        <f ca="1">YEAR(TODAY())</f>
        <v>2024</v>
      </c>
    </row>
    <row r="2" spans="2:14" ht="84" customHeight="1" x14ac:dyDescent="0.25">
      <c r="B2" s="42" t="s">
        <v>3</v>
      </c>
      <c r="C2" s="42"/>
      <c r="D2" s="42"/>
      <c r="E2" s="42"/>
      <c r="F2" s="42"/>
      <c r="G2" s="42"/>
      <c r="H2" s="42"/>
      <c r="I2" s="42"/>
      <c r="J2" s="42"/>
      <c r="K2" s="42"/>
      <c r="L2" s="42"/>
      <c r="M2" s="42"/>
      <c r="N2" s="42"/>
    </row>
    <row r="3" spans="2:14" ht="30" customHeight="1" x14ac:dyDescent="0.25">
      <c r="B3" s="11" t="s">
        <v>4</v>
      </c>
      <c r="C3" t="s">
        <v>5</v>
      </c>
      <c r="D3" t="s">
        <v>6</v>
      </c>
      <c r="E3" t="s">
        <v>7</v>
      </c>
      <c r="F3" t="s">
        <v>8</v>
      </c>
      <c r="G3" s="6" t="s">
        <v>9</v>
      </c>
      <c r="H3" s="6" t="s">
        <v>10</v>
      </c>
      <c r="I3" t="s">
        <v>11</v>
      </c>
      <c r="J3" t="s">
        <v>12</v>
      </c>
      <c r="K3" t="s">
        <v>13</v>
      </c>
      <c r="L3" t="s">
        <v>14</v>
      </c>
      <c r="M3" t="s">
        <v>15</v>
      </c>
      <c r="N3" t="s">
        <v>16</v>
      </c>
    </row>
    <row r="4" spans="2:14" ht="30" customHeight="1" x14ac:dyDescent="0.25">
      <c r="B4" s="11" t="s">
        <v>17</v>
      </c>
      <c r="C4" t="s">
        <v>196</v>
      </c>
      <c r="D4" t="s">
        <v>264</v>
      </c>
      <c r="E4" t="s">
        <v>152</v>
      </c>
      <c r="F4" t="s">
        <v>206</v>
      </c>
      <c r="G4" s="1">
        <v>45337</v>
      </c>
      <c r="H4" s="1">
        <v>45448</v>
      </c>
      <c r="I4" s="3">
        <v>1</v>
      </c>
      <c r="J4" s="4">
        <f ca="1">IF(AND(Aufgabenliste[[#This Row],[Status ]]="Erledigt",Aufgabenliste[[#This Row],[% abgeschlossen]]=1),1,IF(ISBLANK(Aufgabenliste[[#This Row],[Fälligkeits-datum ]]),-1,IF(AND(Aufgabenliste[[#This Row],[Status ]]&lt;&gt;"Erledigt",TODAY()&gt;Aufgabenliste[[#This Row],[Fälligkeits-datum ]]),0,-1)))</f>
        <v>1</v>
      </c>
      <c r="K4" s="9">
        <v>40</v>
      </c>
      <c r="L4" s="9">
        <f>SUMIF(Aufgabenliste2[Arbeits-paket],Aufgabenliste[[#This Row],[ID]],Aufgabenliste2[Aufwand 
in Stunden])</f>
        <v>34</v>
      </c>
      <c r="M4" s="4" t="s">
        <v>124</v>
      </c>
      <c r="N4" t="s">
        <v>161</v>
      </c>
    </row>
    <row r="5" spans="2:14" ht="30" customHeight="1" x14ac:dyDescent="0.25">
      <c r="B5" s="11" t="s">
        <v>18</v>
      </c>
      <c r="C5" t="s">
        <v>153</v>
      </c>
      <c r="D5" t="s">
        <v>253</v>
      </c>
      <c r="E5" t="s">
        <v>152</v>
      </c>
      <c r="F5" t="s">
        <v>206</v>
      </c>
      <c r="G5" s="1">
        <v>45337</v>
      </c>
      <c r="H5" s="1">
        <v>45414</v>
      </c>
      <c r="I5" s="3">
        <v>1</v>
      </c>
      <c r="J5" s="4">
        <f ca="1">IF(AND(Aufgabenliste[[#This Row],[Status ]]="Erledigt",Aufgabenliste[[#This Row],[% abgeschlossen]]=1),1,IF(ISBLANK(Aufgabenliste[[#This Row],[Fälligkeits-datum ]]),-1,IF(AND(Aufgabenliste[[#This Row],[Status ]]&lt;&gt;"Erledigt",TODAY()&gt;Aufgabenliste[[#This Row],[Fälligkeits-datum ]]),0,-1)))</f>
        <v>1</v>
      </c>
      <c r="K5" s="9">
        <v>35</v>
      </c>
      <c r="L5" s="9">
        <f>SUMIF(Aufgabenliste2[Arbeits-paket],Aufgabenliste[[#This Row],[ID]],Aufgabenliste2[Aufwand 
in Stunden])</f>
        <v>40</v>
      </c>
      <c r="M5" s="4" t="s">
        <v>126</v>
      </c>
      <c r="N5" t="s">
        <v>166</v>
      </c>
    </row>
    <row r="6" spans="2:14" ht="30" customHeight="1" x14ac:dyDescent="0.25">
      <c r="B6" s="11" t="s">
        <v>19</v>
      </c>
      <c r="C6" t="s">
        <v>154</v>
      </c>
      <c r="D6" t="s">
        <v>253</v>
      </c>
      <c r="E6" t="s">
        <v>152</v>
      </c>
      <c r="F6" t="s">
        <v>206</v>
      </c>
      <c r="G6" s="1">
        <v>45337</v>
      </c>
      <c r="H6" s="1">
        <v>45365</v>
      </c>
      <c r="I6" s="3">
        <v>1</v>
      </c>
      <c r="J6" s="4">
        <f ca="1">IF(AND(Aufgabenliste[[#This Row],[Status ]]="Erledigt",Aufgabenliste[[#This Row],[% abgeschlossen]]=1),1,IF(ISBLANK(Aufgabenliste[[#This Row],[Fälligkeits-datum ]]),-1,IF(AND(Aufgabenliste[[#This Row],[Status ]]&lt;&gt;"Erledigt",TODAY()&gt;Aufgabenliste[[#This Row],[Fälligkeits-datum ]]),0,-1)))</f>
        <v>1</v>
      </c>
      <c r="K6" s="9">
        <v>20</v>
      </c>
      <c r="L6" s="9">
        <f>SUMIF(Aufgabenliste2[Arbeits-paket],Aufgabenliste[[#This Row],[ID]],Aufgabenliste2[Aufwand 
in Stunden])</f>
        <v>15</v>
      </c>
      <c r="M6" s="4" t="s">
        <v>128</v>
      </c>
      <c r="N6" t="s">
        <v>167</v>
      </c>
    </row>
    <row r="7" spans="2:14" ht="30" customHeight="1" x14ac:dyDescent="0.25">
      <c r="B7" s="11" t="s">
        <v>20</v>
      </c>
      <c r="C7" t="s">
        <v>155</v>
      </c>
      <c r="D7" t="s">
        <v>253</v>
      </c>
      <c r="E7" t="s">
        <v>156</v>
      </c>
      <c r="F7" t="s">
        <v>206</v>
      </c>
      <c r="G7" s="1">
        <v>45365</v>
      </c>
      <c r="H7" s="1">
        <v>45399</v>
      </c>
      <c r="I7" s="3">
        <v>1</v>
      </c>
      <c r="J7" s="4">
        <f ca="1">IF(AND(Aufgabenliste[[#This Row],[Status ]]="Erledigt",Aufgabenliste[[#This Row],[% abgeschlossen]]=1),1,IF(ISBLANK(Aufgabenliste[[#This Row],[Fälligkeits-datum ]]),-1,IF(AND(Aufgabenliste[[#This Row],[Status ]]&lt;&gt;"Erledigt",TODAY()&gt;Aufgabenliste[[#This Row],[Fälligkeits-datum ]]),0,-1)))</f>
        <v>1</v>
      </c>
      <c r="K7" s="9">
        <v>9</v>
      </c>
      <c r="L7" s="9">
        <f>SUMIF(Aufgabenliste2[Arbeits-paket],Aufgabenliste[[#This Row],[ID]],Aufgabenliste2[Aufwand 
in Stunden])</f>
        <v>10</v>
      </c>
      <c r="M7" s="4" t="s">
        <v>128</v>
      </c>
      <c r="N7" t="s">
        <v>168</v>
      </c>
    </row>
    <row r="8" spans="2:14" ht="30" customHeight="1" x14ac:dyDescent="0.25">
      <c r="B8" s="11" t="s">
        <v>21</v>
      </c>
      <c r="C8" t="s">
        <v>157</v>
      </c>
      <c r="D8" t="s">
        <v>253</v>
      </c>
      <c r="E8" t="s">
        <v>156</v>
      </c>
      <c r="F8" t="s">
        <v>206</v>
      </c>
      <c r="G8" s="1">
        <v>45406</v>
      </c>
      <c r="H8" s="1">
        <v>45439</v>
      </c>
      <c r="I8" s="3">
        <v>1</v>
      </c>
      <c r="J8" s="4">
        <f ca="1">IF(AND(Aufgabenliste[[#This Row],[Status ]]="Erledigt",Aufgabenliste[[#This Row],[% abgeschlossen]]=1),1,IF(ISBLANK(Aufgabenliste[[#This Row],[Fälligkeits-datum ]]),-1,IF(AND(Aufgabenliste[[#This Row],[Status ]]&lt;&gt;"Erledigt",TODAY()&gt;Aufgabenliste[[#This Row],[Fälligkeits-datum ]]),0,-1)))</f>
        <v>1</v>
      </c>
      <c r="K8" s="9">
        <v>8</v>
      </c>
      <c r="L8" s="9">
        <f>SUMIF(Aufgabenliste2[Arbeits-paket],Aufgabenliste[[#This Row],[ID]],Aufgabenliste2[Aufwand 
in Stunden])</f>
        <v>9</v>
      </c>
      <c r="M8" s="4" t="s">
        <v>128</v>
      </c>
      <c r="N8" t="s">
        <v>181</v>
      </c>
    </row>
    <row r="9" spans="2:14" ht="30" customHeight="1" x14ac:dyDescent="0.25">
      <c r="B9" s="11" t="s">
        <v>22</v>
      </c>
      <c r="C9" t="s">
        <v>158</v>
      </c>
      <c r="D9" t="s">
        <v>253</v>
      </c>
      <c r="E9" t="s">
        <v>156</v>
      </c>
      <c r="F9" t="s">
        <v>206</v>
      </c>
      <c r="G9" s="1">
        <v>45337</v>
      </c>
      <c r="H9" s="1">
        <v>45449</v>
      </c>
      <c r="I9" s="3">
        <v>1</v>
      </c>
      <c r="J9" s="4">
        <f ca="1">IF(AND(Aufgabenliste[[#This Row],[Status ]]="Erledigt",Aufgabenliste[[#This Row],[% abgeschlossen]]=1),1,IF(ISBLANK(Aufgabenliste[[#This Row],[Fälligkeits-datum ]]),-1,IF(AND(Aufgabenliste[[#This Row],[Status ]]&lt;&gt;"Erledigt",TODAY()&gt;Aufgabenliste[[#This Row],[Fälligkeits-datum ]]),0,-1)))</f>
        <v>1</v>
      </c>
      <c r="K9" s="9">
        <v>50</v>
      </c>
      <c r="L9" s="9">
        <f>SUMIF(Aufgabenliste2[Arbeits-paket],Aufgabenliste[[#This Row],[ID]],Aufgabenliste2[Aufwand 
in Stunden])</f>
        <v>56</v>
      </c>
      <c r="M9" s="4" t="s">
        <v>134</v>
      </c>
      <c r="N9" t="s">
        <v>182</v>
      </c>
    </row>
    <row r="10" spans="2:14" ht="30" customHeight="1" x14ac:dyDescent="0.25">
      <c r="B10" s="11" t="s">
        <v>23</v>
      </c>
      <c r="C10" t="s">
        <v>143</v>
      </c>
      <c r="D10" t="s">
        <v>253</v>
      </c>
      <c r="E10" t="s">
        <v>156</v>
      </c>
      <c r="F10" t="s">
        <v>206</v>
      </c>
      <c r="G10" s="1">
        <v>45337</v>
      </c>
      <c r="H10" s="1">
        <v>45434</v>
      </c>
      <c r="I10" s="3">
        <v>1</v>
      </c>
      <c r="J10" s="4">
        <f ca="1">IF(AND(Aufgabenliste[[#This Row],[Status ]]="Erledigt",Aufgabenliste[[#This Row],[% abgeschlossen]]=1),1,IF(ISBLANK(Aufgabenliste[[#This Row],[Fälligkeits-datum ]]),-1,IF(AND(Aufgabenliste[[#This Row],[Status ]]&lt;&gt;"Erledigt",TODAY()&gt;Aufgabenliste[[#This Row],[Fälligkeits-datum ]]),0,-1)))</f>
        <v>1</v>
      </c>
      <c r="K10" s="9">
        <v>26</v>
      </c>
      <c r="L10" s="9">
        <f>SUMIF(Aufgabenliste2[Arbeits-paket],Aufgabenliste[[#This Row],[ID]],Aufgabenliste2[Aufwand 
in Stunden])</f>
        <v>30</v>
      </c>
      <c r="M10" s="4" t="s">
        <v>130</v>
      </c>
      <c r="N10" t="s">
        <v>183</v>
      </c>
    </row>
    <row r="11" spans="2:14" ht="30" customHeight="1" x14ac:dyDescent="0.25">
      <c r="B11" s="11" t="s">
        <v>24</v>
      </c>
      <c r="C11" t="s">
        <v>144</v>
      </c>
      <c r="D11" t="s">
        <v>253</v>
      </c>
      <c r="E11" t="s">
        <v>156</v>
      </c>
      <c r="F11" t="s">
        <v>206</v>
      </c>
      <c r="G11" s="1">
        <v>45337</v>
      </c>
      <c r="H11" s="1">
        <v>45434</v>
      </c>
      <c r="I11" s="3">
        <v>1</v>
      </c>
      <c r="J11" s="4">
        <f ca="1">IF(AND(Aufgabenliste[[#This Row],[Status ]]="Erledigt",Aufgabenliste[[#This Row],[% abgeschlossen]]=1),1,IF(ISBLANK(Aufgabenliste[[#This Row],[Fälligkeits-datum ]]),-1,IF(AND(Aufgabenliste[[#This Row],[Status ]]&lt;&gt;"Erledigt",TODAY()&gt;Aufgabenliste[[#This Row],[Fälligkeits-datum ]]),0,-1)))</f>
        <v>1</v>
      </c>
      <c r="K11" s="9">
        <v>20</v>
      </c>
      <c r="L11" s="9">
        <f>SUMIF(Aufgabenliste2[Arbeits-paket],Aufgabenliste[[#This Row],[ID]],Aufgabenliste2[Aufwand 
in Stunden])</f>
        <v>25</v>
      </c>
      <c r="M11" s="4" t="s">
        <v>132</v>
      </c>
      <c r="N11" t="s">
        <v>184</v>
      </c>
    </row>
    <row r="12" spans="2:14" ht="30" customHeight="1" x14ac:dyDescent="0.25">
      <c r="B12" s="11" t="s">
        <v>25</v>
      </c>
      <c r="C12" t="s">
        <v>159</v>
      </c>
      <c r="D12" t="s">
        <v>253</v>
      </c>
      <c r="E12" t="s">
        <v>160</v>
      </c>
      <c r="F12" t="s">
        <v>206</v>
      </c>
      <c r="G12" s="1">
        <v>45407</v>
      </c>
      <c r="H12" s="1">
        <v>45439</v>
      </c>
      <c r="I12" s="3">
        <v>1</v>
      </c>
      <c r="J12" s="4">
        <f ca="1">IF(AND(Aufgabenliste[[#This Row],[Status ]]="Erledigt",Aufgabenliste[[#This Row],[% abgeschlossen]]=1),1,IF(ISBLANK(Aufgabenliste[[#This Row],[Fälligkeits-datum ]]),-1,IF(AND(Aufgabenliste[[#This Row],[Status ]]&lt;&gt;"Erledigt",TODAY()&gt;Aufgabenliste[[#This Row],[Fälligkeits-datum ]]),0,-1)))</f>
        <v>1</v>
      </c>
      <c r="K12" s="9">
        <v>6</v>
      </c>
      <c r="L12" s="9">
        <f>SUMIF(Aufgabenliste2[Arbeits-paket],Aufgabenliste[[#This Row],[ID]],Aufgabenliste2[Aufwand 
in Stunden])</f>
        <v>11</v>
      </c>
      <c r="M12" s="4" t="s">
        <v>128</v>
      </c>
      <c r="N12" t="s">
        <v>185</v>
      </c>
    </row>
    <row r="13" spans="2:14" ht="30" customHeight="1" x14ac:dyDescent="0.25">
      <c r="B13" s="11" t="s">
        <v>26</v>
      </c>
      <c r="C13" t="s">
        <v>252</v>
      </c>
      <c r="D13" t="s">
        <v>254</v>
      </c>
      <c r="E13" t="s">
        <v>160</v>
      </c>
      <c r="F13" t="s">
        <v>206</v>
      </c>
      <c r="G13" s="1">
        <v>45441</v>
      </c>
      <c r="H13" s="1">
        <v>45448</v>
      </c>
      <c r="I13" s="3">
        <v>1</v>
      </c>
      <c r="J13" s="4">
        <f ca="1">IF(AND(Aufgabenliste[[#This Row],[Status ]]="Erledigt",Aufgabenliste[[#This Row],[% abgeschlossen]]=1),1,IF(ISBLANK(Aufgabenliste[[#This Row],[Fälligkeits-datum ]]),-1,IF(AND(Aufgabenliste[[#This Row],[Status ]]&lt;&gt;"Erledigt",TODAY()&gt;Aufgabenliste[[#This Row],[Fälligkeits-datum ]]),0,-1)))</f>
        <v>1</v>
      </c>
      <c r="K13" s="9">
        <v>8</v>
      </c>
      <c r="L13" s="9">
        <f>SUMIF(Aufgabenliste2[Arbeits-paket],Aufgabenliste[[#This Row],[ID]],Aufgabenliste2[Aufwand 
in Stunden])</f>
        <v>8</v>
      </c>
      <c r="M13" s="4" t="s">
        <v>126</v>
      </c>
      <c r="N13" t="s">
        <v>255</v>
      </c>
    </row>
    <row r="14" spans="2:14" ht="30" customHeight="1" x14ac:dyDescent="0.25">
      <c r="B14" s="11" t="s">
        <v>27</v>
      </c>
      <c r="G14" s="1"/>
      <c r="H14" s="1"/>
      <c r="I14" s="3"/>
      <c r="J14" s="4">
        <f ca="1">IF(AND(Aufgabenliste[[#This Row],[Status ]]="Erledigt",Aufgabenliste[[#This Row],[% abgeschlossen]]=1),1,IF(ISBLANK(Aufgabenliste[[#This Row],[Fälligkeits-datum ]]),-1,IF(AND(Aufgabenliste[[#This Row],[Status ]]&lt;&gt;"Erledigt",TODAY()&gt;Aufgabenliste[[#This Row],[Fälligkeits-datum ]]),0,-1)))</f>
        <v>-1</v>
      </c>
      <c r="K14" s="9"/>
      <c r="L14" s="9">
        <f>SUMIF(Aufgabenliste2[Arbeits-paket],Aufgabenliste[[#This Row],[ID]],Aufgabenliste2[Aufwand 
in Stunden])</f>
        <v>0</v>
      </c>
      <c r="M14" s="4"/>
    </row>
    <row r="15" spans="2:14" ht="30" customHeight="1" x14ac:dyDescent="0.25">
      <c r="B15" s="11" t="s">
        <v>28</v>
      </c>
      <c r="G15" s="1"/>
      <c r="H15" s="1"/>
      <c r="I15" s="3"/>
      <c r="J15" s="4">
        <f ca="1">IF(AND(Aufgabenliste[[#This Row],[Status ]]="Erledigt",Aufgabenliste[[#This Row],[% abgeschlossen]]=1),1,IF(ISBLANK(Aufgabenliste[[#This Row],[Fälligkeits-datum ]]),-1,IF(AND(Aufgabenliste[[#This Row],[Status ]]&lt;&gt;"Erledigt",TODAY()&gt;Aufgabenliste[[#This Row],[Fälligkeits-datum ]]),0,-1)))</f>
        <v>-1</v>
      </c>
      <c r="K15" s="9"/>
      <c r="L15" s="9">
        <f>SUMIF(Aufgabenliste2[Arbeits-paket],Aufgabenliste[[#This Row],[ID]],Aufgabenliste2[Aufwand 
in Stunden])</f>
        <v>0</v>
      </c>
      <c r="M15" s="4"/>
    </row>
    <row r="16" spans="2:14" ht="30" customHeight="1" x14ac:dyDescent="0.25">
      <c r="B16" s="11" t="s">
        <v>29</v>
      </c>
      <c r="G16" s="1"/>
      <c r="H16" s="1"/>
      <c r="I16" s="3"/>
      <c r="J16" s="4">
        <f ca="1">IF(AND(Aufgabenliste[[#This Row],[Status ]]="Erledigt",Aufgabenliste[[#This Row],[% abgeschlossen]]=1),1,IF(ISBLANK(Aufgabenliste[[#This Row],[Fälligkeits-datum ]]),-1,IF(AND(Aufgabenliste[[#This Row],[Status ]]&lt;&gt;"Erledigt",TODAY()&gt;Aufgabenliste[[#This Row],[Fälligkeits-datum ]]),0,-1)))</f>
        <v>-1</v>
      </c>
      <c r="K16" s="9"/>
      <c r="L16" s="9">
        <f>SUMIF(Aufgabenliste2[Arbeits-paket],Aufgabenliste[[#This Row],[ID]],Aufgabenliste2[Aufwand 
in Stunden])</f>
        <v>0</v>
      </c>
      <c r="M16" s="4"/>
    </row>
    <row r="17" spans="2:13" ht="30" customHeight="1" x14ac:dyDescent="0.25">
      <c r="B17" s="11" t="s">
        <v>30</v>
      </c>
      <c r="G17" s="1"/>
      <c r="H17" s="1"/>
      <c r="I17" s="3"/>
      <c r="J17" s="4">
        <f ca="1">IF(AND(Aufgabenliste[[#This Row],[Status ]]="Erledigt",Aufgabenliste[[#This Row],[% abgeschlossen]]=1),1,IF(ISBLANK(Aufgabenliste[[#This Row],[Fälligkeits-datum ]]),-1,IF(AND(Aufgabenliste[[#This Row],[Status ]]&lt;&gt;"Erledigt",TODAY()&gt;Aufgabenliste[[#This Row],[Fälligkeits-datum ]]),0,-1)))</f>
        <v>-1</v>
      </c>
      <c r="K17" s="9"/>
      <c r="L17" s="9">
        <f>SUMIF(Aufgabenliste2[Arbeits-paket],Aufgabenliste[[#This Row],[ID]],Aufgabenliste2[Aufwand 
in Stunden])</f>
        <v>0</v>
      </c>
      <c r="M17" s="4"/>
    </row>
    <row r="18" spans="2:13" ht="30" customHeight="1" x14ac:dyDescent="0.25">
      <c r="B18" s="11" t="s">
        <v>31</v>
      </c>
      <c r="G18" s="1"/>
      <c r="H18" s="1"/>
      <c r="I18" s="3"/>
      <c r="J18" s="4">
        <f ca="1">IF(AND(Aufgabenliste[[#This Row],[Status ]]="Erledigt",Aufgabenliste[[#This Row],[% abgeschlossen]]=1),1,IF(ISBLANK(Aufgabenliste[[#This Row],[Fälligkeits-datum ]]),-1,IF(AND(Aufgabenliste[[#This Row],[Status ]]&lt;&gt;"Erledigt",TODAY()&gt;Aufgabenliste[[#This Row],[Fälligkeits-datum ]]),0,-1)))</f>
        <v>-1</v>
      </c>
      <c r="K18" s="9"/>
      <c r="L18" s="9">
        <f>SUMIF(Aufgabenliste2[Arbeits-paket],Aufgabenliste[[#This Row],[ID]],Aufgabenliste2[Aufwand 
in Stunden])</f>
        <v>0</v>
      </c>
      <c r="M18" s="4"/>
    </row>
    <row r="19" spans="2:13" ht="30" customHeight="1" x14ac:dyDescent="0.25">
      <c r="B19" s="11" t="s">
        <v>32</v>
      </c>
      <c r="G19" s="1"/>
      <c r="H19" s="1"/>
      <c r="I19" s="3"/>
      <c r="J19" s="4">
        <f ca="1">IF(AND(Aufgabenliste[[#This Row],[Status ]]="Erledigt",Aufgabenliste[[#This Row],[% abgeschlossen]]=1),1,IF(ISBLANK(Aufgabenliste[[#This Row],[Fälligkeits-datum ]]),-1,IF(AND(Aufgabenliste[[#This Row],[Status ]]&lt;&gt;"Erledigt",TODAY()&gt;Aufgabenliste[[#This Row],[Fälligkeits-datum ]]),0,-1)))</f>
        <v>-1</v>
      </c>
      <c r="K19" s="9"/>
      <c r="L19" s="9">
        <f>SUMIF(Aufgabenliste2[Arbeits-paket],Aufgabenliste[[#This Row],[ID]],Aufgabenliste2[Aufwand 
in Stunden])</f>
        <v>0</v>
      </c>
      <c r="M19" s="4"/>
    </row>
    <row r="20" spans="2:13" ht="30" customHeight="1" x14ac:dyDescent="0.25">
      <c r="B20" s="11" t="s">
        <v>33</v>
      </c>
      <c r="G20" s="1"/>
      <c r="H20" s="1"/>
      <c r="I20" s="3"/>
      <c r="J20" s="4">
        <f ca="1">IF(AND(Aufgabenliste[[#This Row],[Status ]]="Erledigt",Aufgabenliste[[#This Row],[% abgeschlossen]]=1),1,IF(ISBLANK(Aufgabenliste[[#This Row],[Fälligkeits-datum ]]),-1,IF(AND(Aufgabenliste[[#This Row],[Status ]]&lt;&gt;"Erledigt",TODAY()&gt;Aufgabenliste[[#This Row],[Fälligkeits-datum ]]),0,-1)))</f>
        <v>-1</v>
      </c>
      <c r="K20" s="9"/>
      <c r="L20" s="9">
        <f>SUMIF(Aufgabenliste2[Arbeits-paket],Aufgabenliste[[#This Row],[ID]],Aufgabenliste2[Aufwand 
in Stunden])</f>
        <v>0</v>
      </c>
      <c r="M20" s="4"/>
    </row>
    <row r="21" spans="2:13" ht="30" customHeight="1" x14ac:dyDescent="0.25">
      <c r="B21" s="11" t="s">
        <v>34</v>
      </c>
      <c r="G21" s="1"/>
      <c r="H21" s="1"/>
      <c r="I21" s="3"/>
      <c r="J21" s="4">
        <f ca="1">IF(AND(Aufgabenliste[[#This Row],[Status ]]="Erledigt",Aufgabenliste[[#This Row],[% abgeschlossen]]=1),1,IF(ISBLANK(Aufgabenliste[[#This Row],[Fälligkeits-datum ]]),-1,IF(AND(Aufgabenliste[[#This Row],[Status ]]&lt;&gt;"Erledigt",TODAY()&gt;Aufgabenliste[[#This Row],[Fälligkeits-datum ]]),0,-1)))</f>
        <v>-1</v>
      </c>
      <c r="K21" s="9"/>
      <c r="L21" s="9">
        <f>SUMIF(Aufgabenliste2[Arbeits-paket],Aufgabenliste[[#This Row],[ID]],Aufgabenliste2[Aufwand 
in Stunden])</f>
        <v>0</v>
      </c>
      <c r="M21" s="4"/>
    </row>
    <row r="22" spans="2:13" ht="30" customHeight="1" x14ac:dyDescent="0.25">
      <c r="B22" s="11" t="s">
        <v>35</v>
      </c>
      <c r="G22" s="1"/>
      <c r="H22" s="1"/>
      <c r="I22" s="3"/>
      <c r="J22" s="4"/>
      <c r="K22" s="9"/>
      <c r="L22" s="9">
        <f>SUMIF(Aufgabenliste2[Arbeits-paket],Aufgabenliste[[#This Row],[ID]],Aufgabenliste2[Aufwand 
in Stunden])</f>
        <v>0</v>
      </c>
      <c r="M22" s="4"/>
    </row>
    <row r="23" spans="2:13" ht="30" customHeight="1" x14ac:dyDescent="0.25">
      <c r="B23" s="11" t="s">
        <v>36</v>
      </c>
      <c r="G23" s="1"/>
      <c r="H23" s="1"/>
      <c r="I23" s="3"/>
      <c r="J23" s="4"/>
      <c r="K23" s="9"/>
      <c r="L23" s="9">
        <f>SUMIF(Aufgabenliste2[Arbeits-paket],Aufgabenliste[[#This Row],[ID]],Aufgabenliste2[Aufwand 
in Stunden])</f>
        <v>0</v>
      </c>
      <c r="M23" s="4"/>
    </row>
    <row r="24" spans="2:13" ht="30" customHeight="1" x14ac:dyDescent="0.25">
      <c r="B24" s="11" t="s">
        <v>37</v>
      </c>
      <c r="G24" s="1"/>
      <c r="H24" s="1"/>
      <c r="I24" s="3"/>
      <c r="J24" s="4"/>
      <c r="K24" s="9"/>
      <c r="L24" s="9">
        <f>SUMIF(Aufgabenliste2[Arbeits-paket],Aufgabenliste[[#This Row],[ID]],Aufgabenliste2[Aufwand 
in Stunden])</f>
        <v>0</v>
      </c>
      <c r="M24" s="4"/>
    </row>
    <row r="25" spans="2:13" ht="30" customHeight="1" x14ac:dyDescent="0.25">
      <c r="B25" s="11" t="s">
        <v>41</v>
      </c>
      <c r="G25" s="1"/>
      <c r="H25" s="1"/>
      <c r="I25" s="3"/>
      <c r="J25" s="4">
        <f ca="1">IF(AND(Aufgabenliste[[#This Row],[Status ]]="Erledigt",Aufgabenliste[[#This Row],[% abgeschlossen]]=1),1,IF(ISBLANK(Aufgabenliste[[#This Row],[Fälligkeits-datum ]]),-1,IF(AND(Aufgabenliste[[#This Row],[Status ]]&lt;&gt;"Erledigt",TODAY()&gt;Aufgabenliste[[#This Row],[Fälligkeits-datum ]]),0,-1)))</f>
        <v>-1</v>
      </c>
      <c r="K25" s="19"/>
      <c r="L25" s="9">
        <f>SUMIF(Aufgabenliste2[Arbeits-paket],Aufgabenliste[[#This Row],[ID]],Aufgabenliste2[Aufwand 
in Stunden])</f>
        <v>0</v>
      </c>
      <c r="M25" s="4"/>
    </row>
    <row r="26" spans="2:13" ht="30" customHeight="1" x14ac:dyDescent="0.25">
      <c r="B26" s="11" t="s">
        <v>42</v>
      </c>
      <c r="G26" s="1"/>
      <c r="H26" s="1"/>
      <c r="I26" s="3"/>
      <c r="J26" s="4">
        <f ca="1">IF(AND(Aufgabenliste[[#This Row],[Status ]]="Erledigt",Aufgabenliste[[#This Row],[% abgeschlossen]]=1),1,IF(ISBLANK(Aufgabenliste[[#This Row],[Fälligkeits-datum ]]),-1,IF(AND(Aufgabenliste[[#This Row],[Status ]]&lt;&gt;"Erledigt",TODAY()&gt;Aufgabenliste[[#This Row],[Fälligkeits-datum ]]),0,-1)))</f>
        <v>-1</v>
      </c>
      <c r="K26" s="19"/>
      <c r="L26" s="9">
        <f>SUMIF(Aufgabenliste2[Arbeits-paket],Aufgabenliste[[#This Row],[ID]],Aufgabenliste2[Aufwand 
in Stunden])</f>
        <v>0</v>
      </c>
      <c r="M26" s="4"/>
    </row>
    <row r="27" spans="2:13" ht="30" customHeight="1" x14ac:dyDescent="0.25">
      <c r="B27" s="11" t="s">
        <v>43</v>
      </c>
      <c r="G27" s="1"/>
      <c r="H27" s="1"/>
      <c r="I27" s="3"/>
      <c r="J27" s="4">
        <f ca="1">IF(AND(Aufgabenliste[[#This Row],[Status ]]="Erledigt",Aufgabenliste[[#This Row],[% abgeschlossen]]=1),1,IF(ISBLANK(Aufgabenliste[[#This Row],[Fälligkeits-datum ]]),-1,IF(AND(Aufgabenliste[[#This Row],[Status ]]&lt;&gt;"Erledigt",TODAY()&gt;Aufgabenliste[[#This Row],[Fälligkeits-datum ]]),0,-1)))</f>
        <v>-1</v>
      </c>
      <c r="K27" s="19"/>
      <c r="L27" s="9">
        <f>SUMIF(Aufgabenliste2[Arbeits-paket],Aufgabenliste[[#This Row],[ID]],Aufgabenliste2[Aufwand 
in Stunden])</f>
        <v>0</v>
      </c>
      <c r="M27" s="4"/>
    </row>
    <row r="28" spans="2:13" ht="30" customHeight="1" x14ac:dyDescent="0.25">
      <c r="B28" s="11" t="s">
        <v>44</v>
      </c>
      <c r="G28" s="1"/>
      <c r="H28" s="1"/>
      <c r="I28" s="3"/>
      <c r="J28" s="4">
        <f ca="1">IF(AND(Aufgabenliste[[#This Row],[Status ]]="Erledigt",Aufgabenliste[[#This Row],[% abgeschlossen]]=1),1,IF(ISBLANK(Aufgabenliste[[#This Row],[Fälligkeits-datum ]]),-1,IF(AND(Aufgabenliste[[#This Row],[Status ]]&lt;&gt;"Erledigt",TODAY()&gt;Aufgabenliste[[#This Row],[Fälligkeits-datum ]]),0,-1)))</f>
        <v>-1</v>
      </c>
      <c r="K28" s="19"/>
      <c r="L28" s="9">
        <f>SUMIF(Aufgabenliste2[Arbeits-paket],Aufgabenliste[[#This Row],[ID]],Aufgabenliste2[Aufwand 
in Stunden])</f>
        <v>0</v>
      </c>
      <c r="M28" s="4"/>
    </row>
    <row r="29" spans="2:13" ht="30" customHeight="1" x14ac:dyDescent="0.25">
      <c r="B29" s="11" t="s">
        <v>45</v>
      </c>
      <c r="G29" s="1"/>
      <c r="H29" s="1"/>
      <c r="I29" s="3"/>
      <c r="J29" s="4">
        <f ca="1">IF(AND(Aufgabenliste[[#This Row],[Status ]]="Erledigt",Aufgabenliste[[#This Row],[% abgeschlossen]]=1),1,IF(ISBLANK(Aufgabenliste[[#This Row],[Fälligkeits-datum ]]),-1,IF(AND(Aufgabenliste[[#This Row],[Status ]]&lt;&gt;"Erledigt",TODAY()&gt;Aufgabenliste[[#This Row],[Fälligkeits-datum ]]),0,-1)))</f>
        <v>-1</v>
      </c>
      <c r="K29" s="19"/>
      <c r="L29" s="9">
        <f>SUMIF(Aufgabenliste2[Arbeits-paket],Aufgabenliste[[#This Row],[ID]],Aufgabenliste2[Aufwand 
in Stunden])</f>
        <v>0</v>
      </c>
      <c r="M29" s="4"/>
    </row>
    <row r="30" spans="2:13" ht="30" customHeight="1" x14ac:dyDescent="0.25">
      <c r="B30" s="11" t="s">
        <v>46</v>
      </c>
      <c r="G30" s="1"/>
      <c r="H30" s="1"/>
      <c r="I30" s="3"/>
      <c r="J30" s="4">
        <f ca="1">IF(AND(Aufgabenliste[[#This Row],[Status ]]="Erledigt",Aufgabenliste[[#This Row],[% abgeschlossen]]=1),1,IF(ISBLANK(Aufgabenliste[[#This Row],[Fälligkeits-datum ]]),-1,IF(AND(Aufgabenliste[[#This Row],[Status ]]&lt;&gt;"Erledigt",TODAY()&gt;Aufgabenliste[[#This Row],[Fälligkeits-datum ]]),0,-1)))</f>
        <v>-1</v>
      </c>
      <c r="K30" s="19"/>
      <c r="L30" s="9">
        <f>SUMIF(Aufgabenliste2[Arbeits-paket],Aufgabenliste[[#This Row],[ID]],Aufgabenliste2[Aufwand 
in Stunden])</f>
        <v>0</v>
      </c>
      <c r="M30" s="4"/>
    </row>
    <row r="31" spans="2:13" ht="30" customHeight="1" x14ac:dyDescent="0.25">
      <c r="B31" s="11" t="s">
        <v>47</v>
      </c>
      <c r="G31" s="1"/>
      <c r="H31" s="1"/>
      <c r="I31" s="3"/>
      <c r="J31" s="4">
        <f ca="1">IF(AND(Aufgabenliste[[#This Row],[Status ]]="Erledigt",Aufgabenliste[[#This Row],[% abgeschlossen]]=1),1,IF(ISBLANK(Aufgabenliste[[#This Row],[Fälligkeits-datum ]]),-1,IF(AND(Aufgabenliste[[#This Row],[Status ]]&lt;&gt;"Erledigt",TODAY()&gt;Aufgabenliste[[#This Row],[Fälligkeits-datum ]]),0,-1)))</f>
        <v>-1</v>
      </c>
      <c r="K31" s="19"/>
      <c r="L31" s="9">
        <f>SUMIF(Aufgabenliste2[Arbeits-paket],Aufgabenliste[[#This Row],[ID]],Aufgabenliste2[Aufwand 
in Stunden])</f>
        <v>0</v>
      </c>
      <c r="M31" s="4"/>
    </row>
    <row r="32" spans="2:13" ht="30" customHeight="1" x14ac:dyDescent="0.25">
      <c r="B32" s="11" t="s">
        <v>48</v>
      </c>
      <c r="G32" s="1"/>
      <c r="H32" s="1"/>
      <c r="I32" s="3"/>
      <c r="J32" s="4">
        <f ca="1">IF(AND(Aufgabenliste[[#This Row],[Status ]]="Erledigt",Aufgabenliste[[#This Row],[% abgeschlossen]]=1),1,IF(ISBLANK(Aufgabenliste[[#This Row],[Fälligkeits-datum ]]),-1,IF(AND(Aufgabenliste[[#This Row],[Status ]]&lt;&gt;"Erledigt",TODAY()&gt;Aufgabenliste[[#This Row],[Fälligkeits-datum ]]),0,-1)))</f>
        <v>-1</v>
      </c>
      <c r="K32" s="19"/>
      <c r="L32" s="9">
        <f>SUMIF(Aufgabenliste2[Arbeits-paket],Aufgabenliste[[#This Row],[ID]],Aufgabenliste2[Aufwand 
in Stunden])</f>
        <v>0</v>
      </c>
      <c r="M32" s="4"/>
    </row>
    <row r="33" spans="2:13" ht="30" customHeight="1" x14ac:dyDescent="0.25">
      <c r="B33" s="11" t="s">
        <v>49</v>
      </c>
      <c r="G33" s="1"/>
      <c r="H33" s="1"/>
      <c r="I33" s="3"/>
      <c r="J33" s="4">
        <f ca="1">IF(AND(Aufgabenliste[[#This Row],[Status ]]="Erledigt",Aufgabenliste[[#This Row],[% abgeschlossen]]=1),1,IF(ISBLANK(Aufgabenliste[[#This Row],[Fälligkeits-datum ]]),-1,IF(AND(Aufgabenliste[[#This Row],[Status ]]&lt;&gt;"Erledigt",TODAY()&gt;Aufgabenliste[[#This Row],[Fälligkeits-datum ]]),0,-1)))</f>
        <v>-1</v>
      </c>
      <c r="K33" s="19"/>
      <c r="L33" s="9">
        <f>SUMIF(Aufgabenliste2[Arbeits-paket],Aufgabenliste[[#This Row],[ID]],Aufgabenliste2[Aufwand 
in Stunden])</f>
        <v>0</v>
      </c>
      <c r="M33" s="4"/>
    </row>
    <row r="34" spans="2:13" ht="30" customHeight="1" x14ac:dyDescent="0.25">
      <c r="B34" s="11" t="s">
        <v>50</v>
      </c>
      <c r="G34" s="1"/>
      <c r="H34" s="1"/>
      <c r="I34" s="3"/>
      <c r="J34" s="4">
        <f ca="1">IF(AND(Aufgabenliste[[#This Row],[Status ]]="Erledigt",Aufgabenliste[[#This Row],[% abgeschlossen]]=1),1,IF(ISBLANK(Aufgabenliste[[#This Row],[Fälligkeits-datum ]]),-1,IF(AND(Aufgabenliste[[#This Row],[Status ]]&lt;&gt;"Erledigt",TODAY()&gt;Aufgabenliste[[#This Row],[Fälligkeits-datum ]]),0,-1)))</f>
        <v>-1</v>
      </c>
      <c r="K34" s="19"/>
      <c r="L34" s="9">
        <f>SUMIF(Aufgabenliste2[Arbeits-paket],Aufgabenliste[[#This Row],[ID]],Aufgabenliste2[Aufwand 
in Stunden])</f>
        <v>0</v>
      </c>
      <c r="M34" s="4"/>
    </row>
    <row r="35" spans="2:13" ht="30" customHeight="1" x14ac:dyDescent="0.25">
      <c r="B35" s="11" t="s">
        <v>51</v>
      </c>
      <c r="G35" s="1"/>
      <c r="H35" s="1"/>
      <c r="I35" s="3"/>
      <c r="J35" s="4">
        <f ca="1">IF(AND(Aufgabenliste[[#This Row],[Status ]]="Erledigt",Aufgabenliste[[#This Row],[% abgeschlossen]]=1),1,IF(ISBLANK(Aufgabenliste[[#This Row],[Fälligkeits-datum ]]),-1,IF(AND(Aufgabenliste[[#This Row],[Status ]]&lt;&gt;"Erledigt",TODAY()&gt;Aufgabenliste[[#This Row],[Fälligkeits-datum ]]),0,-1)))</f>
        <v>-1</v>
      </c>
      <c r="K35" s="19"/>
      <c r="L35" s="9">
        <f>SUMIF(Aufgabenliste2[Arbeits-paket],Aufgabenliste[[#This Row],[ID]],Aufgabenliste2[Aufwand 
in Stunden])</f>
        <v>0</v>
      </c>
      <c r="M35" s="4"/>
    </row>
    <row r="36" spans="2:13" ht="30" customHeight="1" x14ac:dyDescent="0.25">
      <c r="B36" s="11" t="s">
        <v>52</v>
      </c>
      <c r="G36" s="1"/>
      <c r="H36" s="1"/>
      <c r="I36" s="3"/>
      <c r="J36" s="4">
        <f ca="1">IF(AND(Aufgabenliste[[#This Row],[Status ]]="Erledigt",Aufgabenliste[[#This Row],[% abgeschlossen]]=1),1,IF(ISBLANK(Aufgabenliste[[#This Row],[Fälligkeits-datum ]]),-1,IF(AND(Aufgabenliste[[#This Row],[Status ]]&lt;&gt;"Erledigt",TODAY()&gt;Aufgabenliste[[#This Row],[Fälligkeits-datum ]]),0,-1)))</f>
        <v>-1</v>
      </c>
      <c r="K36" s="19"/>
      <c r="L36" s="9">
        <f>SUMIF(Aufgabenliste2[Arbeits-paket],Aufgabenliste[[#This Row],[ID]],Aufgabenliste2[Aufwand 
in Stunden])</f>
        <v>0</v>
      </c>
      <c r="M36" s="4"/>
    </row>
    <row r="37" spans="2:13" ht="30" customHeight="1" x14ac:dyDescent="0.25">
      <c r="B37" s="11" t="s">
        <v>53</v>
      </c>
      <c r="G37" s="1"/>
      <c r="H37" s="1"/>
      <c r="I37" s="3"/>
      <c r="J37" s="4">
        <f ca="1">IF(AND(Aufgabenliste[[#This Row],[Status ]]="Erledigt",Aufgabenliste[[#This Row],[% abgeschlossen]]=1),1,IF(ISBLANK(Aufgabenliste[[#This Row],[Fälligkeits-datum ]]),-1,IF(AND(Aufgabenliste[[#This Row],[Status ]]&lt;&gt;"Erledigt",TODAY()&gt;Aufgabenliste[[#This Row],[Fälligkeits-datum ]]),0,-1)))</f>
        <v>-1</v>
      </c>
      <c r="K37" s="19"/>
      <c r="L37" s="9">
        <f>SUMIF(Aufgabenliste2[Arbeits-paket],Aufgabenliste[[#This Row],[ID]],Aufgabenliste2[Aufwand 
in Stunden])</f>
        <v>0</v>
      </c>
      <c r="M37" s="4"/>
    </row>
    <row r="38" spans="2:13" ht="30" customHeight="1" x14ac:dyDescent="0.25">
      <c r="B38" s="11" t="s">
        <v>54</v>
      </c>
      <c r="G38" s="1"/>
      <c r="H38" s="1"/>
      <c r="I38" s="3"/>
      <c r="J38" s="4">
        <f ca="1">IF(AND(Aufgabenliste[[#This Row],[Status ]]="Erledigt",Aufgabenliste[[#This Row],[% abgeschlossen]]=1),1,IF(ISBLANK(Aufgabenliste[[#This Row],[Fälligkeits-datum ]]),-1,IF(AND(Aufgabenliste[[#This Row],[Status ]]&lt;&gt;"Erledigt",TODAY()&gt;Aufgabenliste[[#This Row],[Fälligkeits-datum ]]),0,-1)))</f>
        <v>-1</v>
      </c>
      <c r="K38" s="19"/>
      <c r="L38" s="9">
        <f>SUMIF(Aufgabenliste2[Arbeits-paket],Aufgabenliste[[#This Row],[ID]],Aufgabenliste2[Aufwand 
in Stunden])</f>
        <v>0</v>
      </c>
      <c r="M38" s="4"/>
    </row>
    <row r="39" spans="2:13" ht="30" customHeight="1" x14ac:dyDescent="0.25">
      <c r="B39" s="11" t="s">
        <v>55</v>
      </c>
      <c r="G39" s="1"/>
      <c r="H39" s="1"/>
      <c r="I39" s="3"/>
      <c r="J39" s="4">
        <f ca="1">IF(AND(Aufgabenliste[[#This Row],[Status ]]="Erledigt",Aufgabenliste[[#This Row],[% abgeschlossen]]=1),1,IF(ISBLANK(Aufgabenliste[[#This Row],[Fälligkeits-datum ]]),-1,IF(AND(Aufgabenliste[[#This Row],[Status ]]&lt;&gt;"Erledigt",TODAY()&gt;Aufgabenliste[[#This Row],[Fälligkeits-datum ]]),0,-1)))</f>
        <v>-1</v>
      </c>
      <c r="K39" s="19"/>
      <c r="L39" s="9">
        <f>SUMIF(Aufgabenliste2[Arbeits-paket],Aufgabenliste[[#This Row],[ID]],Aufgabenliste2[Aufwand 
in Stunden])</f>
        <v>0</v>
      </c>
      <c r="M39" s="4"/>
    </row>
    <row r="40" spans="2:13" ht="30" customHeight="1" x14ac:dyDescent="0.25">
      <c r="B40" s="11" t="s">
        <v>56</v>
      </c>
      <c r="G40" s="1"/>
      <c r="H40" s="1"/>
      <c r="I40" s="3"/>
      <c r="J40" s="4">
        <f ca="1">IF(AND(Aufgabenliste[[#This Row],[Status ]]="Erledigt",Aufgabenliste[[#This Row],[% abgeschlossen]]=1),1,IF(ISBLANK(Aufgabenliste[[#This Row],[Fälligkeits-datum ]]),-1,IF(AND(Aufgabenliste[[#This Row],[Status ]]&lt;&gt;"Erledigt",TODAY()&gt;Aufgabenliste[[#This Row],[Fälligkeits-datum ]]),0,-1)))</f>
        <v>-1</v>
      </c>
      <c r="K40" s="19"/>
      <c r="L40" s="9">
        <f>SUMIF(Aufgabenliste2[Arbeits-paket],Aufgabenliste[[#This Row],[ID]],Aufgabenliste2[Aufwand 
in Stunden])</f>
        <v>0</v>
      </c>
      <c r="M40" s="4"/>
    </row>
    <row r="41" spans="2:13" ht="30" customHeight="1" x14ac:dyDescent="0.25">
      <c r="B41" s="11" t="s">
        <v>57</v>
      </c>
      <c r="G41" s="1"/>
      <c r="H41" s="1"/>
      <c r="I41" s="3"/>
      <c r="J41" s="4">
        <f ca="1">IF(AND(Aufgabenliste[[#This Row],[Status ]]="Erledigt",Aufgabenliste[[#This Row],[% abgeschlossen]]=1),1,IF(ISBLANK(Aufgabenliste[[#This Row],[Fälligkeits-datum ]]),-1,IF(AND(Aufgabenliste[[#This Row],[Status ]]&lt;&gt;"Erledigt",TODAY()&gt;Aufgabenliste[[#This Row],[Fälligkeits-datum ]]),0,-1)))</f>
        <v>-1</v>
      </c>
      <c r="K41" s="19"/>
      <c r="L41" s="9">
        <f>SUMIF(Aufgabenliste2[Arbeits-paket],Aufgabenliste[[#This Row],[ID]],Aufgabenliste2[Aufwand 
in Stunden])</f>
        <v>0</v>
      </c>
      <c r="M41" s="4"/>
    </row>
    <row r="42" spans="2:13" ht="30" customHeight="1" x14ac:dyDescent="0.25">
      <c r="B42" s="11" t="s">
        <v>58</v>
      </c>
      <c r="G42" s="1"/>
      <c r="H42" s="1"/>
      <c r="I42" s="3"/>
      <c r="J42" s="4">
        <f ca="1">IF(AND(Aufgabenliste[[#This Row],[Status ]]="Erledigt",Aufgabenliste[[#This Row],[% abgeschlossen]]=1),1,IF(ISBLANK(Aufgabenliste[[#This Row],[Fälligkeits-datum ]]),-1,IF(AND(Aufgabenliste[[#This Row],[Status ]]&lt;&gt;"Erledigt",TODAY()&gt;Aufgabenliste[[#This Row],[Fälligkeits-datum ]]),0,-1)))</f>
        <v>-1</v>
      </c>
      <c r="K42" s="19"/>
      <c r="L42" s="9">
        <f>SUMIF(Aufgabenliste2[Arbeits-paket],Aufgabenliste[[#This Row],[ID]],Aufgabenliste2[Aufwand 
in Stunden])</f>
        <v>0</v>
      </c>
      <c r="M42" s="4"/>
    </row>
    <row r="43" spans="2:13" ht="30" customHeight="1" x14ac:dyDescent="0.25">
      <c r="B43" s="11" t="s">
        <v>59</v>
      </c>
      <c r="G43" s="1"/>
      <c r="H43" s="1"/>
      <c r="I43" s="3"/>
      <c r="J43" s="4">
        <f ca="1">IF(AND(Aufgabenliste[[#This Row],[Status ]]="Erledigt",Aufgabenliste[[#This Row],[% abgeschlossen]]=1),1,IF(ISBLANK(Aufgabenliste[[#This Row],[Fälligkeits-datum ]]),-1,IF(AND(Aufgabenliste[[#This Row],[Status ]]&lt;&gt;"Erledigt",TODAY()&gt;Aufgabenliste[[#This Row],[Fälligkeits-datum ]]),0,-1)))</f>
        <v>-1</v>
      </c>
      <c r="K43" s="19"/>
      <c r="L43" s="9">
        <f>SUMIF(Aufgabenliste2[Arbeits-paket],Aufgabenliste[[#This Row],[ID]],Aufgabenliste2[Aufwand 
in Stunden])</f>
        <v>0</v>
      </c>
      <c r="M43" s="4"/>
    </row>
    <row r="44" spans="2:13" ht="30" customHeight="1" x14ac:dyDescent="0.25">
      <c r="B44" s="11" t="s">
        <v>60</v>
      </c>
      <c r="G44" s="1"/>
      <c r="H44" s="1"/>
      <c r="I44" s="3"/>
      <c r="J44" s="4">
        <f ca="1">IF(AND(Aufgabenliste[[#This Row],[Status ]]="Erledigt",Aufgabenliste[[#This Row],[% abgeschlossen]]=1),1,IF(ISBLANK(Aufgabenliste[[#This Row],[Fälligkeits-datum ]]),-1,IF(AND(Aufgabenliste[[#This Row],[Status ]]&lt;&gt;"Erledigt",TODAY()&gt;Aufgabenliste[[#This Row],[Fälligkeits-datum ]]),0,-1)))</f>
        <v>-1</v>
      </c>
      <c r="K44" s="19"/>
      <c r="L44" s="9">
        <f>SUMIF(Aufgabenliste2[Arbeits-paket],Aufgabenliste[[#This Row],[ID]],Aufgabenliste2[Aufwand 
in Stunden])</f>
        <v>0</v>
      </c>
      <c r="M44" s="4"/>
    </row>
    <row r="45" spans="2:13" ht="30" customHeight="1" x14ac:dyDescent="0.25">
      <c r="B45" s="11" t="s">
        <v>61</v>
      </c>
      <c r="G45" s="1"/>
      <c r="H45" s="1"/>
      <c r="I45" s="3"/>
      <c r="J45" s="4">
        <f ca="1">IF(AND(Aufgabenliste[[#This Row],[Status ]]="Erledigt",Aufgabenliste[[#This Row],[% abgeschlossen]]=1),1,IF(ISBLANK(Aufgabenliste[[#This Row],[Fälligkeits-datum ]]),-1,IF(AND(Aufgabenliste[[#This Row],[Status ]]&lt;&gt;"Erledigt",TODAY()&gt;Aufgabenliste[[#This Row],[Fälligkeits-datum ]]),0,-1)))</f>
        <v>-1</v>
      </c>
      <c r="K45" s="19"/>
      <c r="L45" s="9">
        <f>SUMIF(Aufgabenliste2[Arbeits-paket],Aufgabenliste[[#This Row],[ID]],Aufgabenliste2[Aufwand 
in Stunden])</f>
        <v>0</v>
      </c>
      <c r="M45" s="4"/>
    </row>
    <row r="46" spans="2:13" ht="30" customHeight="1" x14ac:dyDescent="0.25">
      <c r="B46" s="11" t="s">
        <v>62</v>
      </c>
      <c r="G46" s="1"/>
      <c r="H46" s="1"/>
      <c r="I46" s="3"/>
      <c r="J46" s="4">
        <f ca="1">IF(AND(Aufgabenliste[[#This Row],[Status ]]="Erledigt",Aufgabenliste[[#This Row],[% abgeschlossen]]=1),1,IF(ISBLANK(Aufgabenliste[[#This Row],[Fälligkeits-datum ]]),-1,IF(AND(Aufgabenliste[[#This Row],[Status ]]&lt;&gt;"Erledigt",TODAY()&gt;Aufgabenliste[[#This Row],[Fälligkeits-datum ]]),0,-1)))</f>
        <v>-1</v>
      </c>
      <c r="K46" s="19"/>
      <c r="L46" s="9">
        <f>SUMIF(Aufgabenliste2[Arbeits-paket],Aufgabenliste[[#This Row],[ID]],Aufgabenliste2[Aufwand 
in Stunden])</f>
        <v>0</v>
      </c>
      <c r="M46" s="4"/>
    </row>
    <row r="47" spans="2:13" ht="30" customHeight="1" x14ac:dyDescent="0.25">
      <c r="B47" s="11" t="s">
        <v>63</v>
      </c>
      <c r="G47" s="1"/>
      <c r="H47" s="1"/>
      <c r="I47" s="3"/>
      <c r="J47" s="4">
        <f ca="1">IF(AND(Aufgabenliste[[#This Row],[Status ]]="Erledigt",Aufgabenliste[[#This Row],[% abgeschlossen]]=1),1,IF(ISBLANK(Aufgabenliste[[#This Row],[Fälligkeits-datum ]]),-1,IF(AND(Aufgabenliste[[#This Row],[Status ]]&lt;&gt;"Erledigt",TODAY()&gt;Aufgabenliste[[#This Row],[Fälligkeits-datum ]]),0,-1)))</f>
        <v>-1</v>
      </c>
      <c r="K47" s="19"/>
      <c r="L47" s="9">
        <f>SUMIF(Aufgabenliste2[Arbeits-paket],Aufgabenliste[[#This Row],[ID]],Aufgabenliste2[Aufwand 
in Stunden])</f>
        <v>0</v>
      </c>
      <c r="M47" s="4"/>
    </row>
    <row r="48" spans="2:13" ht="30" customHeight="1" x14ac:dyDescent="0.25">
      <c r="B48" s="11" t="s">
        <v>64</v>
      </c>
      <c r="G48" s="1"/>
      <c r="H48" s="1"/>
      <c r="I48" s="3"/>
      <c r="J48" s="4">
        <f ca="1">IF(AND(Aufgabenliste[[#This Row],[Status ]]="Erledigt",Aufgabenliste[[#This Row],[% abgeschlossen]]=1),1,IF(ISBLANK(Aufgabenliste[[#This Row],[Fälligkeits-datum ]]),-1,IF(AND(Aufgabenliste[[#This Row],[Status ]]&lt;&gt;"Erledigt",TODAY()&gt;Aufgabenliste[[#This Row],[Fälligkeits-datum ]]),0,-1)))</f>
        <v>-1</v>
      </c>
      <c r="K48" s="19"/>
      <c r="L48" s="9">
        <f>SUMIF(Aufgabenliste2[Arbeits-paket],Aufgabenliste[[#This Row],[ID]],Aufgabenliste2[Aufwand 
in Stunden])</f>
        <v>0</v>
      </c>
      <c r="M48" s="4"/>
    </row>
    <row r="49" spans="2:13" ht="30" customHeight="1" x14ac:dyDescent="0.25">
      <c r="B49" s="11" t="s">
        <v>65</v>
      </c>
      <c r="G49" s="1"/>
      <c r="H49" s="1"/>
      <c r="I49" s="3"/>
      <c r="J49" s="4">
        <f ca="1">IF(AND(Aufgabenliste[[#This Row],[Status ]]="Erledigt",Aufgabenliste[[#This Row],[% abgeschlossen]]=1),1,IF(ISBLANK(Aufgabenliste[[#This Row],[Fälligkeits-datum ]]),-1,IF(AND(Aufgabenliste[[#This Row],[Status ]]&lt;&gt;"Erledigt",TODAY()&gt;Aufgabenliste[[#This Row],[Fälligkeits-datum ]]),0,-1)))</f>
        <v>-1</v>
      </c>
      <c r="K49" s="19"/>
      <c r="L49" s="9">
        <f>SUMIF(Aufgabenliste2[Arbeits-paket],Aufgabenliste[[#This Row],[ID]],Aufgabenliste2[Aufwand 
in Stunden])</f>
        <v>0</v>
      </c>
      <c r="M49" s="4"/>
    </row>
    <row r="50" spans="2:13" ht="30" customHeight="1" x14ac:dyDescent="0.25">
      <c r="B50" s="11" t="s">
        <v>66</v>
      </c>
      <c r="G50" s="1"/>
      <c r="H50" s="1"/>
      <c r="I50" s="3"/>
      <c r="J50" s="4">
        <f ca="1">IF(AND(Aufgabenliste[[#This Row],[Status ]]="Erledigt",Aufgabenliste[[#This Row],[% abgeschlossen]]=1),1,IF(ISBLANK(Aufgabenliste[[#This Row],[Fälligkeits-datum ]]),-1,IF(AND(Aufgabenliste[[#This Row],[Status ]]&lt;&gt;"Erledigt",TODAY()&gt;Aufgabenliste[[#This Row],[Fälligkeits-datum ]]),0,-1)))</f>
        <v>-1</v>
      </c>
      <c r="K50" s="19"/>
      <c r="L50" s="9">
        <f>SUMIF(Aufgabenliste2[Arbeits-paket],Aufgabenliste[[#This Row],[ID]],Aufgabenliste2[Aufwand 
in Stunden])</f>
        <v>0</v>
      </c>
      <c r="M50" s="4"/>
    </row>
    <row r="51" spans="2:13" ht="30" customHeight="1" x14ac:dyDescent="0.25">
      <c r="B51" s="11" t="s">
        <v>67</v>
      </c>
      <c r="G51" s="1"/>
      <c r="H51" s="1"/>
      <c r="I51" s="3"/>
      <c r="J51" s="4">
        <f ca="1">IF(AND(Aufgabenliste[[#This Row],[Status ]]="Erledigt",Aufgabenliste[[#This Row],[% abgeschlossen]]=1),1,IF(ISBLANK(Aufgabenliste[[#This Row],[Fälligkeits-datum ]]),-1,IF(AND(Aufgabenliste[[#This Row],[Status ]]&lt;&gt;"Erledigt",TODAY()&gt;Aufgabenliste[[#This Row],[Fälligkeits-datum ]]),0,-1)))</f>
        <v>-1</v>
      </c>
      <c r="K51" s="19"/>
      <c r="L51" s="9">
        <f>SUMIF(Aufgabenliste2[Arbeits-paket],Aufgabenliste[[#This Row],[ID]],Aufgabenliste2[Aufwand 
in Stunden])</f>
        <v>0</v>
      </c>
      <c r="M51" s="4"/>
    </row>
    <row r="52" spans="2:13" ht="30" customHeight="1" x14ac:dyDescent="0.25">
      <c r="B52" s="11" t="s">
        <v>68</v>
      </c>
      <c r="G52" s="1"/>
      <c r="H52" s="1"/>
      <c r="I52" s="3"/>
      <c r="J52" s="4">
        <f ca="1">IF(AND(Aufgabenliste[[#This Row],[Status ]]="Erledigt",Aufgabenliste[[#This Row],[% abgeschlossen]]=1),1,IF(ISBLANK(Aufgabenliste[[#This Row],[Fälligkeits-datum ]]),-1,IF(AND(Aufgabenliste[[#This Row],[Status ]]&lt;&gt;"Erledigt",TODAY()&gt;Aufgabenliste[[#This Row],[Fälligkeits-datum ]]),0,-1)))</f>
        <v>-1</v>
      </c>
      <c r="K52" s="19"/>
      <c r="L52" s="9">
        <f>SUMIF(Aufgabenliste2[Arbeits-paket],Aufgabenliste[[#This Row],[ID]],Aufgabenliste2[Aufwand 
in Stunden])</f>
        <v>0</v>
      </c>
      <c r="M52" s="4"/>
    </row>
    <row r="53" spans="2:13" ht="30" customHeight="1" x14ac:dyDescent="0.25">
      <c r="B53" s="11" t="s">
        <v>69</v>
      </c>
      <c r="G53" s="1"/>
      <c r="H53" s="1"/>
      <c r="I53" s="3"/>
      <c r="J53" s="4">
        <f ca="1">IF(AND(Aufgabenliste[[#This Row],[Status ]]="Erledigt",Aufgabenliste[[#This Row],[% abgeschlossen]]=1),1,IF(ISBLANK(Aufgabenliste[[#This Row],[Fälligkeits-datum ]]),-1,IF(AND(Aufgabenliste[[#This Row],[Status ]]&lt;&gt;"Erledigt",TODAY()&gt;Aufgabenliste[[#This Row],[Fälligkeits-datum ]]),0,-1)))</f>
        <v>-1</v>
      </c>
      <c r="K53" s="19"/>
      <c r="L53" s="9">
        <f>SUMIF(Aufgabenliste2[Arbeits-paket],Aufgabenliste[[#This Row],[ID]],Aufgabenliste2[Aufwand 
in Stunden])</f>
        <v>0</v>
      </c>
      <c r="M53" s="4"/>
    </row>
    <row r="54" spans="2:13" ht="30" customHeight="1" x14ac:dyDescent="0.25">
      <c r="B54" s="11" t="s">
        <v>70</v>
      </c>
      <c r="G54" s="1"/>
      <c r="H54" s="1"/>
      <c r="I54" s="3"/>
      <c r="J54" s="4">
        <f ca="1">IF(AND(Aufgabenliste[[#This Row],[Status ]]="Erledigt",Aufgabenliste[[#This Row],[% abgeschlossen]]=1),1,IF(ISBLANK(Aufgabenliste[[#This Row],[Fälligkeits-datum ]]),-1,IF(AND(Aufgabenliste[[#This Row],[Status ]]&lt;&gt;"Erledigt",TODAY()&gt;Aufgabenliste[[#This Row],[Fälligkeits-datum ]]),0,-1)))</f>
        <v>-1</v>
      </c>
      <c r="K54" s="19"/>
      <c r="L54" s="9">
        <f>SUMIF(Aufgabenliste2[Arbeits-paket],Aufgabenliste[[#This Row],[ID]],Aufgabenliste2[Aufwand 
in Stunden])</f>
        <v>0</v>
      </c>
      <c r="M54" s="4"/>
    </row>
    <row r="55" spans="2:13" ht="30" customHeight="1" x14ac:dyDescent="0.25">
      <c r="B55" s="11" t="s">
        <v>71</v>
      </c>
      <c r="G55" s="1"/>
      <c r="H55" s="1"/>
      <c r="I55" s="3"/>
      <c r="J55" s="4">
        <f ca="1">IF(AND(Aufgabenliste[[#This Row],[Status ]]="Erledigt",Aufgabenliste[[#This Row],[% abgeschlossen]]=1),1,IF(ISBLANK(Aufgabenliste[[#This Row],[Fälligkeits-datum ]]),-1,IF(AND(Aufgabenliste[[#This Row],[Status ]]&lt;&gt;"Erledigt",TODAY()&gt;Aufgabenliste[[#This Row],[Fälligkeits-datum ]]),0,-1)))</f>
        <v>-1</v>
      </c>
      <c r="K55" s="19"/>
      <c r="L55" s="9">
        <f>SUMIF(Aufgabenliste2[Arbeits-paket],Aufgabenliste[[#This Row],[ID]],Aufgabenliste2[Aufwand 
in Stunden])</f>
        <v>0</v>
      </c>
      <c r="M55" s="4"/>
    </row>
    <row r="56" spans="2:13" ht="30" customHeight="1" x14ac:dyDescent="0.25">
      <c r="B56" s="11" t="s">
        <v>72</v>
      </c>
      <c r="G56" s="1"/>
      <c r="H56" s="1"/>
      <c r="I56" s="3"/>
      <c r="J56" s="4">
        <f ca="1">IF(AND(Aufgabenliste[[#This Row],[Status ]]="Erledigt",Aufgabenliste[[#This Row],[% abgeschlossen]]=1),1,IF(ISBLANK(Aufgabenliste[[#This Row],[Fälligkeits-datum ]]),-1,IF(AND(Aufgabenliste[[#This Row],[Status ]]&lt;&gt;"Erledigt",TODAY()&gt;Aufgabenliste[[#This Row],[Fälligkeits-datum ]]),0,-1)))</f>
        <v>-1</v>
      </c>
      <c r="K56" s="19"/>
      <c r="L56" s="9">
        <f>SUMIF(Aufgabenliste2[Arbeits-paket],Aufgabenliste[[#This Row],[ID]],Aufgabenliste2[Aufwand 
in Stunden])</f>
        <v>0</v>
      </c>
      <c r="M56" s="4"/>
    </row>
    <row r="57" spans="2:13" ht="30" customHeight="1" x14ac:dyDescent="0.25">
      <c r="B57" s="11" t="s">
        <v>73</v>
      </c>
      <c r="G57" s="1"/>
      <c r="H57" s="1"/>
      <c r="I57" s="3"/>
      <c r="J57" s="4">
        <f ca="1">IF(AND(Aufgabenliste[[#This Row],[Status ]]="Erledigt",Aufgabenliste[[#This Row],[% abgeschlossen]]=1),1,IF(ISBLANK(Aufgabenliste[[#This Row],[Fälligkeits-datum ]]),-1,IF(AND(Aufgabenliste[[#This Row],[Status ]]&lt;&gt;"Erledigt",TODAY()&gt;Aufgabenliste[[#This Row],[Fälligkeits-datum ]]),0,-1)))</f>
        <v>-1</v>
      </c>
      <c r="K57" s="19"/>
      <c r="L57" s="9">
        <f>SUMIF(Aufgabenliste2[Arbeits-paket],Aufgabenliste[[#This Row],[ID]],Aufgabenliste2[Aufwand 
in Stunden])</f>
        <v>0</v>
      </c>
      <c r="M57" s="4"/>
    </row>
    <row r="58" spans="2:13" ht="30" customHeight="1" x14ac:dyDescent="0.25">
      <c r="B58" s="11" t="s">
        <v>74</v>
      </c>
      <c r="G58" s="1"/>
      <c r="H58" s="1"/>
      <c r="I58" s="3"/>
      <c r="J58" s="4">
        <f ca="1">IF(AND(Aufgabenliste[[#This Row],[Status ]]="Erledigt",Aufgabenliste[[#This Row],[% abgeschlossen]]=1),1,IF(ISBLANK(Aufgabenliste[[#This Row],[Fälligkeits-datum ]]),-1,IF(AND(Aufgabenliste[[#This Row],[Status ]]&lt;&gt;"Erledigt",TODAY()&gt;Aufgabenliste[[#This Row],[Fälligkeits-datum ]]),0,-1)))</f>
        <v>-1</v>
      </c>
      <c r="K58" s="19"/>
      <c r="L58" s="9">
        <f>SUMIF(Aufgabenliste2[Arbeits-paket],Aufgabenliste[[#This Row],[ID]],Aufgabenliste2[Aufwand 
in Stunden])</f>
        <v>0</v>
      </c>
      <c r="M58" s="4"/>
    </row>
    <row r="59" spans="2:13" ht="30" customHeight="1" x14ac:dyDescent="0.25">
      <c r="B59" s="11" t="s">
        <v>79</v>
      </c>
      <c r="G59" s="1"/>
      <c r="H59" s="1"/>
      <c r="I59" s="3"/>
      <c r="J59" s="4">
        <f ca="1">IF(AND(Aufgabenliste[[#This Row],[Status ]]="Erledigt",Aufgabenliste[[#This Row],[% abgeschlossen]]=1),1,IF(ISBLANK(Aufgabenliste[[#This Row],[Fälligkeits-datum ]]),-1,IF(AND(Aufgabenliste[[#This Row],[Status ]]&lt;&gt;"Erledigt",TODAY()&gt;Aufgabenliste[[#This Row],[Fälligkeits-datum ]]),0,-1)))</f>
        <v>-1</v>
      </c>
      <c r="K59" s="19"/>
      <c r="L59" s="9">
        <f>SUMIF(Aufgabenliste2[Arbeits-paket],Aufgabenliste[[#This Row],[ID]],Aufgabenliste2[Aufwand 
in Stunden])</f>
        <v>0</v>
      </c>
      <c r="M59" s="4"/>
    </row>
    <row r="60" spans="2:13" ht="30" customHeight="1" x14ac:dyDescent="0.25">
      <c r="B60" s="11" t="s">
        <v>80</v>
      </c>
      <c r="G60" s="1"/>
      <c r="H60" s="1"/>
      <c r="I60" s="3"/>
      <c r="J60" s="4">
        <f ca="1">IF(AND(Aufgabenliste[[#This Row],[Status ]]="Erledigt",Aufgabenliste[[#This Row],[% abgeschlossen]]=1),1,IF(ISBLANK(Aufgabenliste[[#This Row],[Fälligkeits-datum ]]),-1,IF(AND(Aufgabenliste[[#This Row],[Status ]]&lt;&gt;"Erledigt",TODAY()&gt;Aufgabenliste[[#This Row],[Fälligkeits-datum ]]),0,-1)))</f>
        <v>-1</v>
      </c>
      <c r="K60" s="19"/>
      <c r="L60" s="9">
        <f>SUMIF(Aufgabenliste2[Arbeits-paket],Aufgabenliste[[#This Row],[ID]],Aufgabenliste2[Aufwand 
in Stunden])</f>
        <v>0</v>
      </c>
      <c r="M60" s="4"/>
    </row>
    <row r="61" spans="2:13" ht="30" customHeight="1" x14ac:dyDescent="0.25">
      <c r="B61" s="11" t="s">
        <v>81</v>
      </c>
      <c r="G61" s="1"/>
      <c r="H61" s="1"/>
      <c r="I61" s="3"/>
      <c r="J61" s="4">
        <f ca="1">IF(AND(Aufgabenliste[[#This Row],[Status ]]="Erledigt",Aufgabenliste[[#This Row],[% abgeschlossen]]=1),1,IF(ISBLANK(Aufgabenliste[[#This Row],[Fälligkeits-datum ]]),-1,IF(AND(Aufgabenliste[[#This Row],[Status ]]&lt;&gt;"Erledigt",TODAY()&gt;Aufgabenliste[[#This Row],[Fälligkeits-datum ]]),0,-1)))</f>
        <v>-1</v>
      </c>
      <c r="K61" s="19"/>
      <c r="L61" s="9">
        <f>SUMIF(Aufgabenliste2[Arbeits-paket],Aufgabenliste[[#This Row],[ID]],Aufgabenliste2[Aufwand 
in Stunden])</f>
        <v>0</v>
      </c>
      <c r="M61" s="4"/>
    </row>
    <row r="62" spans="2:13" ht="30" customHeight="1" x14ac:dyDescent="0.25">
      <c r="B62" s="11" t="s">
        <v>82</v>
      </c>
      <c r="G62" s="1"/>
      <c r="H62" s="1"/>
      <c r="I62" s="3"/>
      <c r="J62" s="4">
        <f ca="1">IF(AND(Aufgabenliste[[#This Row],[Status ]]="Erledigt",Aufgabenliste[[#This Row],[% abgeschlossen]]=1),1,IF(ISBLANK(Aufgabenliste[[#This Row],[Fälligkeits-datum ]]),-1,IF(AND(Aufgabenliste[[#This Row],[Status ]]&lt;&gt;"Erledigt",TODAY()&gt;Aufgabenliste[[#This Row],[Fälligkeits-datum ]]),0,-1)))</f>
        <v>-1</v>
      </c>
      <c r="K62" s="19"/>
      <c r="L62" s="9">
        <f>SUMIF(Aufgabenliste2[Arbeits-paket],Aufgabenliste[[#This Row],[ID]],Aufgabenliste2[Aufwand 
in Stunden])</f>
        <v>0</v>
      </c>
      <c r="M62" s="4"/>
    </row>
    <row r="63" spans="2:13" ht="30" customHeight="1" x14ac:dyDescent="0.25">
      <c r="B63" s="11" t="s">
        <v>83</v>
      </c>
      <c r="G63" s="1"/>
      <c r="H63" s="1"/>
      <c r="I63" s="3"/>
      <c r="J63" s="4">
        <f ca="1">IF(AND(Aufgabenliste[[#This Row],[Status ]]="Erledigt",Aufgabenliste[[#This Row],[% abgeschlossen]]=1),1,IF(ISBLANK(Aufgabenliste[[#This Row],[Fälligkeits-datum ]]),-1,IF(AND(Aufgabenliste[[#This Row],[Status ]]&lt;&gt;"Erledigt",TODAY()&gt;Aufgabenliste[[#This Row],[Fälligkeits-datum ]]),0,-1)))</f>
        <v>-1</v>
      </c>
      <c r="K63" s="19"/>
      <c r="L63" s="9">
        <f>SUMIF(Aufgabenliste2[Arbeits-paket],Aufgabenliste[[#This Row],[ID]],Aufgabenliste2[Aufwand 
in Stunden])</f>
        <v>0</v>
      </c>
      <c r="M63" s="4"/>
    </row>
    <row r="64" spans="2:13" ht="30" customHeight="1" x14ac:dyDescent="0.25">
      <c r="B64" s="11" t="s">
        <v>84</v>
      </c>
      <c r="G64" s="1"/>
      <c r="H64" s="1"/>
      <c r="I64" s="3"/>
      <c r="J64" s="4">
        <f ca="1">IF(AND(Aufgabenliste[[#This Row],[Status ]]="Erledigt",Aufgabenliste[[#This Row],[% abgeschlossen]]=1),1,IF(ISBLANK(Aufgabenliste[[#This Row],[Fälligkeits-datum ]]),-1,IF(AND(Aufgabenliste[[#This Row],[Status ]]&lt;&gt;"Erledigt",TODAY()&gt;Aufgabenliste[[#This Row],[Fälligkeits-datum ]]),0,-1)))</f>
        <v>-1</v>
      </c>
      <c r="K64" s="19"/>
      <c r="L64" s="9">
        <f>SUMIF(Aufgabenliste2[Arbeits-paket],Aufgabenliste[[#This Row],[ID]],Aufgabenliste2[Aufwand 
in Stunden])</f>
        <v>0</v>
      </c>
      <c r="M64" s="4"/>
    </row>
    <row r="65" spans="2:13" ht="30" customHeight="1" x14ac:dyDescent="0.25">
      <c r="B65" s="11" t="s">
        <v>85</v>
      </c>
      <c r="G65" s="1"/>
      <c r="H65" s="1"/>
      <c r="I65" s="3"/>
      <c r="J65" s="4">
        <f ca="1">IF(AND(Aufgabenliste[[#This Row],[Status ]]="Erledigt",Aufgabenliste[[#This Row],[% abgeschlossen]]=1),1,IF(ISBLANK(Aufgabenliste[[#This Row],[Fälligkeits-datum ]]),-1,IF(AND(Aufgabenliste[[#This Row],[Status ]]&lt;&gt;"Erledigt",TODAY()&gt;Aufgabenliste[[#This Row],[Fälligkeits-datum ]]),0,-1)))</f>
        <v>-1</v>
      </c>
      <c r="K65" s="19"/>
      <c r="L65" s="9">
        <f>SUMIF(Aufgabenliste2[Arbeits-paket],Aufgabenliste[[#This Row],[ID]],Aufgabenliste2[Aufwand 
in Stunden])</f>
        <v>0</v>
      </c>
      <c r="M65" s="4"/>
    </row>
    <row r="66" spans="2:13" ht="30" customHeight="1" x14ac:dyDescent="0.25">
      <c r="B66" s="11" t="s">
        <v>86</v>
      </c>
      <c r="G66" s="1"/>
      <c r="H66" s="1"/>
      <c r="I66" s="3"/>
      <c r="J66" s="4">
        <f ca="1">IF(AND(Aufgabenliste[[#This Row],[Status ]]="Erledigt",Aufgabenliste[[#This Row],[% abgeschlossen]]=1),1,IF(ISBLANK(Aufgabenliste[[#This Row],[Fälligkeits-datum ]]),-1,IF(AND(Aufgabenliste[[#This Row],[Status ]]&lt;&gt;"Erledigt",TODAY()&gt;Aufgabenliste[[#This Row],[Fälligkeits-datum ]]),0,-1)))</f>
        <v>-1</v>
      </c>
      <c r="K66" s="19"/>
      <c r="L66" s="9">
        <f>SUMIF(Aufgabenliste2[Arbeits-paket],Aufgabenliste[[#This Row],[ID]],Aufgabenliste2[Aufwand 
in Stunden])</f>
        <v>0</v>
      </c>
      <c r="M66" s="4"/>
    </row>
    <row r="67" spans="2:13" ht="30" customHeight="1" x14ac:dyDescent="0.25">
      <c r="B67" s="11" t="s">
        <v>87</v>
      </c>
      <c r="G67" s="1"/>
      <c r="H67" s="1"/>
      <c r="I67" s="3"/>
      <c r="J67" s="4">
        <f ca="1">IF(AND(Aufgabenliste[[#This Row],[Status ]]="Erledigt",Aufgabenliste[[#This Row],[% abgeschlossen]]=1),1,IF(ISBLANK(Aufgabenliste[[#This Row],[Fälligkeits-datum ]]),-1,IF(AND(Aufgabenliste[[#This Row],[Status ]]&lt;&gt;"Erledigt",TODAY()&gt;Aufgabenliste[[#This Row],[Fälligkeits-datum ]]),0,-1)))</f>
        <v>-1</v>
      </c>
      <c r="K67" s="19"/>
      <c r="L67" s="9">
        <f>SUMIF(Aufgabenliste2[Arbeits-paket],Aufgabenliste[[#This Row],[ID]],Aufgabenliste2[Aufwand 
in Stunden])</f>
        <v>0</v>
      </c>
      <c r="M67" s="4"/>
    </row>
    <row r="68" spans="2:13" ht="30" customHeight="1" x14ac:dyDescent="0.25">
      <c r="B68" s="11" t="s">
        <v>88</v>
      </c>
      <c r="G68" s="1"/>
      <c r="H68" s="1"/>
      <c r="I68" s="3"/>
      <c r="J68" s="4">
        <f ca="1">IF(AND(Aufgabenliste[[#This Row],[Status ]]="Erledigt",Aufgabenliste[[#This Row],[% abgeschlossen]]=1),1,IF(ISBLANK(Aufgabenliste[[#This Row],[Fälligkeits-datum ]]),-1,IF(AND(Aufgabenliste[[#This Row],[Status ]]&lt;&gt;"Erledigt",TODAY()&gt;Aufgabenliste[[#This Row],[Fälligkeits-datum ]]),0,-1)))</f>
        <v>-1</v>
      </c>
      <c r="K68" s="19"/>
      <c r="L68" s="9">
        <f>SUMIF(Aufgabenliste2[Arbeits-paket],Aufgabenliste[[#This Row],[ID]],Aufgabenliste2[Aufwand 
in Stunden])</f>
        <v>0</v>
      </c>
      <c r="M68" s="4"/>
    </row>
    <row r="69" spans="2:13" ht="30" customHeight="1" x14ac:dyDescent="0.25">
      <c r="B69" s="11" t="s">
        <v>89</v>
      </c>
      <c r="G69" s="1"/>
      <c r="H69" s="1"/>
      <c r="I69" s="3"/>
      <c r="J69" s="4">
        <f ca="1">IF(AND(Aufgabenliste[[#This Row],[Status ]]="Erledigt",Aufgabenliste[[#This Row],[% abgeschlossen]]=1),1,IF(ISBLANK(Aufgabenliste[[#This Row],[Fälligkeits-datum ]]),-1,IF(AND(Aufgabenliste[[#This Row],[Status ]]&lt;&gt;"Erledigt",TODAY()&gt;Aufgabenliste[[#This Row],[Fälligkeits-datum ]]),0,-1)))</f>
        <v>-1</v>
      </c>
      <c r="K69" s="19"/>
      <c r="L69" s="9">
        <f>SUMIF(Aufgabenliste2[Arbeits-paket],Aufgabenliste[[#This Row],[ID]],Aufgabenliste2[Aufwand 
in Stunden])</f>
        <v>0</v>
      </c>
      <c r="M69" s="4"/>
    </row>
    <row r="70" spans="2:13" ht="30" customHeight="1" x14ac:dyDescent="0.25">
      <c r="B70" s="11" t="s">
        <v>90</v>
      </c>
      <c r="G70" s="1"/>
      <c r="H70" s="1"/>
      <c r="I70" s="3"/>
      <c r="J70" s="4">
        <f ca="1">IF(AND(Aufgabenliste[[#This Row],[Status ]]="Erledigt",Aufgabenliste[[#This Row],[% abgeschlossen]]=1),1,IF(ISBLANK(Aufgabenliste[[#This Row],[Fälligkeits-datum ]]),-1,IF(AND(Aufgabenliste[[#This Row],[Status ]]&lt;&gt;"Erledigt",TODAY()&gt;Aufgabenliste[[#This Row],[Fälligkeits-datum ]]),0,-1)))</f>
        <v>-1</v>
      </c>
      <c r="K70" s="19"/>
      <c r="L70" s="9">
        <f>SUMIF(Aufgabenliste2[Arbeits-paket],Aufgabenliste[[#This Row],[ID]],Aufgabenliste2[Aufwand 
in Stunden])</f>
        <v>0</v>
      </c>
      <c r="M70" s="4"/>
    </row>
    <row r="71" spans="2:13" ht="30" customHeight="1" x14ac:dyDescent="0.25">
      <c r="B71" s="11" t="s">
        <v>91</v>
      </c>
      <c r="G71" s="1"/>
      <c r="H71" s="1"/>
      <c r="I71" s="3"/>
      <c r="J71" s="4">
        <f ca="1">IF(AND(Aufgabenliste[[#This Row],[Status ]]="Erledigt",Aufgabenliste[[#This Row],[% abgeschlossen]]=1),1,IF(ISBLANK(Aufgabenliste[[#This Row],[Fälligkeits-datum ]]),-1,IF(AND(Aufgabenliste[[#This Row],[Status ]]&lt;&gt;"Erledigt",TODAY()&gt;Aufgabenliste[[#This Row],[Fälligkeits-datum ]]),0,-1)))</f>
        <v>-1</v>
      </c>
      <c r="K71" s="19"/>
      <c r="L71" s="9">
        <f>SUMIF(Aufgabenliste2[Arbeits-paket],Aufgabenliste[[#This Row],[ID]],Aufgabenliste2[Aufwand 
in Stunden])</f>
        <v>0</v>
      </c>
      <c r="M71" s="4"/>
    </row>
    <row r="72" spans="2:13" ht="30" customHeight="1" x14ac:dyDescent="0.25">
      <c r="B72" s="11" t="s">
        <v>92</v>
      </c>
      <c r="G72" s="1"/>
      <c r="H72" s="1"/>
      <c r="I72" s="3"/>
      <c r="J72" s="4">
        <f ca="1">IF(AND(Aufgabenliste[[#This Row],[Status ]]="Erledigt",Aufgabenliste[[#This Row],[% abgeschlossen]]=1),1,IF(ISBLANK(Aufgabenliste[[#This Row],[Fälligkeits-datum ]]),-1,IF(AND(Aufgabenliste[[#This Row],[Status ]]&lt;&gt;"Erledigt",TODAY()&gt;Aufgabenliste[[#This Row],[Fälligkeits-datum ]]),0,-1)))</f>
        <v>-1</v>
      </c>
      <c r="K72" s="19"/>
      <c r="L72" s="9">
        <f>SUMIF(Aufgabenliste2[Arbeits-paket],Aufgabenliste[[#This Row],[ID]],Aufgabenliste2[Aufwand 
in Stunden])</f>
        <v>0</v>
      </c>
      <c r="M72" s="4"/>
    </row>
    <row r="73" spans="2:13" ht="30" customHeight="1" x14ac:dyDescent="0.25">
      <c r="B73" s="11" t="s">
        <v>93</v>
      </c>
      <c r="G73" s="1"/>
      <c r="H73" s="1"/>
      <c r="I73" s="3"/>
      <c r="J73" s="4">
        <f ca="1">IF(AND(Aufgabenliste[[#This Row],[Status ]]="Erledigt",Aufgabenliste[[#This Row],[% abgeschlossen]]=1),1,IF(ISBLANK(Aufgabenliste[[#This Row],[Fälligkeits-datum ]]),-1,IF(AND(Aufgabenliste[[#This Row],[Status ]]&lt;&gt;"Erledigt",TODAY()&gt;Aufgabenliste[[#This Row],[Fälligkeits-datum ]]),0,-1)))</f>
        <v>-1</v>
      </c>
      <c r="K73" s="19"/>
      <c r="L73" s="9">
        <f>SUMIF(Aufgabenliste2[Arbeits-paket],Aufgabenliste[[#This Row],[ID]],Aufgabenliste2[Aufwand 
in Stunden])</f>
        <v>0</v>
      </c>
      <c r="M73" s="4"/>
    </row>
    <row r="74" spans="2:13" ht="30" customHeight="1" x14ac:dyDescent="0.25">
      <c r="B74" s="11" t="s">
        <v>94</v>
      </c>
      <c r="G74" s="1"/>
      <c r="H74" s="1"/>
      <c r="I74" s="3"/>
      <c r="J74" s="4">
        <f ca="1">IF(AND(Aufgabenliste[[#This Row],[Status ]]="Erledigt",Aufgabenliste[[#This Row],[% abgeschlossen]]=1),1,IF(ISBLANK(Aufgabenliste[[#This Row],[Fälligkeits-datum ]]),-1,IF(AND(Aufgabenliste[[#This Row],[Status ]]&lt;&gt;"Erledigt",TODAY()&gt;Aufgabenliste[[#This Row],[Fälligkeits-datum ]]),0,-1)))</f>
        <v>-1</v>
      </c>
      <c r="K74" s="19"/>
      <c r="L74" s="9">
        <f>SUMIF(Aufgabenliste2[Arbeits-paket],Aufgabenliste[[#This Row],[ID]],Aufgabenliste2[Aufwand 
in Stunden])</f>
        <v>0</v>
      </c>
      <c r="M74" s="4"/>
    </row>
    <row r="75" spans="2:13" ht="30" customHeight="1" x14ac:dyDescent="0.25">
      <c r="B75" s="11" t="s">
        <v>95</v>
      </c>
      <c r="G75" s="1"/>
      <c r="H75" s="1"/>
      <c r="I75" s="3"/>
      <c r="J75" s="4">
        <f ca="1">IF(AND(Aufgabenliste[[#This Row],[Status ]]="Erledigt",Aufgabenliste[[#This Row],[% abgeschlossen]]=1),1,IF(ISBLANK(Aufgabenliste[[#This Row],[Fälligkeits-datum ]]),-1,IF(AND(Aufgabenliste[[#This Row],[Status ]]&lt;&gt;"Erledigt",TODAY()&gt;Aufgabenliste[[#This Row],[Fälligkeits-datum ]]),0,-1)))</f>
        <v>-1</v>
      </c>
      <c r="K75" s="19"/>
      <c r="L75" s="9">
        <f>SUMIF(Aufgabenliste2[Arbeits-paket],Aufgabenliste[[#This Row],[ID]],Aufgabenliste2[Aufwand 
in Stunden])</f>
        <v>0</v>
      </c>
      <c r="M75" s="4"/>
    </row>
    <row r="76" spans="2:13" ht="30" customHeight="1" x14ac:dyDescent="0.25">
      <c r="B76" s="11" t="s">
        <v>96</v>
      </c>
      <c r="G76" s="1"/>
      <c r="H76" s="1"/>
      <c r="I76" s="3"/>
      <c r="J76" s="4">
        <f ca="1">IF(AND(Aufgabenliste[[#This Row],[Status ]]="Erledigt",Aufgabenliste[[#This Row],[% abgeschlossen]]=1),1,IF(ISBLANK(Aufgabenliste[[#This Row],[Fälligkeits-datum ]]),-1,IF(AND(Aufgabenliste[[#This Row],[Status ]]&lt;&gt;"Erledigt",TODAY()&gt;Aufgabenliste[[#This Row],[Fälligkeits-datum ]]),0,-1)))</f>
        <v>-1</v>
      </c>
      <c r="K76" s="19"/>
      <c r="L76" s="9">
        <f>SUMIF(Aufgabenliste2[Arbeits-paket],Aufgabenliste[[#This Row],[ID]],Aufgabenliste2[Aufwand 
in Stunden])</f>
        <v>0</v>
      </c>
      <c r="M76" s="4"/>
    </row>
    <row r="77" spans="2:13" ht="30" customHeight="1" x14ac:dyDescent="0.25">
      <c r="B77" s="11" t="s">
        <v>97</v>
      </c>
      <c r="G77" s="1"/>
      <c r="H77" s="1"/>
      <c r="I77" s="3"/>
      <c r="J77" s="4">
        <f ca="1">IF(AND(Aufgabenliste[[#This Row],[Status ]]="Erledigt",Aufgabenliste[[#This Row],[% abgeschlossen]]=1),1,IF(ISBLANK(Aufgabenliste[[#This Row],[Fälligkeits-datum ]]),-1,IF(AND(Aufgabenliste[[#This Row],[Status ]]&lt;&gt;"Erledigt",TODAY()&gt;Aufgabenliste[[#This Row],[Fälligkeits-datum ]]),0,-1)))</f>
        <v>-1</v>
      </c>
      <c r="K77" s="19"/>
      <c r="L77" s="9">
        <f>SUMIF(Aufgabenliste2[Arbeits-paket],Aufgabenliste[[#This Row],[ID]],Aufgabenliste2[Aufwand 
in Stunden])</f>
        <v>0</v>
      </c>
      <c r="M77" s="4"/>
    </row>
    <row r="78" spans="2:13" ht="30" customHeight="1" x14ac:dyDescent="0.25">
      <c r="B78" s="11" t="s">
        <v>98</v>
      </c>
      <c r="G78" s="1"/>
      <c r="H78" s="1"/>
      <c r="I78" s="3"/>
      <c r="J78" s="4">
        <f ca="1">IF(AND(Aufgabenliste[[#This Row],[Status ]]="Erledigt",Aufgabenliste[[#This Row],[% abgeschlossen]]=1),1,IF(ISBLANK(Aufgabenliste[[#This Row],[Fälligkeits-datum ]]),-1,IF(AND(Aufgabenliste[[#This Row],[Status ]]&lt;&gt;"Erledigt",TODAY()&gt;Aufgabenliste[[#This Row],[Fälligkeits-datum ]]),0,-1)))</f>
        <v>-1</v>
      </c>
      <c r="K78" s="19"/>
      <c r="L78" s="9">
        <f>SUMIF(Aufgabenliste2[Arbeits-paket],Aufgabenliste[[#This Row],[ID]],Aufgabenliste2[Aufwand 
in Stunden])</f>
        <v>0</v>
      </c>
      <c r="M78" s="4"/>
    </row>
    <row r="79" spans="2:13" ht="30" customHeight="1" x14ac:dyDescent="0.25">
      <c r="B79" s="11" t="s">
        <v>99</v>
      </c>
      <c r="G79" s="1"/>
      <c r="H79" s="1"/>
      <c r="I79" s="3"/>
      <c r="J79" s="4">
        <f ca="1">IF(AND(Aufgabenliste[[#This Row],[Status ]]="Erledigt",Aufgabenliste[[#This Row],[% abgeschlossen]]=1),1,IF(ISBLANK(Aufgabenliste[[#This Row],[Fälligkeits-datum ]]),-1,IF(AND(Aufgabenliste[[#This Row],[Status ]]&lt;&gt;"Erledigt",TODAY()&gt;Aufgabenliste[[#This Row],[Fälligkeits-datum ]]),0,-1)))</f>
        <v>-1</v>
      </c>
      <c r="K79" s="19"/>
      <c r="L79" s="9">
        <f>SUMIF(Aufgabenliste2[Arbeits-paket],Aufgabenliste[[#This Row],[ID]],Aufgabenliste2[Aufwand 
in Stunden])</f>
        <v>0</v>
      </c>
      <c r="M79" s="4"/>
    </row>
    <row r="80" spans="2:13" ht="30" customHeight="1" x14ac:dyDescent="0.25">
      <c r="B80" s="11" t="s">
        <v>100</v>
      </c>
      <c r="G80" s="1"/>
      <c r="H80" s="1"/>
      <c r="I80" s="3"/>
      <c r="J80" s="4">
        <f ca="1">IF(AND(Aufgabenliste[[#This Row],[Status ]]="Erledigt",Aufgabenliste[[#This Row],[% abgeschlossen]]=1),1,IF(ISBLANK(Aufgabenliste[[#This Row],[Fälligkeits-datum ]]),-1,IF(AND(Aufgabenliste[[#This Row],[Status ]]&lt;&gt;"Erledigt",TODAY()&gt;Aufgabenliste[[#This Row],[Fälligkeits-datum ]]),0,-1)))</f>
        <v>-1</v>
      </c>
      <c r="K80" s="19"/>
      <c r="L80" s="9">
        <f>SUMIF(Aufgabenliste2[Arbeits-paket],Aufgabenliste[[#This Row],[ID]],Aufgabenliste2[Aufwand 
in Stunden])</f>
        <v>0</v>
      </c>
      <c r="M80" s="4"/>
    </row>
    <row r="81" spans="2:13" ht="30" customHeight="1" x14ac:dyDescent="0.25">
      <c r="B81" s="11" t="s">
        <v>101</v>
      </c>
      <c r="G81" s="1"/>
      <c r="H81" s="1"/>
      <c r="I81" s="3"/>
      <c r="J81" s="4">
        <f ca="1">IF(AND(Aufgabenliste[[#This Row],[Status ]]="Erledigt",Aufgabenliste[[#This Row],[% abgeschlossen]]=1),1,IF(ISBLANK(Aufgabenliste[[#This Row],[Fälligkeits-datum ]]),-1,IF(AND(Aufgabenliste[[#This Row],[Status ]]&lt;&gt;"Erledigt",TODAY()&gt;Aufgabenliste[[#This Row],[Fälligkeits-datum ]]),0,-1)))</f>
        <v>-1</v>
      </c>
      <c r="K81" s="19"/>
      <c r="L81" s="9">
        <f>SUMIF(Aufgabenliste2[Arbeits-paket],Aufgabenliste[[#This Row],[ID]],Aufgabenliste2[Aufwand 
in Stunden])</f>
        <v>0</v>
      </c>
      <c r="M81" s="4"/>
    </row>
    <row r="82" spans="2:13" ht="30" customHeight="1" x14ac:dyDescent="0.25">
      <c r="B82" s="11" t="s">
        <v>102</v>
      </c>
      <c r="G82" s="1"/>
      <c r="H82" s="1"/>
      <c r="I82" s="3"/>
      <c r="J82" s="4">
        <f ca="1">IF(AND(Aufgabenliste[[#This Row],[Status ]]="Erledigt",Aufgabenliste[[#This Row],[% abgeschlossen]]=1),1,IF(ISBLANK(Aufgabenliste[[#This Row],[Fälligkeits-datum ]]),-1,IF(AND(Aufgabenliste[[#This Row],[Status ]]&lt;&gt;"Erledigt",TODAY()&gt;Aufgabenliste[[#This Row],[Fälligkeits-datum ]]),0,-1)))</f>
        <v>-1</v>
      </c>
      <c r="K82" s="19"/>
      <c r="L82" s="9">
        <f>SUMIF(Aufgabenliste2[Arbeits-paket],Aufgabenliste[[#This Row],[ID]],Aufgabenliste2[Aufwand 
in Stunden])</f>
        <v>0</v>
      </c>
      <c r="M82" s="4"/>
    </row>
    <row r="83" spans="2:13" ht="30" customHeight="1" x14ac:dyDescent="0.25">
      <c r="B83" s="11" t="s">
        <v>103</v>
      </c>
      <c r="G83" s="1"/>
      <c r="H83" s="1"/>
      <c r="I83" s="3"/>
      <c r="J83" s="4">
        <f ca="1">IF(AND(Aufgabenliste[[#This Row],[Status ]]="Erledigt",Aufgabenliste[[#This Row],[% abgeschlossen]]=1),1,IF(ISBLANK(Aufgabenliste[[#This Row],[Fälligkeits-datum ]]),-1,IF(AND(Aufgabenliste[[#This Row],[Status ]]&lt;&gt;"Erledigt",TODAY()&gt;Aufgabenliste[[#This Row],[Fälligkeits-datum ]]),0,-1)))</f>
        <v>-1</v>
      </c>
      <c r="K83" s="19"/>
      <c r="L83" s="9">
        <f>SUMIF(Aufgabenliste2[Arbeits-paket],Aufgabenliste[[#This Row],[ID]],Aufgabenliste2[Aufwand 
in Stunden])</f>
        <v>0</v>
      </c>
      <c r="M83" s="4"/>
    </row>
    <row r="84" spans="2:13" ht="30" customHeight="1" x14ac:dyDescent="0.25">
      <c r="B84" s="11" t="s">
        <v>104</v>
      </c>
      <c r="G84" s="1"/>
      <c r="H84" s="1"/>
      <c r="I84" s="3"/>
      <c r="J84" s="4">
        <f ca="1">IF(AND(Aufgabenliste[[#This Row],[Status ]]="Erledigt",Aufgabenliste[[#This Row],[% abgeschlossen]]=1),1,IF(ISBLANK(Aufgabenliste[[#This Row],[Fälligkeits-datum ]]),-1,IF(AND(Aufgabenliste[[#This Row],[Status ]]&lt;&gt;"Erledigt",TODAY()&gt;Aufgabenliste[[#This Row],[Fälligkeits-datum ]]),0,-1)))</f>
        <v>-1</v>
      </c>
      <c r="K84" s="19"/>
      <c r="L84" s="9">
        <f>SUMIF(Aufgabenliste2[Arbeits-paket],Aufgabenliste[[#This Row],[ID]],Aufgabenliste2[Aufwand 
in Stunden])</f>
        <v>0</v>
      </c>
      <c r="M84" s="4"/>
    </row>
    <row r="85" spans="2:13" ht="30" customHeight="1" x14ac:dyDescent="0.25">
      <c r="B85" s="11" t="s">
        <v>105</v>
      </c>
      <c r="G85" s="1"/>
      <c r="H85" s="1"/>
      <c r="I85" s="3"/>
      <c r="J85" s="4">
        <f ca="1">IF(AND(Aufgabenliste[[#This Row],[Status ]]="Erledigt",Aufgabenliste[[#This Row],[% abgeschlossen]]=1),1,IF(ISBLANK(Aufgabenliste[[#This Row],[Fälligkeits-datum ]]),-1,IF(AND(Aufgabenliste[[#This Row],[Status ]]&lt;&gt;"Erledigt",TODAY()&gt;Aufgabenliste[[#This Row],[Fälligkeits-datum ]]),0,-1)))</f>
        <v>-1</v>
      </c>
      <c r="K85" s="19"/>
      <c r="L85" s="9">
        <f>SUMIF(Aufgabenliste2[Arbeits-paket],Aufgabenliste[[#This Row],[ID]],Aufgabenliste2[Aufwand 
in Stunden])</f>
        <v>0</v>
      </c>
      <c r="M85" s="4"/>
    </row>
    <row r="86" spans="2:13" ht="30" customHeight="1" x14ac:dyDescent="0.25">
      <c r="B86" s="11" t="s">
        <v>106</v>
      </c>
      <c r="G86" s="1"/>
      <c r="H86" s="1"/>
      <c r="I86" s="3"/>
      <c r="J86" s="4">
        <f ca="1">IF(AND(Aufgabenliste[[#This Row],[Status ]]="Erledigt",Aufgabenliste[[#This Row],[% abgeschlossen]]=1),1,IF(ISBLANK(Aufgabenliste[[#This Row],[Fälligkeits-datum ]]),-1,IF(AND(Aufgabenliste[[#This Row],[Status ]]&lt;&gt;"Erledigt",TODAY()&gt;Aufgabenliste[[#This Row],[Fälligkeits-datum ]]),0,-1)))</f>
        <v>-1</v>
      </c>
      <c r="K86" s="19"/>
      <c r="L86" s="9">
        <f>SUMIF(Aufgabenliste2[Arbeits-paket],Aufgabenliste[[#This Row],[ID]],Aufgabenliste2[Aufwand 
in Stunden])</f>
        <v>0</v>
      </c>
      <c r="M86" s="4"/>
    </row>
    <row r="87" spans="2:13" ht="30" customHeight="1" x14ac:dyDescent="0.25">
      <c r="B87" s="11" t="s">
        <v>107</v>
      </c>
      <c r="G87" s="1"/>
      <c r="H87" s="1"/>
      <c r="I87" s="3"/>
      <c r="J87" s="4">
        <f ca="1">IF(AND(Aufgabenliste[[#This Row],[Status ]]="Erledigt",Aufgabenliste[[#This Row],[% abgeschlossen]]=1),1,IF(ISBLANK(Aufgabenliste[[#This Row],[Fälligkeits-datum ]]),-1,IF(AND(Aufgabenliste[[#This Row],[Status ]]&lt;&gt;"Erledigt",TODAY()&gt;Aufgabenliste[[#This Row],[Fälligkeits-datum ]]),0,-1)))</f>
        <v>-1</v>
      </c>
      <c r="K87" s="19"/>
      <c r="L87" s="9">
        <f>SUMIF(Aufgabenliste2[Arbeits-paket],Aufgabenliste[[#This Row],[ID]],Aufgabenliste2[Aufwand 
in Stunden])</f>
        <v>0</v>
      </c>
      <c r="M87" s="4"/>
    </row>
    <row r="88" spans="2:13" ht="30" customHeight="1" x14ac:dyDescent="0.25">
      <c r="B88" s="11" t="s">
        <v>108</v>
      </c>
      <c r="G88" s="1"/>
      <c r="H88" s="1"/>
      <c r="I88" s="3"/>
      <c r="J88" s="4">
        <f ca="1">IF(AND(Aufgabenliste[[#This Row],[Status ]]="Erledigt",Aufgabenliste[[#This Row],[% abgeschlossen]]=1),1,IF(ISBLANK(Aufgabenliste[[#This Row],[Fälligkeits-datum ]]),-1,IF(AND(Aufgabenliste[[#This Row],[Status ]]&lt;&gt;"Erledigt",TODAY()&gt;Aufgabenliste[[#This Row],[Fälligkeits-datum ]]),0,-1)))</f>
        <v>-1</v>
      </c>
      <c r="K88" s="19"/>
      <c r="L88" s="9">
        <f>SUMIF(Aufgabenliste2[Arbeits-paket],Aufgabenliste[[#This Row],[ID]],Aufgabenliste2[Aufwand 
in Stunden])</f>
        <v>0</v>
      </c>
      <c r="M88" s="4"/>
    </row>
    <row r="89" spans="2:13" ht="30" customHeight="1" x14ac:dyDescent="0.25">
      <c r="B89" s="11" t="s">
        <v>109</v>
      </c>
      <c r="G89" s="1"/>
      <c r="H89" s="1"/>
      <c r="I89" s="3"/>
      <c r="J89" s="4">
        <f ca="1">IF(AND(Aufgabenliste[[#This Row],[Status ]]="Erledigt",Aufgabenliste[[#This Row],[% abgeschlossen]]=1),1,IF(ISBLANK(Aufgabenliste[[#This Row],[Fälligkeits-datum ]]),-1,IF(AND(Aufgabenliste[[#This Row],[Status ]]&lt;&gt;"Erledigt",TODAY()&gt;Aufgabenliste[[#This Row],[Fälligkeits-datum ]]),0,-1)))</f>
        <v>-1</v>
      </c>
      <c r="K89" s="19"/>
      <c r="L89" s="9">
        <f>SUMIF(Aufgabenliste2[Arbeits-paket],Aufgabenliste[[#This Row],[ID]],Aufgabenliste2[Aufwand 
in Stunden])</f>
        <v>0</v>
      </c>
      <c r="M89" s="4"/>
    </row>
    <row r="90" spans="2:13" ht="30" customHeight="1" x14ac:dyDescent="0.25">
      <c r="B90" s="11" t="s">
        <v>110</v>
      </c>
      <c r="G90" s="1"/>
      <c r="H90" s="1"/>
      <c r="I90" s="3"/>
      <c r="J90" s="4">
        <f ca="1">IF(AND(Aufgabenliste[[#This Row],[Status ]]="Erledigt",Aufgabenliste[[#This Row],[% abgeschlossen]]=1),1,IF(ISBLANK(Aufgabenliste[[#This Row],[Fälligkeits-datum ]]),-1,IF(AND(Aufgabenliste[[#This Row],[Status ]]&lt;&gt;"Erledigt",TODAY()&gt;Aufgabenliste[[#This Row],[Fälligkeits-datum ]]),0,-1)))</f>
        <v>-1</v>
      </c>
      <c r="K90" s="19"/>
      <c r="L90" s="9">
        <f>SUMIF(Aufgabenliste2[Arbeits-paket],Aufgabenliste[[#This Row],[ID]],Aufgabenliste2[Aufwand 
in Stunden])</f>
        <v>0</v>
      </c>
      <c r="M90" s="4"/>
    </row>
    <row r="91" spans="2:13" ht="30" customHeight="1" x14ac:dyDescent="0.25">
      <c r="B91" s="11" t="s">
        <v>111</v>
      </c>
      <c r="G91" s="1"/>
      <c r="H91" s="1"/>
      <c r="I91" s="3"/>
      <c r="J91" s="4">
        <f ca="1">IF(AND(Aufgabenliste[[#This Row],[Status ]]="Erledigt",Aufgabenliste[[#This Row],[% abgeschlossen]]=1),1,IF(ISBLANK(Aufgabenliste[[#This Row],[Fälligkeits-datum ]]),-1,IF(AND(Aufgabenliste[[#This Row],[Status ]]&lt;&gt;"Erledigt",TODAY()&gt;Aufgabenliste[[#This Row],[Fälligkeits-datum ]]),0,-1)))</f>
        <v>-1</v>
      </c>
      <c r="K91" s="19"/>
      <c r="L91" s="9">
        <f>SUMIF(Aufgabenliste2[Arbeits-paket],Aufgabenliste[[#This Row],[ID]],Aufgabenliste2[Aufwand 
in Stunden])</f>
        <v>0</v>
      </c>
      <c r="M91" s="4"/>
    </row>
    <row r="92" spans="2:13" ht="30" customHeight="1" x14ac:dyDescent="0.25">
      <c r="B92" s="11" t="s">
        <v>112</v>
      </c>
      <c r="G92" s="1"/>
      <c r="H92" s="1"/>
      <c r="I92" s="3"/>
      <c r="J92" s="4">
        <f ca="1">IF(AND(Aufgabenliste[[#This Row],[Status ]]="Erledigt",Aufgabenliste[[#This Row],[% abgeschlossen]]=1),1,IF(ISBLANK(Aufgabenliste[[#This Row],[Fälligkeits-datum ]]),-1,IF(AND(Aufgabenliste[[#This Row],[Status ]]&lt;&gt;"Erledigt",TODAY()&gt;Aufgabenliste[[#This Row],[Fälligkeits-datum ]]),0,-1)))</f>
        <v>-1</v>
      </c>
      <c r="K92" s="19"/>
      <c r="L92" s="9">
        <f>SUMIF(Aufgabenliste2[Arbeits-paket],Aufgabenliste[[#This Row],[ID]],Aufgabenliste2[Aufwand 
in Stunden])</f>
        <v>0</v>
      </c>
      <c r="M92" s="4"/>
    </row>
    <row r="93" spans="2:13" ht="30" customHeight="1" x14ac:dyDescent="0.25">
      <c r="B93" s="11" t="s">
        <v>113</v>
      </c>
      <c r="G93" s="1"/>
      <c r="H93" s="1"/>
      <c r="I93" s="3"/>
      <c r="J93" s="4">
        <f ca="1">IF(AND(Aufgabenliste[[#This Row],[Status ]]="Erledigt",Aufgabenliste[[#This Row],[% abgeschlossen]]=1),1,IF(ISBLANK(Aufgabenliste[[#This Row],[Fälligkeits-datum ]]),-1,IF(AND(Aufgabenliste[[#This Row],[Status ]]&lt;&gt;"Erledigt",TODAY()&gt;Aufgabenliste[[#This Row],[Fälligkeits-datum ]]),0,-1)))</f>
        <v>-1</v>
      </c>
      <c r="K93" s="19"/>
      <c r="L93" s="9">
        <f>SUMIF(Aufgabenliste2[Arbeits-paket],Aufgabenliste[[#This Row],[ID]],Aufgabenliste2[Aufwand 
in Stunden])</f>
        <v>0</v>
      </c>
      <c r="M93" s="4"/>
    </row>
    <row r="94" spans="2:13" ht="30" customHeight="1" x14ac:dyDescent="0.25">
      <c r="B94" s="11" t="s">
        <v>114</v>
      </c>
      <c r="G94" s="1"/>
      <c r="H94" s="1"/>
      <c r="I94" s="3"/>
      <c r="J94" s="4">
        <f ca="1">IF(AND(Aufgabenliste[[#This Row],[Status ]]="Erledigt",Aufgabenliste[[#This Row],[% abgeschlossen]]=1),1,IF(ISBLANK(Aufgabenliste[[#This Row],[Fälligkeits-datum ]]),-1,IF(AND(Aufgabenliste[[#This Row],[Status ]]&lt;&gt;"Erledigt",TODAY()&gt;Aufgabenliste[[#This Row],[Fälligkeits-datum ]]),0,-1)))</f>
        <v>-1</v>
      </c>
      <c r="K94" s="19"/>
      <c r="L94" s="9">
        <f>SUMIF(Aufgabenliste2[Arbeits-paket],Aufgabenliste[[#This Row],[ID]],Aufgabenliste2[Aufwand 
in Stunden])</f>
        <v>0</v>
      </c>
      <c r="M94" s="4"/>
    </row>
    <row r="95" spans="2:13" ht="30" customHeight="1" x14ac:dyDescent="0.25">
      <c r="B95" s="11" t="s">
        <v>115</v>
      </c>
      <c r="G95" s="1"/>
      <c r="H95" s="1"/>
      <c r="I95" s="3"/>
      <c r="J95" s="4">
        <f ca="1">IF(AND(Aufgabenliste[[#This Row],[Status ]]="Erledigt",Aufgabenliste[[#This Row],[% abgeschlossen]]=1),1,IF(ISBLANK(Aufgabenliste[[#This Row],[Fälligkeits-datum ]]),-1,IF(AND(Aufgabenliste[[#This Row],[Status ]]&lt;&gt;"Erledigt",TODAY()&gt;Aufgabenliste[[#This Row],[Fälligkeits-datum ]]),0,-1)))</f>
        <v>-1</v>
      </c>
      <c r="K95" s="19"/>
      <c r="L95" s="9">
        <f>SUMIF(Aufgabenliste2[Arbeits-paket],Aufgabenliste[[#This Row],[ID]],Aufgabenliste2[Aufwand 
in Stunden])</f>
        <v>0</v>
      </c>
      <c r="M95" s="4"/>
    </row>
    <row r="96" spans="2:13" ht="30" customHeight="1" x14ac:dyDescent="0.25">
      <c r="B96" s="11" t="s">
        <v>116</v>
      </c>
      <c r="G96" s="1"/>
      <c r="H96" s="1"/>
      <c r="I96" s="3"/>
      <c r="J96" s="4">
        <f ca="1">IF(AND(Aufgabenliste[[#This Row],[Status ]]="Erledigt",Aufgabenliste[[#This Row],[% abgeschlossen]]=1),1,IF(ISBLANK(Aufgabenliste[[#This Row],[Fälligkeits-datum ]]),-1,IF(AND(Aufgabenliste[[#This Row],[Status ]]&lt;&gt;"Erledigt",TODAY()&gt;Aufgabenliste[[#This Row],[Fälligkeits-datum ]]),0,-1)))</f>
        <v>-1</v>
      </c>
      <c r="K96" s="19"/>
      <c r="L96" s="9">
        <f>SUMIF(Aufgabenliste2[Arbeits-paket],Aufgabenliste[[#This Row],[ID]],Aufgabenliste2[Aufwand 
in Stunden])</f>
        <v>0</v>
      </c>
      <c r="M96" s="4"/>
    </row>
    <row r="97" spans="2:13" ht="30" customHeight="1" x14ac:dyDescent="0.25">
      <c r="B97" s="11" t="s">
        <v>117</v>
      </c>
      <c r="G97" s="1"/>
      <c r="H97" s="1"/>
      <c r="I97" s="3"/>
      <c r="J97" s="4">
        <f ca="1">IF(AND(Aufgabenliste[[#This Row],[Status ]]="Erledigt",Aufgabenliste[[#This Row],[% abgeschlossen]]=1),1,IF(ISBLANK(Aufgabenliste[[#This Row],[Fälligkeits-datum ]]),-1,IF(AND(Aufgabenliste[[#This Row],[Status ]]&lt;&gt;"Erledigt",TODAY()&gt;Aufgabenliste[[#This Row],[Fälligkeits-datum ]]),0,-1)))</f>
        <v>-1</v>
      </c>
      <c r="K97" s="19"/>
      <c r="L97" s="9">
        <f>SUMIF(Aufgabenliste2[Arbeits-paket],Aufgabenliste[[#This Row],[ID]],Aufgabenliste2[Aufwand 
in Stunden])</f>
        <v>0</v>
      </c>
      <c r="M97" s="4"/>
    </row>
    <row r="98" spans="2:13" ht="30" customHeight="1" x14ac:dyDescent="0.25">
      <c r="B98" s="11" t="s">
        <v>118</v>
      </c>
      <c r="G98" s="1"/>
      <c r="H98" s="1"/>
      <c r="I98" s="3"/>
      <c r="J98" s="4">
        <f ca="1">IF(AND(Aufgabenliste[[#This Row],[Status ]]="Erledigt",Aufgabenliste[[#This Row],[% abgeschlossen]]=1),1,IF(ISBLANK(Aufgabenliste[[#This Row],[Fälligkeits-datum ]]),-1,IF(AND(Aufgabenliste[[#This Row],[Status ]]&lt;&gt;"Erledigt",TODAY()&gt;Aufgabenliste[[#This Row],[Fälligkeits-datum ]]),0,-1)))</f>
        <v>-1</v>
      </c>
      <c r="K98" s="19"/>
      <c r="L98" s="9">
        <f>SUMIF(Aufgabenliste2[Arbeits-paket],Aufgabenliste[[#This Row],[ID]],Aufgabenliste2[Aufwand 
in Stunden])</f>
        <v>0</v>
      </c>
      <c r="M98" s="4"/>
    </row>
    <row r="99" spans="2:13" ht="30" customHeight="1" x14ac:dyDescent="0.25">
      <c r="B99" s="11" t="s">
        <v>119</v>
      </c>
      <c r="G99" s="1"/>
      <c r="H99" s="1"/>
      <c r="I99" s="3"/>
      <c r="J99" s="4">
        <f ca="1">IF(AND(Aufgabenliste[[#This Row],[Status ]]="Erledigt",Aufgabenliste[[#This Row],[% abgeschlossen]]=1),1,IF(ISBLANK(Aufgabenliste[[#This Row],[Fälligkeits-datum ]]),-1,IF(AND(Aufgabenliste[[#This Row],[Status ]]&lt;&gt;"Erledigt",TODAY()&gt;Aufgabenliste[[#This Row],[Fälligkeits-datum ]]),0,-1)))</f>
        <v>-1</v>
      </c>
      <c r="K99" s="19"/>
      <c r="L99" s="9">
        <f>SUMIF(Aufgabenliste2[Arbeits-paket],Aufgabenliste[[#This Row],[ID]],Aufgabenliste2[Aufwand 
in Stunden])</f>
        <v>0</v>
      </c>
      <c r="M99" s="4"/>
    </row>
    <row r="100" spans="2:13" ht="30" customHeight="1" x14ac:dyDescent="0.25">
      <c r="B100" s="11" t="s">
        <v>120</v>
      </c>
      <c r="G100" s="1"/>
      <c r="H100" s="1"/>
      <c r="I100" s="3"/>
      <c r="J100" s="4">
        <f ca="1">IF(AND(Aufgabenliste[[#This Row],[Status ]]="Erledigt",Aufgabenliste[[#This Row],[% abgeschlossen]]=1),1,IF(ISBLANK(Aufgabenliste[[#This Row],[Fälligkeits-datum ]]),-1,IF(AND(Aufgabenliste[[#This Row],[Status ]]&lt;&gt;"Erledigt",TODAY()&gt;Aufgabenliste[[#This Row],[Fälligkeits-datum ]]),0,-1)))</f>
        <v>-1</v>
      </c>
      <c r="K100" s="19"/>
      <c r="L100" s="9">
        <f>SUMIF(Aufgabenliste2[Arbeits-paket],Aufgabenliste[[#This Row],[ID]],Aufgabenliste2[Aufwand 
in Stunden])</f>
        <v>0</v>
      </c>
      <c r="M100" s="4"/>
    </row>
    <row r="101" spans="2:13" ht="30" customHeight="1" x14ac:dyDescent="0.25">
      <c r="B101" s="11" t="s">
        <v>121</v>
      </c>
      <c r="G101" s="1"/>
      <c r="H101" s="1"/>
      <c r="I101" s="3"/>
      <c r="J101" s="4">
        <f ca="1">IF(AND(Aufgabenliste[[#This Row],[Status ]]="Erledigt",Aufgabenliste[[#This Row],[% abgeschlossen]]=1),1,IF(ISBLANK(Aufgabenliste[[#This Row],[Fälligkeits-datum ]]),-1,IF(AND(Aufgabenliste[[#This Row],[Status ]]&lt;&gt;"Erledigt",TODAY()&gt;Aufgabenliste[[#This Row],[Fälligkeits-datum ]]),0,-1)))</f>
        <v>-1</v>
      </c>
      <c r="K101" s="19"/>
      <c r="L101" s="9">
        <f>SUMIF(Aufgabenliste2[Arbeits-paket],Aufgabenliste[[#This Row],[ID]],Aufgabenliste2[Aufwand 
in Stunden])</f>
        <v>0</v>
      </c>
      <c r="M101" s="4"/>
    </row>
    <row r="102" spans="2:13" ht="30" customHeight="1" x14ac:dyDescent="0.25">
      <c r="B102" s="11" t="s">
        <v>122</v>
      </c>
      <c r="G102" s="1"/>
      <c r="H102" s="1"/>
      <c r="I102" s="3"/>
      <c r="J102" s="4">
        <f ca="1">IF(AND(Aufgabenliste[[#This Row],[Status ]]="Erledigt",Aufgabenliste[[#This Row],[% abgeschlossen]]=1),1,IF(ISBLANK(Aufgabenliste[[#This Row],[Fälligkeits-datum ]]),-1,IF(AND(Aufgabenliste[[#This Row],[Status ]]&lt;&gt;"Erledigt",TODAY()&gt;Aufgabenliste[[#This Row],[Fälligkeits-datum ]]),0,-1)))</f>
        <v>-1</v>
      </c>
      <c r="K102" s="19"/>
      <c r="L102" s="9">
        <f>SUMIF(Aufgabenliste2[Arbeits-paket],Aufgabenliste[[#This Row],[ID]],Aufgabenliste2[Aufwand 
in Stunden])</f>
        <v>0</v>
      </c>
      <c r="M102" s="4"/>
    </row>
    <row r="103" spans="2:13" ht="30" customHeight="1" x14ac:dyDescent="0.25">
      <c r="B103" s="11" t="s">
        <v>123</v>
      </c>
      <c r="G103" s="1"/>
      <c r="H103" s="1"/>
      <c r="I103" s="3"/>
      <c r="J103" s="4">
        <f ca="1">IF(AND(Aufgabenliste[[#This Row],[Status ]]="Erledigt",Aufgabenliste[[#This Row],[% abgeschlossen]]=1),1,IF(ISBLANK(Aufgabenliste[[#This Row],[Fälligkeits-datum ]]),-1,IF(AND(Aufgabenliste[[#This Row],[Status ]]&lt;&gt;"Erledigt",TODAY()&gt;Aufgabenliste[[#This Row],[Fälligkeits-datum ]]),0,-1)))</f>
        <v>-1</v>
      </c>
      <c r="K103" s="19"/>
      <c r="L103" s="9">
        <f>SUMIF(Aufgabenliste2[Arbeits-paket],Aufgabenliste[[#This Row],[ID]],Aufgabenliste2[Aufwand 
in Stunden])</f>
        <v>0</v>
      </c>
      <c r="M103" s="4"/>
    </row>
    <row r="104" spans="2:13" ht="30" customHeight="1" x14ac:dyDescent="0.25">
      <c r="B104" s="12"/>
      <c r="G104" s="14"/>
      <c r="H104" s="14"/>
      <c r="I104" s="17"/>
      <c r="J104" s="10"/>
      <c r="K104" s="10"/>
      <c r="L104" s="10"/>
      <c r="M104" s="10"/>
    </row>
  </sheetData>
  <mergeCells count="1">
    <mergeCell ref="B2:N2"/>
  </mergeCells>
  <phoneticPr fontId="1" type="noConversion"/>
  <conditionalFormatting sqref="D4:D103">
    <cfRule type="cellIs" dxfId="8" priority="1" operator="equal">
      <formula>"Meilenstein"</formula>
    </cfRule>
  </conditionalFormatting>
  <conditionalFormatting sqref="I16:I103 I4:I14">
    <cfRule type="dataBar" priority="72">
      <dataBar>
        <cfvo type="min"/>
        <cfvo type="max"/>
        <color theme="3" tint="0.39997558519241921"/>
      </dataBar>
      <extLst>
        <ext xmlns:x14="http://schemas.microsoft.com/office/spreadsheetml/2009/9/main" uri="{B025F937-C7B1-47D3-B67F-A62EFF666E3E}">
          <x14:id>{188CB613-9332-4DC6-9DE8-E9F63BEC4859}</x14:id>
        </ext>
      </extLst>
    </cfRule>
  </conditionalFormatting>
  <dataValidations count="15">
    <dataValidation allowBlank="1" showInputMessage="1" showErrorMessage="1" prompt="Erstellen Sie auf diesem Arbeitsblatt eine Aufgabenliste. Geben Sie das Jahr für diese Liste in Zelle I1 ein." sqref="A1:B1" xr:uid="{00000000-0002-0000-0000-000000000000}"/>
    <dataValidation allowBlank="1" showInputMessage="1" showErrorMessage="1" prompt="Der Titel des Arbeitsblatts befindet sich in dieser Zelle." sqref="B2" xr:uid="{00000000-0002-0000-0000-000001000000}"/>
    <dataValidation allowBlank="1" showInputMessage="1" showErrorMessage="1" prompt="Geben Sie in dieser Spalte unter dieser Überschrift die Aufgabe ein. Verwenden Sie Überschriftsfilter, um einen bestimmten Eintrag zu finden" sqref="C3:D3" xr:uid="{00000000-0002-0000-0000-000002000000}"/>
    <dataValidation allowBlank="1" showInputMessage="1" showErrorMessage="1" prompt="Wählen Sie in dieser Spalte unter dieser Überschrift die Priorität aus. Drücken Sie ALT+NACH-UNTEN, um die Dropdownliste zu öffnen, und dann EINGABE, um die Auswahl zu treffen." sqref="E3" xr:uid="{00000000-0002-0000-0000-000003000000}"/>
    <dataValidation allowBlank="1" showInputMessage="1" showErrorMessage="1" prompt="Wählen Sie in dieser Spalte unter dieser Überschrift den Status aus.  Drücken Sie ALT+NACH-UNTEN, um die Dropdownliste zu öffnen, und dann EINGABE, um die Auswahl zu treffen." sqref="F3" xr:uid="{00000000-0002-0000-0000-000004000000}"/>
    <dataValidation allowBlank="1" showInputMessage="1" showErrorMessage="1" prompt="Geben Sie in dieser Spalte unter dieser Überschrift das Anfangsdatum ein." sqref="G3" xr:uid="{00000000-0002-0000-0000-000005000000}"/>
    <dataValidation allowBlank="1" showInputMessage="1" showErrorMessage="1" prompt="Geben Sie in dieser Spalte unter dieser Überschrift das Fälligkeitsdatum ein." sqref="H3" xr:uid="{00000000-0002-0000-0000-000006000000}"/>
    <dataValidation allowBlank="1" showInputMessage="1" showErrorMessage="1" prompt="Wählen Sie in dieser Spalte % abgeschlossen aus. Drücken Sie ALT+NACH-UNTEN, um die Dropdownliste zu öffnen, und dann EINGABE, um die Auswahl zu treffen. Eine Statusleiste zeigt den Fortschritt hin zum Abschluss an." sqref="I3" xr:uid="{00000000-0002-0000-0000-000007000000}"/>
    <dataValidation allowBlank="1" showInputMessage="1" showErrorMessage="1" prompt="Geben Sie in dieser Spalte unter dieser Überschrift Anmerkungen ein." sqref="N3" xr:uid="{00000000-0002-0000-0000-000009000000}"/>
    <dataValidation allowBlank="1" showInputMessage="1" showErrorMessage="1" prompt="Geben Sie in dieser Zelle das Jahr für diese Aufgabenliste ein." sqref="N1" xr:uid="{00000000-0002-0000-0000-00000A000000}"/>
    <dataValidation type="list" errorStyle="warning" allowBlank="1" showInputMessage="1" showErrorMessage="1" error="Wählen Sie einen Eintrag in der Liste aus. Wählen Sie ABBRECHEN aus, drücken Sie ALT+NACH-UNTEN, um die Dropdownliste zu öffnen, und dann EINGABE, um auszuwählen." sqref="F4:F103" xr:uid="{00000000-0002-0000-0000-00000B000000}">
      <formula1>"Nicht begonnen, In Bearbeitung, Zurückgestellt, Erledigt"</formula1>
    </dataValidation>
    <dataValidation type="list" errorStyle="warning" allowBlank="1" showInputMessage="1" showErrorMessage="1" error="Wählen Sie einen Eintrag in der Liste aus. Wählen Sie ABBRECHEN aus, drücken Sie ALT+NACH-UNTEN, um die Dropdownliste zu öffnen, und dann EINGABE, um auszuwählen." sqref="E4:E103" xr:uid="{00000000-0002-0000-0000-00000C000000}">
      <formula1>"Niedrig, Normal, Hoch"</formula1>
    </dataValidation>
    <dataValidation allowBlank="1" showInputMessage="1" showErrorMessage="1" prompt="Die Erledigt/Überfällig-Symbolindikatoren in dieser Spalte unter dieser Überschrift werden nach dem Maß der Fertigstellung der Aufgaben automatisch aktualisiert. Flaggen zeigen überfällige Aufgaben an. Markierungshäkchen zeigen erledigte Aufgaben an." sqref="J3:M3" xr:uid="{00000000-0002-0000-0000-000008000000}"/>
    <dataValidation type="custom" errorStyle="warning" allowBlank="1" showInputMessage="1" showErrorMessage="1" error="Das Fälligkeitsdatum muss größer als das oder gleich dem Anfangsdatum sein. Wählen Sie JA aus, um den Eintrag beizubehalten, NEIN, um es noch einmal zu versuchen, und ABBRECHEN, um die Zelle zu löschen." sqref="H4:H103" xr:uid="{00000000-0002-0000-0000-00000E000000}">
      <formula1>H4&gt;=G4</formula1>
    </dataValidation>
    <dataValidation type="list" errorStyle="warning" allowBlank="1" showInputMessage="1" showErrorMessage="1" error="Wählen Sie einen Eintrag in der Liste aus. Wählen Sie ABBRECHEN aus, drücken Sie ALT+NACH-UNTEN, um die Dropdownliste zu öffnen, und dann EINGABE, um auszuwählen." sqref="I4:I14 I16:I103" xr:uid="{00000000-0002-0000-0000-00000D000000}">
      <formula1>"0%,25%,50%,75%,100%"</formula1>
    </dataValidation>
  </dataValidations>
  <printOptions horizontalCentered="1"/>
  <pageMargins left="0.7" right="0.7" top="0.75" bottom="0.75" header="0.3" footer="0.3"/>
  <pageSetup paperSize="9" scale="45"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188CB613-9332-4DC6-9DE8-E9F63BEC4859}">
            <x14:dataBar minLength="0" maxLength="100" border="1">
              <x14:cfvo type="autoMin"/>
              <x14:cfvo type="autoMax"/>
              <x14:borderColor theme="3" tint="0.39997558519241921"/>
              <x14:negativeFillColor rgb="FFFF0000"/>
              <x14:axisColor rgb="FF000000"/>
            </x14:dataBar>
          </x14:cfRule>
          <xm:sqref>I16:I103 I4:I14</xm:sqref>
        </x14:conditionalFormatting>
        <x14:conditionalFormatting xmlns:xm="http://schemas.microsoft.com/office/excel/2006/main">
          <x14:cfRule type="iconSet" priority="73" id="{61976558-4184-4BD1-B78A-DCBE6FDA3BC9}">
            <x14:iconSet iconSet="3Symbols2" custom="1">
              <x14:cfvo type="percent">
                <xm:f>0</xm:f>
              </x14:cfvo>
              <x14:cfvo type="num">
                <xm:f>0</xm:f>
              </x14:cfvo>
              <x14:cfvo type="num">
                <xm:f>1</xm:f>
              </x14:cfvo>
              <x14:cfIcon iconSet="NoIcons" iconId="0"/>
              <x14:cfIcon iconSet="3Flags" iconId="0"/>
              <x14:cfIcon iconSet="3Symbols2" iconId="2"/>
            </x14:iconSet>
          </x14:cfRule>
          <xm:sqref>J4:J103</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68E22DC5-8DF4-401A-B468-AD0CF07C1CE2}">
          <x14:formula1>
            <xm:f>Projektbeteiligte!$A$2:$A$12</xm:f>
          </x14:formula1>
          <xm:sqref>M4:M103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F6AFF-A7C5-4AA1-B290-75BD7BD3CAE4}">
  <sheetPr codeName="Tabelle3">
    <pageSetUpPr fitToPage="1"/>
  </sheetPr>
  <dimension ref="B2:G202"/>
  <sheetViews>
    <sheetView showGridLines="0" topLeftCell="A80" workbookViewId="0">
      <selection activeCell="I98" sqref="I98"/>
    </sheetView>
  </sheetViews>
  <sheetFormatPr baseColWidth="10" defaultColWidth="11" defaultRowHeight="13.8" x14ac:dyDescent="0.25"/>
  <cols>
    <col min="1" max="1" width="3.09765625" customWidth="1"/>
    <col min="2" max="2" width="7.8984375" bestFit="1" customWidth="1"/>
    <col min="3" max="3" width="15.19921875" customWidth="1"/>
    <col min="4" max="4" width="19.8984375" customWidth="1"/>
    <col min="5" max="5" width="11.69921875" customWidth="1"/>
    <col min="6" max="6" width="11.8984375" customWidth="1"/>
    <col min="7" max="7" width="92.8984375" customWidth="1"/>
  </cols>
  <sheetData>
    <row r="2" spans="2:7" ht="30" customHeight="1" x14ac:dyDescent="0.25">
      <c r="B2" s="11" t="s">
        <v>4</v>
      </c>
      <c r="C2" t="s">
        <v>1</v>
      </c>
      <c r="D2" t="s">
        <v>38</v>
      </c>
      <c r="E2" t="s">
        <v>39</v>
      </c>
      <c r="F2" s="6" t="s">
        <v>40</v>
      </c>
      <c r="G2" t="s">
        <v>16</v>
      </c>
    </row>
    <row r="3" spans="2:7" ht="15.9" customHeight="1" x14ac:dyDescent="0.25">
      <c r="B3">
        <v>1</v>
      </c>
      <c r="C3" s="13">
        <v>45337</v>
      </c>
      <c r="D3" t="s">
        <v>124</v>
      </c>
      <c r="E3">
        <v>1</v>
      </c>
      <c r="F3" s="15">
        <v>3</v>
      </c>
      <c r="G3" t="s">
        <v>162</v>
      </c>
    </row>
    <row r="4" spans="2:7" ht="15.9" customHeight="1" x14ac:dyDescent="0.25">
      <c r="B4">
        <v>2</v>
      </c>
      <c r="C4" s="13">
        <v>45337</v>
      </c>
      <c r="D4" t="s">
        <v>128</v>
      </c>
      <c r="E4">
        <v>3</v>
      </c>
      <c r="F4" s="15">
        <v>3</v>
      </c>
      <c r="G4" t="s">
        <v>163</v>
      </c>
    </row>
    <row r="5" spans="2:7" ht="15.9" customHeight="1" x14ac:dyDescent="0.25">
      <c r="B5">
        <v>3</v>
      </c>
      <c r="C5" s="13">
        <v>45337</v>
      </c>
      <c r="D5" t="s">
        <v>126</v>
      </c>
      <c r="E5">
        <v>2</v>
      </c>
      <c r="F5" s="15">
        <v>3</v>
      </c>
      <c r="G5" t="s">
        <v>164</v>
      </c>
    </row>
    <row r="6" spans="2:7" ht="15.9" customHeight="1" x14ac:dyDescent="0.25">
      <c r="B6">
        <v>4</v>
      </c>
      <c r="C6" s="13">
        <v>45337</v>
      </c>
      <c r="D6" t="s">
        <v>130</v>
      </c>
      <c r="E6">
        <v>7</v>
      </c>
      <c r="F6" s="15">
        <v>3</v>
      </c>
      <c r="G6" t="s">
        <v>165</v>
      </c>
    </row>
    <row r="7" spans="2:7" ht="15.9" customHeight="1" x14ac:dyDescent="0.25">
      <c r="B7">
        <v>5</v>
      </c>
      <c r="C7" s="13">
        <v>45337</v>
      </c>
      <c r="D7" t="s">
        <v>132</v>
      </c>
      <c r="E7">
        <v>8</v>
      </c>
      <c r="F7" s="16">
        <v>3</v>
      </c>
      <c r="G7" t="s">
        <v>169</v>
      </c>
    </row>
    <row r="8" spans="2:7" ht="15.9" customHeight="1" x14ac:dyDescent="0.25">
      <c r="B8">
        <v>6</v>
      </c>
      <c r="C8" s="13">
        <v>45337</v>
      </c>
      <c r="D8" t="s">
        <v>134</v>
      </c>
      <c r="E8">
        <v>6</v>
      </c>
      <c r="F8" s="16">
        <v>3</v>
      </c>
      <c r="G8" t="s">
        <v>170</v>
      </c>
    </row>
    <row r="9" spans="2:7" ht="15.9" customHeight="1" x14ac:dyDescent="0.25">
      <c r="B9">
        <v>7</v>
      </c>
      <c r="C9" s="13">
        <v>45344</v>
      </c>
      <c r="D9" t="s">
        <v>124</v>
      </c>
      <c r="E9">
        <v>1</v>
      </c>
      <c r="F9" s="16">
        <v>3</v>
      </c>
      <c r="G9" t="s">
        <v>171</v>
      </c>
    </row>
    <row r="10" spans="2:7" ht="15.9" customHeight="1" x14ac:dyDescent="0.25">
      <c r="B10">
        <v>8</v>
      </c>
      <c r="C10" s="13">
        <v>45344</v>
      </c>
      <c r="D10" t="s">
        <v>128</v>
      </c>
      <c r="E10">
        <v>3</v>
      </c>
      <c r="F10" s="16">
        <v>3</v>
      </c>
      <c r="G10" t="s">
        <v>172</v>
      </c>
    </row>
    <row r="11" spans="2:7" ht="15.9" customHeight="1" x14ac:dyDescent="0.25">
      <c r="B11">
        <v>9</v>
      </c>
      <c r="C11" s="13">
        <v>45344</v>
      </c>
      <c r="D11" t="s">
        <v>126</v>
      </c>
      <c r="E11">
        <v>2</v>
      </c>
      <c r="F11" s="16">
        <v>3</v>
      </c>
      <c r="G11" t="s">
        <v>173</v>
      </c>
    </row>
    <row r="12" spans="2:7" ht="15.9" customHeight="1" x14ac:dyDescent="0.25">
      <c r="B12">
        <v>10</v>
      </c>
      <c r="C12" s="13">
        <v>45344</v>
      </c>
      <c r="D12" t="s">
        <v>130</v>
      </c>
      <c r="E12">
        <v>7</v>
      </c>
      <c r="F12" s="16">
        <v>3</v>
      </c>
      <c r="G12" t="s">
        <v>174</v>
      </c>
    </row>
    <row r="13" spans="2:7" ht="15.9" customHeight="1" x14ac:dyDescent="0.25">
      <c r="B13">
        <v>11</v>
      </c>
      <c r="C13" s="13">
        <v>45344</v>
      </c>
      <c r="D13" t="s">
        <v>132</v>
      </c>
      <c r="E13">
        <v>8</v>
      </c>
      <c r="F13" s="15">
        <v>3</v>
      </c>
      <c r="G13" t="s">
        <v>175</v>
      </c>
    </row>
    <row r="14" spans="2:7" ht="15.9" customHeight="1" x14ac:dyDescent="0.25">
      <c r="B14">
        <v>12</v>
      </c>
      <c r="C14" s="13">
        <v>45344</v>
      </c>
      <c r="D14" t="s">
        <v>134</v>
      </c>
      <c r="E14">
        <v>6</v>
      </c>
      <c r="F14" s="15">
        <v>3</v>
      </c>
      <c r="G14" t="s">
        <v>176</v>
      </c>
    </row>
    <row r="15" spans="2:7" ht="15.9" customHeight="1" x14ac:dyDescent="0.25">
      <c r="B15">
        <v>13</v>
      </c>
      <c r="C15" s="13">
        <v>45351</v>
      </c>
      <c r="D15" t="s">
        <v>124</v>
      </c>
      <c r="E15">
        <v>1</v>
      </c>
      <c r="F15" s="15">
        <v>3</v>
      </c>
      <c r="G15" t="s">
        <v>177</v>
      </c>
    </row>
    <row r="16" spans="2:7" ht="15.9" customHeight="1" x14ac:dyDescent="0.25">
      <c r="B16">
        <v>14</v>
      </c>
      <c r="C16" s="13">
        <v>45351</v>
      </c>
      <c r="D16" t="s">
        <v>128</v>
      </c>
      <c r="E16">
        <v>3</v>
      </c>
      <c r="F16" s="15">
        <v>3</v>
      </c>
      <c r="G16" t="s">
        <v>178</v>
      </c>
    </row>
    <row r="17" spans="2:7" ht="15.9" customHeight="1" x14ac:dyDescent="0.25">
      <c r="B17">
        <v>15</v>
      </c>
      <c r="C17" s="13">
        <v>45351</v>
      </c>
      <c r="D17" t="s">
        <v>126</v>
      </c>
      <c r="E17">
        <v>2</v>
      </c>
      <c r="F17" s="16">
        <v>3</v>
      </c>
      <c r="G17" t="s">
        <v>179</v>
      </c>
    </row>
    <row r="18" spans="2:7" ht="15.9" customHeight="1" x14ac:dyDescent="0.25">
      <c r="B18">
        <v>16</v>
      </c>
      <c r="C18" s="13">
        <v>45357</v>
      </c>
      <c r="D18" t="s">
        <v>124</v>
      </c>
      <c r="E18">
        <v>1</v>
      </c>
      <c r="F18" s="16">
        <v>2</v>
      </c>
      <c r="G18" t="s">
        <v>180</v>
      </c>
    </row>
    <row r="19" spans="2:7" ht="15.9" customHeight="1" x14ac:dyDescent="0.25">
      <c r="B19">
        <v>17</v>
      </c>
      <c r="C19" s="13">
        <v>45357</v>
      </c>
      <c r="D19" t="s">
        <v>128</v>
      </c>
      <c r="E19">
        <v>3</v>
      </c>
      <c r="F19" s="16">
        <v>2</v>
      </c>
      <c r="G19" t="s">
        <v>186</v>
      </c>
    </row>
    <row r="20" spans="2:7" ht="15.9" customHeight="1" x14ac:dyDescent="0.25">
      <c r="B20">
        <v>18</v>
      </c>
      <c r="C20" s="13">
        <v>45357</v>
      </c>
      <c r="D20" t="s">
        <v>126</v>
      </c>
      <c r="E20">
        <v>2</v>
      </c>
      <c r="F20" s="15">
        <v>2</v>
      </c>
      <c r="G20" t="s">
        <v>187</v>
      </c>
    </row>
    <row r="21" spans="2:7" ht="15.9" customHeight="1" x14ac:dyDescent="0.25">
      <c r="B21">
        <v>19</v>
      </c>
      <c r="C21" s="13">
        <v>45357</v>
      </c>
      <c r="D21" t="s">
        <v>130</v>
      </c>
      <c r="E21">
        <v>7</v>
      </c>
      <c r="F21" s="15">
        <v>2</v>
      </c>
      <c r="G21" t="s">
        <v>188</v>
      </c>
    </row>
    <row r="22" spans="2:7" ht="15.9" customHeight="1" x14ac:dyDescent="0.25">
      <c r="B22">
        <v>20</v>
      </c>
      <c r="C22" s="13">
        <v>45357</v>
      </c>
      <c r="D22" t="s">
        <v>132</v>
      </c>
      <c r="E22">
        <v>8</v>
      </c>
      <c r="F22" s="15">
        <v>2</v>
      </c>
      <c r="G22" t="s">
        <v>189</v>
      </c>
    </row>
    <row r="23" spans="2:7" ht="15.9" customHeight="1" x14ac:dyDescent="0.25">
      <c r="B23">
        <v>21</v>
      </c>
      <c r="C23" s="13">
        <v>45357</v>
      </c>
      <c r="D23" t="s">
        <v>134</v>
      </c>
      <c r="E23">
        <v>6</v>
      </c>
      <c r="F23" s="15">
        <v>2</v>
      </c>
      <c r="G23" t="s">
        <v>190</v>
      </c>
    </row>
    <row r="24" spans="2:7" ht="15.9" customHeight="1" x14ac:dyDescent="0.25">
      <c r="B24">
        <v>22</v>
      </c>
      <c r="C24" s="13">
        <v>45358</v>
      </c>
      <c r="D24" t="s">
        <v>124</v>
      </c>
      <c r="E24">
        <v>1</v>
      </c>
      <c r="F24" s="16">
        <v>2</v>
      </c>
      <c r="G24" t="s">
        <v>191</v>
      </c>
    </row>
    <row r="25" spans="2:7" ht="15.9" customHeight="1" x14ac:dyDescent="0.25">
      <c r="B25">
        <v>23</v>
      </c>
      <c r="C25" s="13">
        <v>45358</v>
      </c>
      <c r="D25" t="s">
        <v>128</v>
      </c>
      <c r="E25">
        <v>3</v>
      </c>
      <c r="F25" s="16">
        <v>2</v>
      </c>
      <c r="G25" t="s">
        <v>192</v>
      </c>
    </row>
    <row r="26" spans="2:7" ht="15.9" customHeight="1" x14ac:dyDescent="0.25">
      <c r="B26">
        <v>24</v>
      </c>
      <c r="C26" s="13">
        <v>45358</v>
      </c>
      <c r="D26" t="s">
        <v>126</v>
      </c>
      <c r="E26">
        <v>2</v>
      </c>
      <c r="F26" s="16">
        <v>2</v>
      </c>
      <c r="G26" t="s">
        <v>193</v>
      </c>
    </row>
    <row r="27" spans="2:7" ht="15.9" customHeight="1" x14ac:dyDescent="0.25">
      <c r="B27">
        <v>25</v>
      </c>
      <c r="C27" s="13">
        <v>45358</v>
      </c>
      <c r="D27" t="s">
        <v>132</v>
      </c>
      <c r="E27">
        <v>8</v>
      </c>
      <c r="F27" s="16">
        <v>2</v>
      </c>
      <c r="G27" t="s">
        <v>194</v>
      </c>
    </row>
    <row r="28" spans="2:7" ht="15.9" customHeight="1" x14ac:dyDescent="0.25">
      <c r="B28">
        <v>26</v>
      </c>
      <c r="C28" s="13">
        <v>45360</v>
      </c>
      <c r="D28" t="s">
        <v>124</v>
      </c>
      <c r="E28">
        <v>1</v>
      </c>
      <c r="F28" s="15">
        <v>2</v>
      </c>
      <c r="G28" t="s">
        <v>195</v>
      </c>
    </row>
    <row r="29" spans="2:7" ht="15.9" customHeight="1" x14ac:dyDescent="0.25">
      <c r="B29">
        <v>27</v>
      </c>
      <c r="C29" s="13">
        <v>45365</v>
      </c>
      <c r="D29" t="s">
        <v>124</v>
      </c>
      <c r="E29">
        <v>1</v>
      </c>
      <c r="F29" s="15">
        <v>3</v>
      </c>
      <c r="G29" t="s">
        <v>197</v>
      </c>
    </row>
    <row r="30" spans="2:7" ht="15.9" customHeight="1" x14ac:dyDescent="0.25">
      <c r="B30">
        <v>28</v>
      </c>
      <c r="C30" s="13">
        <v>45365</v>
      </c>
      <c r="D30" t="s">
        <v>130</v>
      </c>
      <c r="E30">
        <v>7</v>
      </c>
      <c r="F30" s="15">
        <v>3</v>
      </c>
      <c r="G30" t="s">
        <v>198</v>
      </c>
    </row>
    <row r="31" spans="2:7" ht="15.9" customHeight="1" x14ac:dyDescent="0.25">
      <c r="B31">
        <v>29</v>
      </c>
      <c r="C31" s="13">
        <v>45365</v>
      </c>
      <c r="D31" t="s">
        <v>128</v>
      </c>
      <c r="E31">
        <v>4</v>
      </c>
      <c r="F31" s="16">
        <v>3</v>
      </c>
      <c r="G31" t="s">
        <v>199</v>
      </c>
    </row>
    <row r="32" spans="2:7" ht="15.9" customHeight="1" x14ac:dyDescent="0.25">
      <c r="B32">
        <v>30</v>
      </c>
      <c r="C32" s="13">
        <v>45365</v>
      </c>
      <c r="D32" t="s">
        <v>132</v>
      </c>
      <c r="E32">
        <v>8</v>
      </c>
      <c r="F32" s="18">
        <v>3</v>
      </c>
      <c r="G32" t="s">
        <v>200</v>
      </c>
    </row>
    <row r="33" spans="2:7" ht="15.9" customHeight="1" x14ac:dyDescent="0.25">
      <c r="B33">
        <v>31</v>
      </c>
      <c r="C33" s="13">
        <v>45365</v>
      </c>
      <c r="D33" t="s">
        <v>126</v>
      </c>
      <c r="E33">
        <v>2</v>
      </c>
      <c r="F33" s="16">
        <v>3</v>
      </c>
      <c r="G33" t="s">
        <v>201</v>
      </c>
    </row>
    <row r="34" spans="2:7" ht="15.9" customHeight="1" x14ac:dyDescent="0.25">
      <c r="B34">
        <v>32</v>
      </c>
      <c r="C34" s="13">
        <v>45365</v>
      </c>
      <c r="D34" t="s">
        <v>134</v>
      </c>
      <c r="E34">
        <v>6</v>
      </c>
      <c r="F34" s="16">
        <v>3</v>
      </c>
      <c r="G34" t="s">
        <v>202</v>
      </c>
    </row>
    <row r="35" spans="2:7" ht="15.9" customHeight="1" x14ac:dyDescent="0.25">
      <c r="B35">
        <v>33</v>
      </c>
      <c r="C35" s="13">
        <v>45372</v>
      </c>
      <c r="D35" t="s">
        <v>126</v>
      </c>
      <c r="E35">
        <v>2</v>
      </c>
      <c r="F35" s="16">
        <v>3</v>
      </c>
      <c r="G35" t="s">
        <v>203</v>
      </c>
    </row>
    <row r="36" spans="2:7" ht="15.9" customHeight="1" x14ac:dyDescent="0.25">
      <c r="B36">
        <v>34</v>
      </c>
      <c r="C36" s="13">
        <v>45372</v>
      </c>
      <c r="D36" t="s">
        <v>132</v>
      </c>
      <c r="E36">
        <v>8</v>
      </c>
      <c r="F36" s="16">
        <v>3</v>
      </c>
      <c r="G36" t="s">
        <v>204</v>
      </c>
    </row>
    <row r="37" spans="2:7" ht="15.9" customHeight="1" x14ac:dyDescent="0.25">
      <c r="B37">
        <v>35</v>
      </c>
      <c r="C37" s="13">
        <v>45372</v>
      </c>
      <c r="D37" t="s">
        <v>134</v>
      </c>
      <c r="E37">
        <v>6</v>
      </c>
      <c r="F37" s="15">
        <v>3</v>
      </c>
      <c r="G37" t="s">
        <v>205</v>
      </c>
    </row>
    <row r="38" spans="2:7" ht="15.9" customHeight="1" x14ac:dyDescent="0.25">
      <c r="B38">
        <v>36</v>
      </c>
      <c r="C38" s="13">
        <v>45386</v>
      </c>
      <c r="D38" t="s">
        <v>124</v>
      </c>
      <c r="E38">
        <v>1</v>
      </c>
      <c r="F38" s="15">
        <v>3</v>
      </c>
      <c r="G38" t="s">
        <v>207</v>
      </c>
    </row>
    <row r="39" spans="2:7" ht="15.9" customHeight="1" x14ac:dyDescent="0.25">
      <c r="B39">
        <v>37</v>
      </c>
      <c r="C39" s="13">
        <v>45386</v>
      </c>
      <c r="D39" t="s">
        <v>126</v>
      </c>
      <c r="E39">
        <v>2</v>
      </c>
      <c r="F39" s="15">
        <v>3</v>
      </c>
      <c r="G39" t="s">
        <v>211</v>
      </c>
    </row>
    <row r="40" spans="2:7" ht="15.9" customHeight="1" x14ac:dyDescent="0.25">
      <c r="B40">
        <v>38</v>
      </c>
      <c r="C40" s="13">
        <v>45386</v>
      </c>
      <c r="D40" t="s">
        <v>132</v>
      </c>
      <c r="E40">
        <v>8</v>
      </c>
      <c r="F40" s="15">
        <v>3</v>
      </c>
      <c r="G40" t="s">
        <v>209</v>
      </c>
    </row>
    <row r="41" spans="2:7" ht="15.9" customHeight="1" x14ac:dyDescent="0.25">
      <c r="B41">
        <v>39</v>
      </c>
      <c r="C41" s="13">
        <v>45386</v>
      </c>
      <c r="D41" t="s">
        <v>128</v>
      </c>
      <c r="E41">
        <v>4</v>
      </c>
      <c r="F41" s="16">
        <v>3</v>
      </c>
      <c r="G41" t="s">
        <v>208</v>
      </c>
    </row>
    <row r="42" spans="2:7" ht="15.9" customHeight="1" x14ac:dyDescent="0.25">
      <c r="B42">
        <v>40</v>
      </c>
      <c r="C42" s="13">
        <v>45386</v>
      </c>
      <c r="D42" t="s">
        <v>130</v>
      </c>
      <c r="E42">
        <v>7</v>
      </c>
      <c r="F42" s="16">
        <v>3</v>
      </c>
      <c r="G42" t="s">
        <v>210</v>
      </c>
    </row>
    <row r="43" spans="2:7" ht="15.9" customHeight="1" x14ac:dyDescent="0.25">
      <c r="B43">
        <v>41</v>
      </c>
      <c r="C43" s="13">
        <v>45386</v>
      </c>
      <c r="D43" t="s">
        <v>134</v>
      </c>
      <c r="E43">
        <v>6</v>
      </c>
      <c r="F43" s="16">
        <v>3</v>
      </c>
      <c r="G43" t="s">
        <v>212</v>
      </c>
    </row>
    <row r="44" spans="2:7" ht="15.9" customHeight="1" x14ac:dyDescent="0.25">
      <c r="B44">
        <v>42</v>
      </c>
      <c r="C44" s="13">
        <v>45399</v>
      </c>
      <c r="D44" t="s">
        <v>134</v>
      </c>
      <c r="E44">
        <v>6</v>
      </c>
      <c r="F44" s="16">
        <v>2</v>
      </c>
      <c r="G44" t="s">
        <v>213</v>
      </c>
    </row>
    <row r="45" spans="2:7" ht="27.6" x14ac:dyDescent="0.25">
      <c r="B45">
        <v>43</v>
      </c>
      <c r="C45" s="13">
        <v>45399</v>
      </c>
      <c r="D45" t="s">
        <v>126</v>
      </c>
      <c r="E45">
        <v>2</v>
      </c>
      <c r="F45" s="16">
        <v>2</v>
      </c>
      <c r="G45" t="s">
        <v>214</v>
      </c>
    </row>
    <row r="46" spans="2:7" ht="15.9" customHeight="1" x14ac:dyDescent="0.25">
      <c r="B46">
        <v>44</v>
      </c>
      <c r="C46" s="13">
        <v>45399</v>
      </c>
      <c r="D46" t="s">
        <v>124</v>
      </c>
      <c r="E46">
        <v>1</v>
      </c>
      <c r="F46" s="16">
        <v>2</v>
      </c>
      <c r="G46" t="s">
        <v>216</v>
      </c>
    </row>
    <row r="47" spans="2:7" ht="15.9" customHeight="1" x14ac:dyDescent="0.25">
      <c r="B47">
        <v>45</v>
      </c>
      <c r="C47" s="13">
        <v>45399</v>
      </c>
      <c r="D47" t="s">
        <v>128</v>
      </c>
      <c r="E47">
        <v>4</v>
      </c>
      <c r="F47" s="15">
        <v>2</v>
      </c>
      <c r="G47" t="s">
        <v>215</v>
      </c>
    </row>
    <row r="48" spans="2:7" ht="15.9" customHeight="1" x14ac:dyDescent="0.25">
      <c r="B48">
        <v>46</v>
      </c>
      <c r="C48" s="13">
        <v>45406</v>
      </c>
      <c r="D48" t="s">
        <v>124</v>
      </c>
      <c r="E48">
        <v>1</v>
      </c>
      <c r="F48" s="15">
        <v>2</v>
      </c>
      <c r="G48" t="s">
        <v>217</v>
      </c>
    </row>
    <row r="49" spans="2:7" ht="15.9" customHeight="1" x14ac:dyDescent="0.25">
      <c r="B49">
        <v>47</v>
      </c>
      <c r="C49" s="13">
        <v>45406</v>
      </c>
      <c r="D49" t="s">
        <v>128</v>
      </c>
      <c r="E49">
        <v>4</v>
      </c>
      <c r="F49" s="15">
        <v>2</v>
      </c>
      <c r="G49" t="s">
        <v>218</v>
      </c>
    </row>
    <row r="50" spans="2:7" ht="15.9" customHeight="1" x14ac:dyDescent="0.25">
      <c r="B50">
        <v>48</v>
      </c>
      <c r="C50" s="13">
        <v>45406</v>
      </c>
      <c r="D50" t="s">
        <v>134</v>
      </c>
      <c r="E50">
        <v>6</v>
      </c>
      <c r="F50" s="15">
        <v>2</v>
      </c>
      <c r="G50" t="s">
        <v>219</v>
      </c>
    </row>
    <row r="51" spans="2:7" x14ac:dyDescent="0.25">
      <c r="B51">
        <v>49</v>
      </c>
      <c r="C51" s="13">
        <v>45406</v>
      </c>
      <c r="D51" t="s">
        <v>130</v>
      </c>
      <c r="E51">
        <v>7</v>
      </c>
      <c r="F51" s="18">
        <v>2</v>
      </c>
      <c r="G51" t="s">
        <v>220</v>
      </c>
    </row>
    <row r="52" spans="2:7" ht="15.9" customHeight="1" x14ac:dyDescent="0.25">
      <c r="B52">
        <v>50</v>
      </c>
      <c r="C52" s="13">
        <v>45406</v>
      </c>
      <c r="D52" t="s">
        <v>126</v>
      </c>
      <c r="E52">
        <v>2</v>
      </c>
      <c r="F52" s="18">
        <v>2</v>
      </c>
      <c r="G52" t="s">
        <v>227</v>
      </c>
    </row>
    <row r="53" spans="2:7" ht="15.9" customHeight="1" x14ac:dyDescent="0.25">
      <c r="B53">
        <v>51</v>
      </c>
      <c r="C53" s="13">
        <v>45407</v>
      </c>
      <c r="D53" t="s">
        <v>124</v>
      </c>
      <c r="E53">
        <v>6</v>
      </c>
      <c r="F53" s="18">
        <v>3</v>
      </c>
      <c r="G53" t="s">
        <v>221</v>
      </c>
    </row>
    <row r="54" spans="2:7" ht="15.9" customHeight="1" x14ac:dyDescent="0.25">
      <c r="B54">
        <v>52</v>
      </c>
      <c r="C54" s="13">
        <v>45407</v>
      </c>
      <c r="D54" t="s">
        <v>134</v>
      </c>
      <c r="E54">
        <v>6</v>
      </c>
      <c r="F54" s="18">
        <v>3</v>
      </c>
      <c r="G54" t="s">
        <v>226</v>
      </c>
    </row>
    <row r="55" spans="2:7" ht="15.9" customHeight="1" x14ac:dyDescent="0.25">
      <c r="B55">
        <v>53</v>
      </c>
      <c r="C55" s="13">
        <v>45407</v>
      </c>
      <c r="D55" t="s">
        <v>132</v>
      </c>
      <c r="E55">
        <v>6</v>
      </c>
      <c r="F55" s="18">
        <v>3</v>
      </c>
      <c r="G55" t="s">
        <v>223</v>
      </c>
    </row>
    <row r="56" spans="2:7" ht="15.9" customHeight="1" x14ac:dyDescent="0.25">
      <c r="B56">
        <v>54</v>
      </c>
      <c r="C56" s="13">
        <v>45407</v>
      </c>
      <c r="D56" t="s">
        <v>128</v>
      </c>
      <c r="E56">
        <v>5</v>
      </c>
      <c r="F56" s="18">
        <v>3</v>
      </c>
      <c r="G56" t="s">
        <v>222</v>
      </c>
    </row>
    <row r="57" spans="2:7" x14ac:dyDescent="0.25">
      <c r="B57">
        <v>55</v>
      </c>
      <c r="C57" s="13">
        <v>45407</v>
      </c>
      <c r="D57" t="s">
        <v>126</v>
      </c>
      <c r="E57">
        <v>2</v>
      </c>
      <c r="F57" s="18">
        <v>3</v>
      </c>
      <c r="G57" t="s">
        <v>225</v>
      </c>
    </row>
    <row r="58" spans="2:7" x14ac:dyDescent="0.25">
      <c r="B58">
        <v>56</v>
      </c>
      <c r="C58" s="13">
        <v>45407</v>
      </c>
      <c r="D58" t="s">
        <v>130</v>
      </c>
      <c r="E58">
        <v>7</v>
      </c>
      <c r="F58" s="18">
        <v>3</v>
      </c>
      <c r="G58" t="s">
        <v>224</v>
      </c>
    </row>
    <row r="59" spans="2:7" x14ac:dyDescent="0.25">
      <c r="B59">
        <v>57</v>
      </c>
      <c r="C59" s="13">
        <v>45414</v>
      </c>
      <c r="D59" t="s">
        <v>124</v>
      </c>
      <c r="E59">
        <v>1</v>
      </c>
      <c r="F59" s="18">
        <v>3</v>
      </c>
      <c r="G59" t="s">
        <v>228</v>
      </c>
    </row>
    <row r="60" spans="2:7" x14ac:dyDescent="0.25">
      <c r="B60">
        <v>58</v>
      </c>
      <c r="C60" s="13">
        <v>45414</v>
      </c>
      <c r="D60" t="s">
        <v>130</v>
      </c>
      <c r="E60">
        <v>7</v>
      </c>
      <c r="F60" s="18">
        <v>3</v>
      </c>
      <c r="G60" t="s">
        <v>230</v>
      </c>
    </row>
    <row r="61" spans="2:7" x14ac:dyDescent="0.25">
      <c r="B61">
        <v>59</v>
      </c>
      <c r="C61" s="13">
        <v>45414</v>
      </c>
      <c r="D61" t="s">
        <v>128</v>
      </c>
      <c r="E61">
        <v>9</v>
      </c>
      <c r="F61" s="18">
        <v>3</v>
      </c>
      <c r="G61" t="s">
        <v>229</v>
      </c>
    </row>
    <row r="62" spans="2:7" ht="27.6" x14ac:dyDescent="0.25">
      <c r="B62">
        <v>60</v>
      </c>
      <c r="C62" s="13">
        <v>45414</v>
      </c>
      <c r="D62" t="s">
        <v>126</v>
      </c>
      <c r="E62">
        <v>2</v>
      </c>
      <c r="F62" s="18">
        <v>3</v>
      </c>
      <c r="G62" t="s">
        <v>232</v>
      </c>
    </row>
    <row r="63" spans="2:7" x14ac:dyDescent="0.25">
      <c r="B63">
        <v>61</v>
      </c>
      <c r="C63" s="13">
        <v>45414</v>
      </c>
      <c r="D63" t="s">
        <v>134</v>
      </c>
      <c r="E63">
        <v>6</v>
      </c>
      <c r="F63" s="18">
        <v>3</v>
      </c>
      <c r="G63" t="s">
        <v>233</v>
      </c>
    </row>
    <row r="64" spans="2:7" x14ac:dyDescent="0.25">
      <c r="B64">
        <v>62</v>
      </c>
      <c r="C64" s="13">
        <v>45414</v>
      </c>
      <c r="D64" t="s">
        <v>132</v>
      </c>
      <c r="E64">
        <v>6</v>
      </c>
      <c r="F64" s="18">
        <v>3</v>
      </c>
      <c r="G64" t="s">
        <v>231</v>
      </c>
    </row>
    <row r="65" spans="2:7" x14ac:dyDescent="0.25">
      <c r="B65">
        <v>63</v>
      </c>
      <c r="C65" s="13">
        <v>45420</v>
      </c>
      <c r="D65" t="s">
        <v>124</v>
      </c>
      <c r="E65">
        <v>6</v>
      </c>
      <c r="F65" s="18">
        <v>2</v>
      </c>
      <c r="G65" t="s">
        <v>234</v>
      </c>
    </row>
    <row r="66" spans="2:7" x14ac:dyDescent="0.25">
      <c r="B66">
        <v>64</v>
      </c>
      <c r="C66" s="13">
        <v>45420</v>
      </c>
      <c r="D66" t="s">
        <v>126</v>
      </c>
      <c r="E66">
        <v>6</v>
      </c>
      <c r="F66" s="18">
        <v>2</v>
      </c>
      <c r="G66" t="s">
        <v>238</v>
      </c>
    </row>
    <row r="67" spans="2:7" x14ac:dyDescent="0.25">
      <c r="B67">
        <v>65</v>
      </c>
      <c r="C67" s="13">
        <v>45420</v>
      </c>
      <c r="D67" t="s">
        <v>130</v>
      </c>
      <c r="E67">
        <v>7</v>
      </c>
      <c r="F67" s="18">
        <v>2</v>
      </c>
      <c r="G67" t="s">
        <v>237</v>
      </c>
    </row>
    <row r="68" spans="2:7" x14ac:dyDescent="0.25">
      <c r="B68">
        <v>66</v>
      </c>
      <c r="C68" s="13">
        <v>45420</v>
      </c>
      <c r="D68" t="s">
        <v>128</v>
      </c>
      <c r="E68">
        <v>5</v>
      </c>
      <c r="F68" s="18">
        <v>2</v>
      </c>
      <c r="G68" t="s">
        <v>235</v>
      </c>
    </row>
    <row r="69" spans="2:7" x14ac:dyDescent="0.25">
      <c r="B69">
        <v>67</v>
      </c>
      <c r="C69" s="13">
        <v>45420</v>
      </c>
      <c r="D69" t="s">
        <v>132</v>
      </c>
      <c r="E69">
        <v>6</v>
      </c>
      <c r="F69" s="18">
        <v>2</v>
      </c>
      <c r="G69" t="s">
        <v>236</v>
      </c>
    </row>
    <row r="70" spans="2:7" x14ac:dyDescent="0.25">
      <c r="B70">
        <v>68</v>
      </c>
      <c r="C70" s="13">
        <v>45425</v>
      </c>
      <c r="D70" t="s">
        <v>132</v>
      </c>
      <c r="E70">
        <v>8</v>
      </c>
      <c r="F70" s="18">
        <v>2</v>
      </c>
      <c r="G70" t="s">
        <v>239</v>
      </c>
    </row>
    <row r="71" spans="2:7" x14ac:dyDescent="0.25">
      <c r="B71">
        <v>69</v>
      </c>
      <c r="C71" s="13">
        <v>45425</v>
      </c>
      <c r="D71" t="s">
        <v>126</v>
      </c>
      <c r="E71">
        <v>6</v>
      </c>
      <c r="F71" s="18">
        <v>2</v>
      </c>
      <c r="G71" t="s">
        <v>242</v>
      </c>
    </row>
    <row r="72" spans="2:7" x14ac:dyDescent="0.25">
      <c r="B72">
        <v>70</v>
      </c>
      <c r="C72" s="13">
        <v>45425</v>
      </c>
      <c r="D72" t="s">
        <v>128</v>
      </c>
      <c r="E72">
        <v>5</v>
      </c>
      <c r="F72" s="18">
        <v>2</v>
      </c>
      <c r="G72" t="s">
        <v>243</v>
      </c>
    </row>
    <row r="73" spans="2:7" x14ac:dyDescent="0.25">
      <c r="B73">
        <v>71</v>
      </c>
      <c r="C73" s="13">
        <v>45425</v>
      </c>
      <c r="D73" t="s">
        <v>130</v>
      </c>
      <c r="E73">
        <v>7</v>
      </c>
      <c r="F73" s="18">
        <v>2</v>
      </c>
      <c r="G73" t="s">
        <v>241</v>
      </c>
    </row>
    <row r="74" spans="2:7" x14ac:dyDescent="0.25">
      <c r="B74">
        <v>72</v>
      </c>
      <c r="C74" s="13">
        <v>45425</v>
      </c>
      <c r="D74" t="s">
        <v>134</v>
      </c>
      <c r="E74">
        <v>6</v>
      </c>
      <c r="F74" s="18">
        <v>2</v>
      </c>
      <c r="G74" t="s">
        <v>240</v>
      </c>
    </row>
    <row r="75" spans="2:7" x14ac:dyDescent="0.25">
      <c r="B75">
        <v>73</v>
      </c>
      <c r="C75" s="13">
        <v>45366</v>
      </c>
      <c r="D75" t="s">
        <v>128</v>
      </c>
      <c r="E75">
        <v>5</v>
      </c>
      <c r="F75" s="18">
        <v>2</v>
      </c>
      <c r="G75" t="s">
        <v>245</v>
      </c>
    </row>
    <row r="76" spans="2:7" x14ac:dyDescent="0.25">
      <c r="B76">
        <v>74</v>
      </c>
      <c r="C76" s="13">
        <v>45366</v>
      </c>
      <c r="D76" t="s">
        <v>126</v>
      </c>
      <c r="E76">
        <v>6</v>
      </c>
      <c r="F76" s="18">
        <v>2</v>
      </c>
      <c r="G76" t="s">
        <v>246</v>
      </c>
    </row>
    <row r="77" spans="2:7" x14ac:dyDescent="0.25">
      <c r="B77">
        <v>75</v>
      </c>
      <c r="C77" s="13">
        <v>45366</v>
      </c>
      <c r="D77" t="s">
        <v>132</v>
      </c>
      <c r="E77">
        <v>8</v>
      </c>
      <c r="F77" s="18">
        <v>2</v>
      </c>
      <c r="G77" t="s">
        <v>244</v>
      </c>
    </row>
    <row r="78" spans="2:7" x14ac:dyDescent="0.25">
      <c r="B78">
        <v>76</v>
      </c>
      <c r="C78" s="13">
        <v>45434</v>
      </c>
      <c r="D78" t="s">
        <v>124</v>
      </c>
      <c r="E78">
        <v>2</v>
      </c>
      <c r="F78" s="18">
        <v>2</v>
      </c>
      <c r="G78" t="s">
        <v>249</v>
      </c>
    </row>
    <row r="79" spans="2:7" ht="27.6" x14ac:dyDescent="0.25">
      <c r="B79">
        <v>77</v>
      </c>
      <c r="C79" s="13">
        <v>45434</v>
      </c>
      <c r="D79" t="s">
        <v>128</v>
      </c>
      <c r="E79">
        <v>3</v>
      </c>
      <c r="F79" s="18">
        <v>2</v>
      </c>
      <c r="G79" t="s">
        <v>248</v>
      </c>
    </row>
    <row r="80" spans="2:7" x14ac:dyDescent="0.25">
      <c r="B80">
        <v>78</v>
      </c>
      <c r="C80" s="13">
        <v>45434</v>
      </c>
      <c r="D80" t="s">
        <v>130</v>
      </c>
      <c r="E80">
        <v>7</v>
      </c>
      <c r="F80" s="18">
        <v>2</v>
      </c>
      <c r="G80" t="s">
        <v>250</v>
      </c>
    </row>
    <row r="81" spans="2:7" x14ac:dyDescent="0.25">
      <c r="B81">
        <v>79</v>
      </c>
      <c r="C81" s="13">
        <v>45434</v>
      </c>
      <c r="D81" t="s">
        <v>126</v>
      </c>
      <c r="E81">
        <v>6</v>
      </c>
      <c r="F81" s="18">
        <v>2</v>
      </c>
      <c r="G81" t="s">
        <v>251</v>
      </c>
    </row>
    <row r="82" spans="2:7" x14ac:dyDescent="0.25">
      <c r="B82">
        <v>80</v>
      </c>
      <c r="C82" s="13">
        <v>45434</v>
      </c>
      <c r="D82" t="s">
        <v>132</v>
      </c>
      <c r="E82">
        <v>2</v>
      </c>
      <c r="F82" s="18">
        <v>2</v>
      </c>
      <c r="G82" t="s">
        <v>247</v>
      </c>
    </row>
    <row r="83" spans="2:7" x14ac:dyDescent="0.25">
      <c r="B83">
        <v>81</v>
      </c>
      <c r="C83" s="13">
        <v>45439</v>
      </c>
      <c r="D83" t="s">
        <v>124</v>
      </c>
      <c r="E83">
        <v>2</v>
      </c>
      <c r="F83" s="18">
        <v>2</v>
      </c>
      <c r="G83" t="s">
        <v>256</v>
      </c>
    </row>
    <row r="84" spans="2:7" x14ac:dyDescent="0.25">
      <c r="B84">
        <v>82</v>
      </c>
      <c r="C84" s="13">
        <v>45439</v>
      </c>
      <c r="D84" t="s">
        <v>128</v>
      </c>
      <c r="E84">
        <v>6</v>
      </c>
      <c r="F84" s="18">
        <v>2</v>
      </c>
      <c r="G84" t="s">
        <v>258</v>
      </c>
    </row>
    <row r="85" spans="2:7" x14ac:dyDescent="0.25">
      <c r="B85">
        <v>83</v>
      </c>
      <c r="C85" s="13">
        <v>45439</v>
      </c>
      <c r="D85" t="s">
        <v>126</v>
      </c>
      <c r="E85">
        <v>6</v>
      </c>
      <c r="F85" s="18">
        <v>2</v>
      </c>
      <c r="G85" t="s">
        <v>257</v>
      </c>
    </row>
    <row r="86" spans="2:7" x14ac:dyDescent="0.25">
      <c r="B86">
        <v>84</v>
      </c>
      <c r="C86" s="13">
        <v>45439</v>
      </c>
      <c r="D86" t="s">
        <v>132</v>
      </c>
      <c r="E86">
        <v>8</v>
      </c>
      <c r="F86" s="18">
        <v>2</v>
      </c>
      <c r="G86" t="s">
        <v>258</v>
      </c>
    </row>
    <row r="87" spans="2:7" x14ac:dyDescent="0.25">
      <c r="B87">
        <v>85</v>
      </c>
      <c r="C87" s="13">
        <v>45439</v>
      </c>
      <c r="D87" t="s">
        <v>134</v>
      </c>
      <c r="E87">
        <v>6</v>
      </c>
      <c r="F87" s="18">
        <v>2</v>
      </c>
      <c r="G87" t="s">
        <v>258</v>
      </c>
    </row>
    <row r="88" spans="2:7" x14ac:dyDescent="0.25">
      <c r="B88">
        <v>86</v>
      </c>
      <c r="C88" s="13">
        <v>45439</v>
      </c>
      <c r="D88" t="s">
        <v>130</v>
      </c>
      <c r="E88">
        <v>7</v>
      </c>
      <c r="F88" s="18">
        <v>2</v>
      </c>
      <c r="G88" t="s">
        <v>263</v>
      </c>
    </row>
    <row r="89" spans="2:7" x14ac:dyDescent="0.25">
      <c r="B89">
        <v>87</v>
      </c>
      <c r="C89" s="13">
        <v>45441</v>
      </c>
      <c r="D89" t="s">
        <v>124</v>
      </c>
      <c r="E89">
        <v>2</v>
      </c>
      <c r="F89" s="16">
        <v>2</v>
      </c>
      <c r="G89" t="s">
        <v>260</v>
      </c>
    </row>
    <row r="90" spans="2:7" x14ac:dyDescent="0.25">
      <c r="B90">
        <v>88</v>
      </c>
      <c r="C90" s="13">
        <v>45441</v>
      </c>
      <c r="D90" t="s">
        <v>126</v>
      </c>
      <c r="E90">
        <v>10</v>
      </c>
      <c r="F90" s="16">
        <v>2</v>
      </c>
      <c r="G90" t="s">
        <v>261</v>
      </c>
    </row>
    <row r="91" spans="2:7" x14ac:dyDescent="0.25">
      <c r="B91">
        <v>89</v>
      </c>
      <c r="C91" s="13">
        <v>45441</v>
      </c>
      <c r="D91" t="s">
        <v>130</v>
      </c>
      <c r="E91">
        <v>10</v>
      </c>
      <c r="F91" s="16">
        <v>2</v>
      </c>
      <c r="G91" t="s">
        <v>259</v>
      </c>
    </row>
    <row r="92" spans="2:7" x14ac:dyDescent="0.25">
      <c r="B92">
        <v>90</v>
      </c>
      <c r="C92" s="13">
        <v>45441</v>
      </c>
      <c r="D92" t="s">
        <v>128</v>
      </c>
      <c r="E92">
        <v>9</v>
      </c>
      <c r="F92" s="15">
        <v>2</v>
      </c>
      <c r="G92" t="s">
        <v>262</v>
      </c>
    </row>
    <row r="93" spans="2:7" x14ac:dyDescent="0.25">
      <c r="B93">
        <v>91</v>
      </c>
      <c r="C93" s="13">
        <v>45446</v>
      </c>
      <c r="D93" t="s">
        <v>124</v>
      </c>
      <c r="E93">
        <v>1</v>
      </c>
      <c r="F93" s="18">
        <v>2</v>
      </c>
      <c r="G93" t="s">
        <v>265</v>
      </c>
    </row>
    <row r="94" spans="2:7" x14ac:dyDescent="0.25">
      <c r="B94">
        <v>92</v>
      </c>
      <c r="C94" s="13">
        <v>45446</v>
      </c>
      <c r="D94" t="s">
        <v>128</v>
      </c>
      <c r="E94">
        <v>9</v>
      </c>
      <c r="F94" s="18">
        <v>1</v>
      </c>
      <c r="G94" t="s">
        <v>267</v>
      </c>
    </row>
    <row r="95" spans="2:7" x14ac:dyDescent="0.25">
      <c r="B95">
        <v>93</v>
      </c>
      <c r="C95" s="13">
        <v>45446</v>
      </c>
      <c r="D95" t="s">
        <v>126</v>
      </c>
      <c r="E95">
        <v>10</v>
      </c>
      <c r="F95" s="18">
        <v>2</v>
      </c>
      <c r="G95" t="s">
        <v>269</v>
      </c>
    </row>
    <row r="96" spans="2:7" x14ac:dyDescent="0.25">
      <c r="B96">
        <v>94</v>
      </c>
      <c r="C96" s="13">
        <v>45446</v>
      </c>
      <c r="D96" t="s">
        <v>132</v>
      </c>
      <c r="E96">
        <v>9</v>
      </c>
      <c r="F96" s="18">
        <v>1</v>
      </c>
      <c r="G96" t="s">
        <v>268</v>
      </c>
    </row>
    <row r="97" spans="2:7" x14ac:dyDescent="0.25">
      <c r="B97">
        <v>95</v>
      </c>
      <c r="C97" s="13">
        <v>45446</v>
      </c>
      <c r="D97" t="s">
        <v>130</v>
      </c>
      <c r="E97">
        <v>1</v>
      </c>
      <c r="F97" s="18">
        <v>2</v>
      </c>
      <c r="G97" t="s">
        <v>266</v>
      </c>
    </row>
    <row r="98" spans="2:7" x14ac:dyDescent="0.25">
      <c r="B98">
        <v>96</v>
      </c>
      <c r="C98" s="13">
        <v>45448</v>
      </c>
      <c r="D98" t="s">
        <v>124</v>
      </c>
      <c r="E98">
        <v>1</v>
      </c>
      <c r="F98" s="18">
        <v>2</v>
      </c>
      <c r="G98" t="s">
        <v>270</v>
      </c>
    </row>
    <row r="99" spans="2:7" x14ac:dyDescent="0.25">
      <c r="B99">
        <v>97</v>
      </c>
      <c r="C99" s="13">
        <v>45448</v>
      </c>
      <c r="D99" t="s">
        <v>132</v>
      </c>
      <c r="E99">
        <v>9</v>
      </c>
      <c r="F99" s="18">
        <v>2</v>
      </c>
      <c r="G99" t="s">
        <v>271</v>
      </c>
    </row>
    <row r="100" spans="2:7" x14ac:dyDescent="0.25">
      <c r="B100">
        <v>98</v>
      </c>
      <c r="C100" s="13">
        <v>45448</v>
      </c>
      <c r="D100" t="s">
        <v>128</v>
      </c>
      <c r="E100">
        <v>9</v>
      </c>
      <c r="F100" s="18">
        <v>2</v>
      </c>
      <c r="G100" t="s">
        <v>272</v>
      </c>
    </row>
    <row r="101" spans="2:7" x14ac:dyDescent="0.25">
      <c r="B101">
        <v>99</v>
      </c>
      <c r="C101" s="13">
        <v>45448</v>
      </c>
      <c r="D101" t="s">
        <v>126</v>
      </c>
      <c r="E101">
        <v>10</v>
      </c>
      <c r="F101" s="18">
        <v>2</v>
      </c>
      <c r="G101" t="s">
        <v>273</v>
      </c>
    </row>
    <row r="102" spans="2:7" x14ac:dyDescent="0.25">
      <c r="B102">
        <v>100</v>
      </c>
      <c r="C102" s="13"/>
      <c r="F102" s="18"/>
    </row>
    <row r="103" spans="2:7" x14ac:dyDescent="0.25">
      <c r="B103">
        <v>101</v>
      </c>
      <c r="C103" s="13"/>
      <c r="F103" s="18"/>
    </row>
    <row r="104" spans="2:7" x14ac:dyDescent="0.25">
      <c r="B104">
        <v>102</v>
      </c>
      <c r="C104" s="13"/>
      <c r="F104" s="18"/>
    </row>
    <row r="105" spans="2:7" x14ac:dyDescent="0.25">
      <c r="B105">
        <v>103</v>
      </c>
      <c r="C105" s="13"/>
      <c r="F105" s="18"/>
    </row>
    <row r="106" spans="2:7" x14ac:dyDescent="0.25">
      <c r="B106">
        <v>104</v>
      </c>
      <c r="C106" s="13"/>
      <c r="F106" s="18"/>
    </row>
    <row r="107" spans="2:7" x14ac:dyDescent="0.25">
      <c r="B107">
        <v>105</v>
      </c>
      <c r="C107" s="13"/>
      <c r="F107" s="18"/>
    </row>
    <row r="108" spans="2:7" x14ac:dyDescent="0.25">
      <c r="B108">
        <v>106</v>
      </c>
      <c r="C108" s="13"/>
      <c r="F108" s="18"/>
    </row>
    <row r="109" spans="2:7" x14ac:dyDescent="0.25">
      <c r="B109">
        <v>107</v>
      </c>
      <c r="C109" s="13"/>
      <c r="F109" s="18"/>
    </row>
    <row r="110" spans="2:7" x14ac:dyDescent="0.25">
      <c r="B110">
        <v>108</v>
      </c>
      <c r="C110" s="13"/>
      <c r="F110" s="18"/>
    </row>
    <row r="111" spans="2:7" x14ac:dyDescent="0.25">
      <c r="B111">
        <v>109</v>
      </c>
      <c r="C111" s="13"/>
      <c r="F111" s="18"/>
    </row>
    <row r="112" spans="2:7" x14ac:dyDescent="0.25">
      <c r="B112">
        <v>110</v>
      </c>
      <c r="C112" s="13"/>
      <c r="F112" s="18"/>
    </row>
    <row r="113" spans="2:6" x14ac:dyDescent="0.25">
      <c r="B113">
        <v>111</v>
      </c>
      <c r="C113" s="13"/>
      <c r="F113" s="18"/>
    </row>
    <row r="114" spans="2:6" x14ac:dyDescent="0.25">
      <c r="B114">
        <v>112</v>
      </c>
      <c r="C114" s="13"/>
      <c r="F114" s="18"/>
    </row>
    <row r="115" spans="2:6" x14ac:dyDescent="0.25">
      <c r="B115">
        <v>113</v>
      </c>
      <c r="C115" s="13"/>
      <c r="F115" s="18"/>
    </row>
    <row r="116" spans="2:6" x14ac:dyDescent="0.25">
      <c r="B116">
        <v>114</v>
      </c>
      <c r="C116" s="13"/>
      <c r="F116" s="18"/>
    </row>
    <row r="117" spans="2:6" x14ac:dyDescent="0.25">
      <c r="B117">
        <v>115</v>
      </c>
      <c r="C117" s="13"/>
      <c r="F117" s="18"/>
    </row>
    <row r="118" spans="2:6" x14ac:dyDescent="0.25">
      <c r="B118">
        <v>116</v>
      </c>
      <c r="C118" s="13"/>
      <c r="F118" s="18"/>
    </row>
    <row r="119" spans="2:6" x14ac:dyDescent="0.25">
      <c r="B119">
        <v>117</v>
      </c>
      <c r="C119" s="13"/>
      <c r="F119" s="18"/>
    </row>
    <row r="120" spans="2:6" x14ac:dyDescent="0.25">
      <c r="B120">
        <v>118</v>
      </c>
      <c r="C120" s="13"/>
      <c r="F120" s="18"/>
    </row>
    <row r="121" spans="2:6" x14ac:dyDescent="0.25">
      <c r="B121">
        <v>119</v>
      </c>
      <c r="C121" s="13"/>
      <c r="F121" s="18"/>
    </row>
    <row r="122" spans="2:6" x14ac:dyDescent="0.25">
      <c r="B122">
        <v>120</v>
      </c>
      <c r="C122" s="13"/>
      <c r="F122" s="18"/>
    </row>
    <row r="123" spans="2:6" x14ac:dyDescent="0.25">
      <c r="B123">
        <v>121</v>
      </c>
      <c r="C123" s="13"/>
      <c r="F123" s="18"/>
    </row>
    <row r="124" spans="2:6" x14ac:dyDescent="0.25">
      <c r="B124">
        <v>122</v>
      </c>
      <c r="C124" s="13"/>
      <c r="F124" s="18"/>
    </row>
    <row r="125" spans="2:6" x14ac:dyDescent="0.25">
      <c r="B125">
        <v>123</v>
      </c>
      <c r="C125" s="13"/>
      <c r="F125" s="18"/>
    </row>
    <row r="126" spans="2:6" x14ac:dyDescent="0.25">
      <c r="B126">
        <v>124</v>
      </c>
      <c r="C126" s="13"/>
      <c r="F126" s="18"/>
    </row>
    <row r="127" spans="2:6" x14ac:dyDescent="0.25">
      <c r="B127">
        <v>125</v>
      </c>
      <c r="C127" s="13"/>
      <c r="F127" s="18"/>
    </row>
    <row r="128" spans="2:6" x14ac:dyDescent="0.25">
      <c r="B128">
        <v>126</v>
      </c>
      <c r="C128" s="13"/>
      <c r="F128" s="18"/>
    </row>
    <row r="129" spans="2:6" x14ac:dyDescent="0.25">
      <c r="B129">
        <v>127</v>
      </c>
      <c r="C129" s="13"/>
      <c r="F129" s="18"/>
    </row>
    <row r="130" spans="2:6" x14ac:dyDescent="0.25">
      <c r="B130">
        <v>128</v>
      </c>
      <c r="C130" s="13"/>
      <c r="F130" s="18"/>
    </row>
    <row r="131" spans="2:6" x14ac:dyDescent="0.25">
      <c r="B131">
        <v>129</v>
      </c>
      <c r="C131" s="13"/>
      <c r="F131" s="18"/>
    </row>
    <row r="132" spans="2:6" x14ac:dyDescent="0.25">
      <c r="B132">
        <v>130</v>
      </c>
      <c r="C132" s="13"/>
      <c r="F132" s="18"/>
    </row>
    <row r="133" spans="2:6" x14ac:dyDescent="0.25">
      <c r="B133">
        <v>131</v>
      </c>
      <c r="C133" s="13"/>
      <c r="F133" s="18"/>
    </row>
    <row r="134" spans="2:6" x14ac:dyDescent="0.25">
      <c r="B134">
        <v>132</v>
      </c>
      <c r="C134" s="13"/>
      <c r="F134" s="18"/>
    </row>
    <row r="135" spans="2:6" x14ac:dyDescent="0.25">
      <c r="B135">
        <v>133</v>
      </c>
      <c r="C135" s="13"/>
      <c r="F135" s="18"/>
    </row>
    <row r="136" spans="2:6" x14ac:dyDescent="0.25">
      <c r="B136">
        <v>134</v>
      </c>
      <c r="C136" s="13"/>
      <c r="F136" s="18"/>
    </row>
    <row r="137" spans="2:6" x14ac:dyDescent="0.25">
      <c r="B137">
        <v>135</v>
      </c>
      <c r="C137" s="13"/>
      <c r="F137" s="18"/>
    </row>
    <row r="138" spans="2:6" x14ac:dyDescent="0.25">
      <c r="B138">
        <v>136</v>
      </c>
      <c r="C138" s="13"/>
      <c r="F138" s="18"/>
    </row>
    <row r="139" spans="2:6" x14ac:dyDescent="0.25">
      <c r="B139">
        <v>137</v>
      </c>
      <c r="C139" s="13"/>
      <c r="F139" s="18"/>
    </row>
    <row r="140" spans="2:6" x14ac:dyDescent="0.25">
      <c r="B140">
        <v>138</v>
      </c>
      <c r="C140" s="13"/>
      <c r="F140" s="18"/>
    </row>
    <row r="141" spans="2:6" x14ac:dyDescent="0.25">
      <c r="B141">
        <v>139</v>
      </c>
      <c r="C141" s="13"/>
      <c r="F141" s="18"/>
    </row>
    <row r="142" spans="2:6" x14ac:dyDescent="0.25">
      <c r="B142">
        <v>140</v>
      </c>
      <c r="C142" s="13"/>
      <c r="F142" s="18"/>
    </row>
    <row r="143" spans="2:6" x14ac:dyDescent="0.25">
      <c r="B143">
        <v>141</v>
      </c>
      <c r="C143" s="13"/>
      <c r="F143" s="18"/>
    </row>
    <row r="144" spans="2:6" x14ac:dyDescent="0.25">
      <c r="B144">
        <v>142</v>
      </c>
      <c r="C144" s="13"/>
      <c r="F144" s="18"/>
    </row>
    <row r="145" spans="2:6" x14ac:dyDescent="0.25">
      <c r="B145">
        <v>143</v>
      </c>
      <c r="C145" s="13"/>
      <c r="F145" s="18"/>
    </row>
    <row r="146" spans="2:6" x14ac:dyDescent="0.25">
      <c r="B146">
        <v>144</v>
      </c>
      <c r="C146" s="13"/>
      <c r="F146" s="18"/>
    </row>
    <row r="147" spans="2:6" x14ac:dyDescent="0.25">
      <c r="B147">
        <v>145</v>
      </c>
      <c r="C147" s="13"/>
      <c r="F147" s="18"/>
    </row>
    <row r="148" spans="2:6" x14ac:dyDescent="0.25">
      <c r="B148">
        <v>146</v>
      </c>
      <c r="C148" s="13"/>
      <c r="F148" s="18"/>
    </row>
    <row r="149" spans="2:6" x14ac:dyDescent="0.25">
      <c r="B149">
        <v>147</v>
      </c>
      <c r="C149" s="13"/>
      <c r="F149" s="18"/>
    </row>
    <row r="150" spans="2:6" x14ac:dyDescent="0.25">
      <c r="B150">
        <v>148</v>
      </c>
      <c r="C150" s="13"/>
      <c r="F150" s="18"/>
    </row>
    <row r="151" spans="2:6" x14ac:dyDescent="0.25">
      <c r="B151">
        <v>149</v>
      </c>
      <c r="C151" s="13"/>
      <c r="F151" s="18"/>
    </row>
    <row r="152" spans="2:6" x14ac:dyDescent="0.25">
      <c r="B152">
        <v>150</v>
      </c>
      <c r="C152" s="13"/>
      <c r="F152" s="18"/>
    </row>
    <row r="153" spans="2:6" x14ac:dyDescent="0.25">
      <c r="B153">
        <v>151</v>
      </c>
      <c r="C153" s="13"/>
      <c r="F153" s="18"/>
    </row>
    <row r="154" spans="2:6" x14ac:dyDescent="0.25">
      <c r="B154">
        <v>152</v>
      </c>
      <c r="C154" s="13"/>
      <c r="F154" s="18"/>
    </row>
    <row r="155" spans="2:6" x14ac:dyDescent="0.25">
      <c r="B155">
        <v>153</v>
      </c>
      <c r="C155" s="13"/>
      <c r="F155" s="18"/>
    </row>
    <row r="156" spans="2:6" x14ac:dyDescent="0.25">
      <c r="B156">
        <v>154</v>
      </c>
      <c r="C156" s="13"/>
      <c r="F156" s="18"/>
    </row>
    <row r="157" spans="2:6" x14ac:dyDescent="0.25">
      <c r="B157">
        <v>155</v>
      </c>
      <c r="C157" s="13"/>
      <c r="F157" s="18"/>
    </row>
    <row r="158" spans="2:6" x14ac:dyDescent="0.25">
      <c r="B158">
        <v>156</v>
      </c>
      <c r="C158" s="13"/>
      <c r="F158" s="18"/>
    </row>
    <row r="159" spans="2:6" x14ac:dyDescent="0.25">
      <c r="B159">
        <v>157</v>
      </c>
      <c r="C159" s="13"/>
      <c r="F159" s="18"/>
    </row>
    <row r="160" spans="2:6" x14ac:dyDescent="0.25">
      <c r="B160">
        <v>158</v>
      </c>
      <c r="C160" s="13"/>
      <c r="F160" s="18"/>
    </row>
    <row r="161" spans="2:6" x14ac:dyDescent="0.25">
      <c r="B161">
        <v>159</v>
      </c>
      <c r="C161" s="13"/>
      <c r="F161" s="18"/>
    </row>
    <row r="162" spans="2:6" x14ac:dyDescent="0.25">
      <c r="B162">
        <v>160</v>
      </c>
      <c r="C162" s="13"/>
      <c r="F162" s="18"/>
    </row>
    <row r="163" spans="2:6" x14ac:dyDescent="0.25">
      <c r="B163">
        <v>161</v>
      </c>
      <c r="C163" s="13"/>
      <c r="F163" s="18"/>
    </row>
    <row r="164" spans="2:6" x14ac:dyDescent="0.25">
      <c r="B164">
        <v>162</v>
      </c>
      <c r="C164" s="13"/>
      <c r="F164" s="18"/>
    </row>
    <row r="165" spans="2:6" x14ac:dyDescent="0.25">
      <c r="B165">
        <v>163</v>
      </c>
      <c r="C165" s="13"/>
      <c r="F165" s="18"/>
    </row>
    <row r="166" spans="2:6" x14ac:dyDescent="0.25">
      <c r="B166">
        <v>164</v>
      </c>
      <c r="C166" s="13"/>
      <c r="F166" s="18"/>
    </row>
    <row r="167" spans="2:6" x14ac:dyDescent="0.25">
      <c r="B167">
        <v>165</v>
      </c>
      <c r="C167" s="13"/>
      <c r="F167" s="18"/>
    </row>
    <row r="168" spans="2:6" x14ac:dyDescent="0.25">
      <c r="B168">
        <v>166</v>
      </c>
      <c r="C168" s="13"/>
      <c r="F168" s="18"/>
    </row>
    <row r="169" spans="2:6" x14ac:dyDescent="0.25">
      <c r="B169">
        <v>167</v>
      </c>
      <c r="C169" s="13"/>
      <c r="F169" s="18"/>
    </row>
    <row r="170" spans="2:6" x14ac:dyDescent="0.25">
      <c r="B170">
        <v>168</v>
      </c>
      <c r="C170" s="13"/>
      <c r="F170" s="18"/>
    </row>
    <row r="171" spans="2:6" x14ac:dyDescent="0.25">
      <c r="B171">
        <v>169</v>
      </c>
      <c r="C171" s="13"/>
      <c r="F171" s="18"/>
    </row>
    <row r="172" spans="2:6" x14ac:dyDescent="0.25">
      <c r="B172">
        <v>170</v>
      </c>
      <c r="C172" s="13"/>
      <c r="F172" s="18"/>
    </row>
    <row r="173" spans="2:6" x14ac:dyDescent="0.25">
      <c r="B173">
        <v>171</v>
      </c>
      <c r="C173" s="13"/>
      <c r="F173" s="18"/>
    </row>
    <row r="174" spans="2:6" x14ac:dyDescent="0.25">
      <c r="B174">
        <v>172</v>
      </c>
      <c r="C174" s="13"/>
      <c r="F174" s="18"/>
    </row>
    <row r="175" spans="2:6" x14ac:dyDescent="0.25">
      <c r="B175">
        <v>173</v>
      </c>
      <c r="C175" s="13"/>
      <c r="F175" s="18"/>
    </row>
    <row r="176" spans="2:6" x14ac:dyDescent="0.25">
      <c r="B176">
        <v>174</v>
      </c>
      <c r="C176" s="13"/>
      <c r="F176" s="18"/>
    </row>
    <row r="177" spans="2:6" x14ac:dyDescent="0.25">
      <c r="B177">
        <v>175</v>
      </c>
      <c r="C177" s="13"/>
      <c r="F177" s="18"/>
    </row>
    <row r="178" spans="2:6" x14ac:dyDescent="0.25">
      <c r="B178">
        <v>176</v>
      </c>
      <c r="C178" s="13"/>
      <c r="F178" s="18"/>
    </row>
    <row r="179" spans="2:6" x14ac:dyDescent="0.25">
      <c r="B179">
        <v>177</v>
      </c>
      <c r="C179" s="13"/>
      <c r="F179" s="18"/>
    </row>
    <row r="180" spans="2:6" x14ac:dyDescent="0.25">
      <c r="B180">
        <v>178</v>
      </c>
      <c r="C180" s="13"/>
      <c r="F180" s="18"/>
    </row>
    <row r="181" spans="2:6" x14ac:dyDescent="0.25">
      <c r="B181">
        <v>179</v>
      </c>
      <c r="C181" s="13"/>
      <c r="F181" s="18"/>
    </row>
    <row r="182" spans="2:6" x14ac:dyDescent="0.25">
      <c r="B182">
        <v>180</v>
      </c>
      <c r="C182" s="13"/>
      <c r="F182" s="18"/>
    </row>
    <row r="183" spans="2:6" x14ac:dyDescent="0.25">
      <c r="B183">
        <v>181</v>
      </c>
      <c r="C183" s="13"/>
      <c r="F183" s="18"/>
    </row>
    <row r="184" spans="2:6" x14ac:dyDescent="0.25">
      <c r="B184">
        <v>182</v>
      </c>
      <c r="C184" s="13"/>
      <c r="F184" s="18"/>
    </row>
    <row r="185" spans="2:6" x14ac:dyDescent="0.25">
      <c r="B185">
        <v>183</v>
      </c>
      <c r="C185" s="13"/>
      <c r="F185" s="18"/>
    </row>
    <row r="186" spans="2:6" x14ac:dyDescent="0.25">
      <c r="B186">
        <v>184</v>
      </c>
      <c r="C186" s="13"/>
      <c r="F186" s="18"/>
    </row>
    <row r="187" spans="2:6" x14ac:dyDescent="0.25">
      <c r="B187">
        <v>185</v>
      </c>
      <c r="C187" s="13"/>
      <c r="F187" s="18"/>
    </row>
    <row r="188" spans="2:6" x14ac:dyDescent="0.25">
      <c r="B188">
        <v>186</v>
      </c>
      <c r="C188" s="13"/>
      <c r="F188" s="18"/>
    </row>
    <row r="189" spans="2:6" x14ac:dyDescent="0.25">
      <c r="B189">
        <v>187</v>
      </c>
      <c r="C189" s="13"/>
      <c r="F189" s="18"/>
    </row>
    <row r="190" spans="2:6" x14ac:dyDescent="0.25">
      <c r="B190">
        <v>188</v>
      </c>
      <c r="C190" s="13"/>
      <c r="F190" s="18"/>
    </row>
    <row r="191" spans="2:6" x14ac:dyDescent="0.25">
      <c r="B191">
        <v>189</v>
      </c>
      <c r="C191" s="13"/>
      <c r="F191" s="18"/>
    </row>
    <row r="192" spans="2:6" x14ac:dyDescent="0.25">
      <c r="B192">
        <v>190</v>
      </c>
      <c r="C192" s="13"/>
      <c r="F192" s="18"/>
    </row>
    <row r="193" spans="2:6" x14ac:dyDescent="0.25">
      <c r="B193">
        <v>191</v>
      </c>
      <c r="C193" s="13"/>
      <c r="F193" s="18"/>
    </row>
    <row r="194" spans="2:6" x14ac:dyDescent="0.25">
      <c r="B194">
        <v>192</v>
      </c>
      <c r="C194" s="13"/>
      <c r="F194" s="18"/>
    </row>
    <row r="195" spans="2:6" x14ac:dyDescent="0.25">
      <c r="B195">
        <v>193</v>
      </c>
      <c r="C195" s="13"/>
      <c r="F195" s="18"/>
    </row>
    <row r="196" spans="2:6" x14ac:dyDescent="0.25">
      <c r="B196">
        <v>194</v>
      </c>
      <c r="C196" s="13"/>
      <c r="F196" s="18"/>
    </row>
    <row r="197" spans="2:6" x14ac:dyDescent="0.25">
      <c r="B197">
        <v>195</v>
      </c>
      <c r="C197" s="13"/>
      <c r="F197" s="18"/>
    </row>
    <row r="198" spans="2:6" x14ac:dyDescent="0.25">
      <c r="B198">
        <v>196</v>
      </c>
      <c r="C198" s="13"/>
      <c r="F198" s="18"/>
    </row>
    <row r="199" spans="2:6" x14ac:dyDescent="0.25">
      <c r="B199">
        <v>197</v>
      </c>
      <c r="C199" s="13"/>
      <c r="F199" s="18"/>
    </row>
    <row r="200" spans="2:6" x14ac:dyDescent="0.25">
      <c r="B200">
        <v>198</v>
      </c>
      <c r="C200" s="13"/>
      <c r="F200" s="18"/>
    </row>
    <row r="201" spans="2:6" x14ac:dyDescent="0.25">
      <c r="B201">
        <v>199</v>
      </c>
      <c r="C201" s="13"/>
      <c r="F201" s="18"/>
    </row>
    <row r="202" spans="2:6" x14ac:dyDescent="0.25">
      <c r="B202">
        <v>200</v>
      </c>
      <c r="C202" s="13"/>
      <c r="F202" s="18"/>
    </row>
  </sheetData>
  <phoneticPr fontId="9" type="noConversion"/>
  <dataValidations count="6">
    <dataValidation allowBlank="1" showInputMessage="1" showErrorMessage="1" prompt="Geben Sie in dieser Spalte unter dieser Überschrift das Anfangsdatum ein." sqref="F2" xr:uid="{471CECDD-3DF9-4A29-B947-EC90A5536844}"/>
    <dataValidation allowBlank="1" showInputMessage="1" showErrorMessage="1" prompt="Wählen Sie in dieser Spalte unter dieser Überschrift den Status aus.  Drücken Sie ALT+NACH-UNTEN, um die Dropdownliste zu öffnen, und dann EINGABE, um die Auswahl zu treffen." sqref="E2" xr:uid="{F2FE691E-F5F0-4F0D-BDDF-5DD712B84198}"/>
    <dataValidation allowBlank="1" showInputMessage="1" showErrorMessage="1" prompt="Wählen Sie in dieser Spalte unter dieser Überschrift die Priorität aus. Drücken Sie ALT+NACH-UNTEN, um die Dropdownliste zu öffnen, und dann EINGABE, um die Auswahl zu treffen." sqref="D2" xr:uid="{76792C27-29EF-466B-9A3B-8C1D515BFE16}"/>
    <dataValidation allowBlank="1" showInputMessage="1" showErrorMessage="1" prompt="Geben Sie in dieser Spalte unter dieser Überschrift die Aufgabe ein. Verwenden Sie Überschriftsfilter, um einen bestimmten Eintrag zu finden" sqref="C2" xr:uid="{A99A2335-95E1-4337-9D27-3AF69D3A76CB}"/>
    <dataValidation allowBlank="1" showInputMessage="1" showErrorMessage="1" prompt="Geben Sie in dieser Spalte unter dieser Überschrift Anmerkungen ein." sqref="G2" xr:uid="{BB2D5984-99D1-4B09-83AB-9D7393F8A30B}"/>
    <dataValidation errorStyle="warning" allowBlank="1" showInputMessage="1" showErrorMessage="1" error="Wählen Sie einen Eintrag in der Liste aus. Wählen Sie ABBRECHEN aus, drücken Sie ALT+NACH-UNTEN, um die Dropdownliste zu öffnen, und dann EINGABE, um auszuwählen." sqref="E3:E91 E114:E201" xr:uid="{4B2417A8-E80E-46EE-BB09-CDCC64C65538}"/>
  </dataValidations>
  <pageMargins left="0.39370078740157483" right="0.31496062992125984" top="0.59055118110236227" bottom="0.39370078740157483" header="0.31496062992125984" footer="0.31496062992125984"/>
  <pageSetup paperSize="9" scale="69"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count="1">
        <x14:dataValidation type="list" errorStyle="warning" allowBlank="1" showInputMessage="1" showErrorMessage="1" error="Wählen Sie einen Eintrag in der Liste aus. Wählen Sie ABBRECHEN aus, drücken Sie ALT+NACH-UNTEN, um die Dropdownliste zu öffnen, und dann EINGABE, um auszuwählen." xr:uid="{1819B593-1A46-4576-B472-EA0F3C7952BE}">
          <x14:formula1>
            <xm:f>Projektbeteiligte!$A$2:$A$12</xm:f>
          </x14:formula1>
          <xm:sqref>D3:D92 D94:D101 D103:D202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D93A7-7B05-4043-A095-D737C758CB8F}">
  <sheetPr codeName="Tabelle4"/>
  <dimension ref="A1:D14"/>
  <sheetViews>
    <sheetView zoomScaleNormal="100" workbookViewId="0">
      <selection activeCell="D14" sqref="D14"/>
    </sheetView>
  </sheetViews>
  <sheetFormatPr baseColWidth="10" defaultRowHeight="13.8" x14ac:dyDescent="0.25"/>
  <cols>
    <col min="1" max="1" width="13.796875" customWidth="1"/>
    <col min="2" max="2" width="26.3984375" customWidth="1"/>
    <col min="3" max="3" width="15.8984375" customWidth="1"/>
  </cols>
  <sheetData>
    <row r="1" spans="1:4" x14ac:dyDescent="0.25">
      <c r="A1" s="24" t="s">
        <v>75</v>
      </c>
      <c r="B1" s="25" t="s">
        <v>76</v>
      </c>
      <c r="C1" s="25" t="s">
        <v>77</v>
      </c>
      <c r="D1" s="25" t="s">
        <v>78</v>
      </c>
    </row>
    <row r="2" spans="1:4" x14ac:dyDescent="0.25">
      <c r="A2" s="20" t="s">
        <v>124</v>
      </c>
      <c r="B2" s="21" t="s">
        <v>125</v>
      </c>
      <c r="C2" s="28">
        <f>SUMIFS(Aufgabenliste2[Aufwand 
in Stunden],Aufgabenliste2[Mitarbeiter],Projektbeteiligte!A2)</f>
        <v>43</v>
      </c>
      <c r="D2" s="26">
        <f>Tabelle2[[#This Row],[Stunden]]/SUM(Tabelle2[Stunden])</f>
        <v>0.18067226890756302</v>
      </c>
    </row>
    <row r="3" spans="1:4" x14ac:dyDescent="0.25">
      <c r="A3" s="22" t="s">
        <v>126</v>
      </c>
      <c r="B3" s="23" t="s">
        <v>127</v>
      </c>
      <c r="C3" s="29">
        <f>SUMIFS(Aufgabenliste2[Aufwand 
in Stunden],Aufgabenliste2[Mitarbeiter],Projektbeteiligte!A3)</f>
        <v>48</v>
      </c>
      <c r="D3" s="27">
        <f>Tabelle2[[#This Row],[Stunden]]/SUM(Tabelle2[Stunden])</f>
        <v>0.20168067226890757</v>
      </c>
    </row>
    <row r="4" spans="1:4" x14ac:dyDescent="0.25">
      <c r="A4" s="20" t="s">
        <v>128</v>
      </c>
      <c r="B4" s="21" t="s">
        <v>129</v>
      </c>
      <c r="C4" s="28">
        <f>SUMIFS(Aufgabenliste2[Aufwand 
in Stunden],Aufgabenliste2[Mitarbeiter],Projektbeteiligte!A4)</f>
        <v>44</v>
      </c>
      <c r="D4" s="26">
        <f>Tabelle2[[#This Row],[Stunden]]/SUM(Tabelle2[Stunden])</f>
        <v>0.18487394957983194</v>
      </c>
    </row>
    <row r="5" spans="1:4" x14ac:dyDescent="0.25">
      <c r="A5" s="22" t="s">
        <v>130</v>
      </c>
      <c r="B5" s="23" t="s">
        <v>131</v>
      </c>
      <c r="C5" s="29">
        <f>SUMIFS(Aufgabenliste2[Aufwand 
in Stunden],Aufgabenliste2[Mitarbeiter],Projektbeteiligte!A5)</f>
        <v>34</v>
      </c>
      <c r="D5" s="27">
        <f>Tabelle2[[#This Row],[Stunden]]/SUM(Tabelle2[Stunden])</f>
        <v>0.14285714285714285</v>
      </c>
    </row>
    <row r="6" spans="1:4" x14ac:dyDescent="0.25">
      <c r="A6" s="20" t="s">
        <v>132</v>
      </c>
      <c r="B6" s="21" t="s">
        <v>133</v>
      </c>
      <c r="C6" s="28">
        <f>SUMIFS(Aufgabenliste2[Aufwand 
in Stunden],Aufgabenliste2[Mitarbeiter],Projektbeteiligte!A6)</f>
        <v>38</v>
      </c>
      <c r="D6" s="26">
        <f>Tabelle2[[#This Row],[Stunden]]/SUM(Tabelle2[Stunden])</f>
        <v>0.15966386554621848</v>
      </c>
    </row>
    <row r="7" spans="1:4" x14ac:dyDescent="0.25">
      <c r="A7" t="s">
        <v>134</v>
      </c>
      <c r="B7" t="s">
        <v>135</v>
      </c>
      <c r="C7" s="30">
        <f>SUMIFS(Aufgabenliste2[Aufwand 
in Stunden],Aufgabenliste2[Mitarbeiter],Projektbeteiligte!A7)</f>
        <v>31</v>
      </c>
      <c r="D7" s="3">
        <f>Tabelle2[[#This Row],[Stunden]]/SUM(Tabelle2[Stunden])</f>
        <v>0.13025210084033614</v>
      </c>
    </row>
    <row r="8" spans="1:4" x14ac:dyDescent="0.25">
      <c r="C8" s="30">
        <f>SUMIFS(Aufgabenliste2[Aufwand 
in Stunden],Aufgabenliste2[Mitarbeiter],Projektbeteiligte!A8)</f>
        <v>0</v>
      </c>
      <c r="D8" s="3">
        <f>Tabelle2[[#This Row],[Stunden]]/SUM(Tabelle2[Stunden])</f>
        <v>0</v>
      </c>
    </row>
    <row r="9" spans="1:4" x14ac:dyDescent="0.25">
      <c r="C9" s="30">
        <f>SUMIFS(Aufgabenliste2[Aufwand 
in Stunden],Aufgabenliste2[Mitarbeiter],Projektbeteiligte!A9)</f>
        <v>0</v>
      </c>
      <c r="D9" s="3">
        <f>Tabelle2[[#This Row],[Stunden]]/SUM(Tabelle2[Stunden])</f>
        <v>0</v>
      </c>
    </row>
    <row r="10" spans="1:4" x14ac:dyDescent="0.25">
      <c r="C10" s="30">
        <f>SUMIFS(Aufgabenliste2[Aufwand 
in Stunden],Aufgabenliste2[Mitarbeiter],Projektbeteiligte!A10)</f>
        <v>0</v>
      </c>
      <c r="D10" s="3">
        <f>Tabelle2[[#This Row],[Stunden]]/SUM(Tabelle2[Stunden])</f>
        <v>0</v>
      </c>
    </row>
    <row r="11" spans="1:4" x14ac:dyDescent="0.25">
      <c r="C11" s="30">
        <f>SUMIFS(Aufgabenliste2[Aufwand 
in Stunden],Aufgabenliste2[Mitarbeiter],Projektbeteiligte!A11)</f>
        <v>0</v>
      </c>
      <c r="D11" s="3">
        <f>Tabelle2[[#This Row],[Stunden]]/SUM(Tabelle2[Stunden])</f>
        <v>0</v>
      </c>
    </row>
    <row r="12" spans="1:4" x14ac:dyDescent="0.25">
      <c r="C12" s="30">
        <f>SUMIFS(Aufgabenliste2[Aufwand 
in Stunden],Aufgabenliste2[Mitarbeiter],Projektbeteiligte!A12)</f>
        <v>0</v>
      </c>
      <c r="D12" s="3">
        <f>Tabelle2[[#This Row],[Stunden]]/SUM(Tabelle2[Stunden])</f>
        <v>0</v>
      </c>
    </row>
    <row r="14" spans="1:4" x14ac:dyDescent="0.25">
      <c r="C14">
        <f>SUM(Tabelle2[Stunden])</f>
        <v>238</v>
      </c>
    </row>
  </sheetData>
  <pageMargins left="0.7" right="0.7" top="0.78740157499999996" bottom="0.78740157499999996" header="0.3" footer="0.3"/>
  <pageSetup paperSize="9"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Template>TM02898033</Template>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3</vt:i4>
      </vt:variant>
    </vt:vector>
  </HeadingPairs>
  <TitlesOfParts>
    <vt:vector size="7" baseType="lpstr">
      <vt:lpstr>Meilensteine</vt:lpstr>
      <vt:lpstr>Aufgabenliste</vt:lpstr>
      <vt:lpstr>Aufwand</vt:lpstr>
      <vt:lpstr>Projektbeteiligte</vt:lpstr>
      <vt:lpstr>Aufgabenliste!Drucktitel</vt:lpstr>
      <vt:lpstr>Kalenderjahr</vt:lpstr>
      <vt:lpstr>Titel1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bn</dc:creator>
  <cp:keywords/>
  <dc:description/>
  <cp:lastModifiedBy>Gabriel Deiac</cp:lastModifiedBy>
  <cp:revision/>
  <dcterms:created xsi:type="dcterms:W3CDTF">2016-12-15T07:11:03Z</dcterms:created>
  <dcterms:modified xsi:type="dcterms:W3CDTF">2024-06-08T09:59:20Z</dcterms:modified>
  <cp:category/>
  <cp:contentStatus/>
</cp:coreProperties>
</file>