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nguyen/Documents/HVA 3rd/FRM/"/>
    </mc:Choice>
  </mc:AlternateContent>
  <xr:revisionPtr revIDLastSave="0" documentId="13_ncr:1_{102C2E3A-A95B-D748-96BA-6C9ADFE82DAD}" xr6:coauthVersionLast="47" xr6:coauthVersionMax="47" xr10:uidLastSave="{00000000-0000-0000-0000-000000000000}"/>
  <bookViews>
    <workbookView xWindow="0" yWindow="500" windowWidth="28800" windowHeight="17500" xr2:uid="{88992E90-1BFA-3F4F-8D20-6A3035B2FAE2}"/>
  </bookViews>
  <sheets>
    <sheet name="Sheet1" sheetId="1" r:id="rId1"/>
  </sheets>
  <definedNames>
    <definedName name="_xlchart.v1.0" hidden="1">Sheet1!$O$17:$O$266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1" l="1"/>
  <c r="E8" i="1"/>
  <c r="E7" i="1"/>
  <c r="E9" i="1"/>
  <c r="F7" i="1"/>
  <c r="F17" i="1"/>
  <c r="I17" i="1" l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I99" i="1"/>
  <c r="J99" i="1"/>
  <c r="K99" i="1"/>
  <c r="I100" i="1"/>
  <c r="J100" i="1"/>
  <c r="K100" i="1"/>
  <c r="I101" i="1"/>
  <c r="J101" i="1"/>
  <c r="K101" i="1"/>
  <c r="I102" i="1"/>
  <c r="J102" i="1"/>
  <c r="K102" i="1"/>
  <c r="I103" i="1"/>
  <c r="J103" i="1"/>
  <c r="K103" i="1"/>
  <c r="I104" i="1"/>
  <c r="J104" i="1"/>
  <c r="K104" i="1"/>
  <c r="I105" i="1"/>
  <c r="J105" i="1"/>
  <c r="K105" i="1"/>
  <c r="I106" i="1"/>
  <c r="J106" i="1"/>
  <c r="K106" i="1"/>
  <c r="I107" i="1"/>
  <c r="J107" i="1"/>
  <c r="K107" i="1"/>
  <c r="I108" i="1"/>
  <c r="J108" i="1"/>
  <c r="K108" i="1"/>
  <c r="I109" i="1"/>
  <c r="J109" i="1"/>
  <c r="K109" i="1"/>
  <c r="I110" i="1"/>
  <c r="J110" i="1"/>
  <c r="K110" i="1"/>
  <c r="I111" i="1"/>
  <c r="J111" i="1"/>
  <c r="K111" i="1"/>
  <c r="I112" i="1"/>
  <c r="J112" i="1"/>
  <c r="K112" i="1"/>
  <c r="I113" i="1"/>
  <c r="J113" i="1"/>
  <c r="K113" i="1"/>
  <c r="I114" i="1"/>
  <c r="J114" i="1"/>
  <c r="K114" i="1"/>
  <c r="I115" i="1"/>
  <c r="J115" i="1"/>
  <c r="K115" i="1"/>
  <c r="I116" i="1"/>
  <c r="J116" i="1"/>
  <c r="K116" i="1"/>
  <c r="I117" i="1"/>
  <c r="J117" i="1"/>
  <c r="K117" i="1"/>
  <c r="I118" i="1"/>
  <c r="J118" i="1"/>
  <c r="K118" i="1"/>
  <c r="I119" i="1"/>
  <c r="J119" i="1"/>
  <c r="K119" i="1"/>
  <c r="I120" i="1"/>
  <c r="J120" i="1"/>
  <c r="K120" i="1"/>
  <c r="I121" i="1"/>
  <c r="J121" i="1"/>
  <c r="K121" i="1"/>
  <c r="I122" i="1"/>
  <c r="J122" i="1"/>
  <c r="K122" i="1"/>
  <c r="I123" i="1"/>
  <c r="J123" i="1"/>
  <c r="K123" i="1"/>
  <c r="I124" i="1"/>
  <c r="J124" i="1"/>
  <c r="K124" i="1"/>
  <c r="I125" i="1"/>
  <c r="J125" i="1"/>
  <c r="K125" i="1"/>
  <c r="I126" i="1"/>
  <c r="J126" i="1"/>
  <c r="K126" i="1"/>
  <c r="I127" i="1"/>
  <c r="J127" i="1"/>
  <c r="K127" i="1"/>
  <c r="I128" i="1"/>
  <c r="J128" i="1"/>
  <c r="K128" i="1"/>
  <c r="I129" i="1"/>
  <c r="J129" i="1"/>
  <c r="K129" i="1"/>
  <c r="I130" i="1"/>
  <c r="J130" i="1"/>
  <c r="K130" i="1"/>
  <c r="I131" i="1"/>
  <c r="J131" i="1"/>
  <c r="K131" i="1"/>
  <c r="I132" i="1"/>
  <c r="J132" i="1"/>
  <c r="K132" i="1"/>
  <c r="I133" i="1"/>
  <c r="J133" i="1"/>
  <c r="K133" i="1"/>
  <c r="I134" i="1"/>
  <c r="J134" i="1"/>
  <c r="K134" i="1"/>
  <c r="I135" i="1"/>
  <c r="J135" i="1"/>
  <c r="K135" i="1"/>
  <c r="I136" i="1"/>
  <c r="J136" i="1"/>
  <c r="K136" i="1"/>
  <c r="I137" i="1"/>
  <c r="J137" i="1"/>
  <c r="K137" i="1"/>
  <c r="I138" i="1"/>
  <c r="J138" i="1"/>
  <c r="K138" i="1"/>
  <c r="I139" i="1"/>
  <c r="J139" i="1"/>
  <c r="K139" i="1"/>
  <c r="I140" i="1"/>
  <c r="J140" i="1"/>
  <c r="K140" i="1"/>
  <c r="I141" i="1"/>
  <c r="J141" i="1"/>
  <c r="K141" i="1"/>
  <c r="I142" i="1"/>
  <c r="J142" i="1"/>
  <c r="K142" i="1"/>
  <c r="I143" i="1"/>
  <c r="J143" i="1"/>
  <c r="K143" i="1"/>
  <c r="I144" i="1"/>
  <c r="J144" i="1"/>
  <c r="K144" i="1"/>
  <c r="I145" i="1"/>
  <c r="J145" i="1"/>
  <c r="K145" i="1"/>
  <c r="I146" i="1"/>
  <c r="J146" i="1"/>
  <c r="K146" i="1"/>
  <c r="I147" i="1"/>
  <c r="J147" i="1"/>
  <c r="K147" i="1"/>
  <c r="I148" i="1"/>
  <c r="J148" i="1"/>
  <c r="K148" i="1"/>
  <c r="I149" i="1"/>
  <c r="J149" i="1"/>
  <c r="K149" i="1"/>
  <c r="I150" i="1"/>
  <c r="J150" i="1"/>
  <c r="K150" i="1"/>
  <c r="I151" i="1"/>
  <c r="J151" i="1"/>
  <c r="K151" i="1"/>
  <c r="I152" i="1"/>
  <c r="J152" i="1"/>
  <c r="K152" i="1"/>
  <c r="I153" i="1"/>
  <c r="J153" i="1"/>
  <c r="K153" i="1"/>
  <c r="I154" i="1"/>
  <c r="J154" i="1"/>
  <c r="K154" i="1"/>
  <c r="I155" i="1"/>
  <c r="J155" i="1"/>
  <c r="K155" i="1"/>
  <c r="I156" i="1"/>
  <c r="J156" i="1"/>
  <c r="K156" i="1"/>
  <c r="I157" i="1"/>
  <c r="J157" i="1"/>
  <c r="K157" i="1"/>
  <c r="I158" i="1"/>
  <c r="J158" i="1"/>
  <c r="K158" i="1"/>
  <c r="I159" i="1"/>
  <c r="J159" i="1"/>
  <c r="K159" i="1"/>
  <c r="I160" i="1"/>
  <c r="J160" i="1"/>
  <c r="K160" i="1"/>
  <c r="I161" i="1"/>
  <c r="J161" i="1"/>
  <c r="K161" i="1"/>
  <c r="I162" i="1"/>
  <c r="J162" i="1"/>
  <c r="K162" i="1"/>
  <c r="I163" i="1"/>
  <c r="J163" i="1"/>
  <c r="K163" i="1"/>
  <c r="I164" i="1"/>
  <c r="J164" i="1"/>
  <c r="K164" i="1"/>
  <c r="I165" i="1"/>
  <c r="J165" i="1"/>
  <c r="K165" i="1"/>
  <c r="I166" i="1"/>
  <c r="J166" i="1"/>
  <c r="K166" i="1"/>
  <c r="I167" i="1"/>
  <c r="J167" i="1"/>
  <c r="K167" i="1"/>
  <c r="I168" i="1"/>
  <c r="J168" i="1"/>
  <c r="K168" i="1"/>
  <c r="I169" i="1"/>
  <c r="J169" i="1"/>
  <c r="K169" i="1"/>
  <c r="I170" i="1"/>
  <c r="J170" i="1"/>
  <c r="K170" i="1"/>
  <c r="I171" i="1"/>
  <c r="J171" i="1"/>
  <c r="K171" i="1"/>
  <c r="I172" i="1"/>
  <c r="J172" i="1"/>
  <c r="K172" i="1"/>
  <c r="I173" i="1"/>
  <c r="J173" i="1"/>
  <c r="K173" i="1"/>
  <c r="I174" i="1"/>
  <c r="J174" i="1"/>
  <c r="K174" i="1"/>
  <c r="I175" i="1"/>
  <c r="J175" i="1"/>
  <c r="K175" i="1"/>
  <c r="I176" i="1"/>
  <c r="J176" i="1"/>
  <c r="K176" i="1"/>
  <c r="I177" i="1"/>
  <c r="J177" i="1"/>
  <c r="K177" i="1"/>
  <c r="I178" i="1"/>
  <c r="J178" i="1"/>
  <c r="K178" i="1"/>
  <c r="I179" i="1"/>
  <c r="J179" i="1"/>
  <c r="K179" i="1"/>
  <c r="I180" i="1"/>
  <c r="J180" i="1"/>
  <c r="K180" i="1"/>
  <c r="I181" i="1"/>
  <c r="J181" i="1"/>
  <c r="K181" i="1"/>
  <c r="I182" i="1"/>
  <c r="J182" i="1"/>
  <c r="K182" i="1"/>
  <c r="I183" i="1"/>
  <c r="J183" i="1"/>
  <c r="K183" i="1"/>
  <c r="I184" i="1"/>
  <c r="J184" i="1"/>
  <c r="K184" i="1"/>
  <c r="I185" i="1"/>
  <c r="J185" i="1"/>
  <c r="K185" i="1"/>
  <c r="I186" i="1"/>
  <c r="J186" i="1"/>
  <c r="K186" i="1"/>
  <c r="I187" i="1"/>
  <c r="J187" i="1"/>
  <c r="K187" i="1"/>
  <c r="I188" i="1"/>
  <c r="J188" i="1"/>
  <c r="K188" i="1"/>
  <c r="I189" i="1"/>
  <c r="J189" i="1"/>
  <c r="K189" i="1"/>
  <c r="I190" i="1"/>
  <c r="J190" i="1"/>
  <c r="K190" i="1"/>
  <c r="I191" i="1"/>
  <c r="J191" i="1"/>
  <c r="K191" i="1"/>
  <c r="I192" i="1"/>
  <c r="J192" i="1"/>
  <c r="K192" i="1"/>
  <c r="I193" i="1"/>
  <c r="J193" i="1"/>
  <c r="K193" i="1"/>
  <c r="I194" i="1"/>
  <c r="J194" i="1"/>
  <c r="K194" i="1"/>
  <c r="I195" i="1"/>
  <c r="J195" i="1"/>
  <c r="K195" i="1"/>
  <c r="I196" i="1"/>
  <c r="J196" i="1"/>
  <c r="K196" i="1"/>
  <c r="I197" i="1"/>
  <c r="J197" i="1"/>
  <c r="K197" i="1"/>
  <c r="I198" i="1"/>
  <c r="J198" i="1"/>
  <c r="K198" i="1"/>
  <c r="I199" i="1"/>
  <c r="J199" i="1"/>
  <c r="K199" i="1"/>
  <c r="I200" i="1"/>
  <c r="J200" i="1"/>
  <c r="K200" i="1"/>
  <c r="I201" i="1"/>
  <c r="J201" i="1"/>
  <c r="K201" i="1"/>
  <c r="I202" i="1"/>
  <c r="J202" i="1"/>
  <c r="K202" i="1"/>
  <c r="I203" i="1"/>
  <c r="J203" i="1"/>
  <c r="K203" i="1"/>
  <c r="I204" i="1"/>
  <c r="J204" i="1"/>
  <c r="K204" i="1"/>
  <c r="I205" i="1"/>
  <c r="J205" i="1"/>
  <c r="K205" i="1"/>
  <c r="I206" i="1"/>
  <c r="J206" i="1"/>
  <c r="K206" i="1"/>
  <c r="I207" i="1"/>
  <c r="J207" i="1"/>
  <c r="K207" i="1"/>
  <c r="I208" i="1"/>
  <c r="J208" i="1"/>
  <c r="K208" i="1"/>
  <c r="I209" i="1"/>
  <c r="J209" i="1"/>
  <c r="K209" i="1"/>
  <c r="I210" i="1"/>
  <c r="J210" i="1"/>
  <c r="K210" i="1"/>
  <c r="I211" i="1"/>
  <c r="J211" i="1"/>
  <c r="K211" i="1"/>
  <c r="I212" i="1"/>
  <c r="J212" i="1"/>
  <c r="K212" i="1"/>
  <c r="I213" i="1"/>
  <c r="J213" i="1"/>
  <c r="K213" i="1"/>
  <c r="I214" i="1"/>
  <c r="J214" i="1"/>
  <c r="K214" i="1"/>
  <c r="I215" i="1"/>
  <c r="J215" i="1"/>
  <c r="K215" i="1"/>
  <c r="I216" i="1"/>
  <c r="J216" i="1"/>
  <c r="K216" i="1"/>
  <c r="I217" i="1"/>
  <c r="J217" i="1"/>
  <c r="K217" i="1"/>
  <c r="I218" i="1"/>
  <c r="J218" i="1"/>
  <c r="K218" i="1"/>
  <c r="I219" i="1"/>
  <c r="J219" i="1"/>
  <c r="K219" i="1"/>
  <c r="I220" i="1"/>
  <c r="J220" i="1"/>
  <c r="K220" i="1"/>
  <c r="I221" i="1"/>
  <c r="J221" i="1"/>
  <c r="K221" i="1"/>
  <c r="I222" i="1"/>
  <c r="J222" i="1"/>
  <c r="K222" i="1"/>
  <c r="I223" i="1"/>
  <c r="J223" i="1"/>
  <c r="K223" i="1"/>
  <c r="I224" i="1"/>
  <c r="J224" i="1"/>
  <c r="K224" i="1"/>
  <c r="I225" i="1"/>
  <c r="J225" i="1"/>
  <c r="K225" i="1"/>
  <c r="I226" i="1"/>
  <c r="J226" i="1"/>
  <c r="K226" i="1"/>
  <c r="I227" i="1"/>
  <c r="J227" i="1"/>
  <c r="K227" i="1"/>
  <c r="I228" i="1"/>
  <c r="J228" i="1"/>
  <c r="K228" i="1"/>
  <c r="I229" i="1"/>
  <c r="J229" i="1"/>
  <c r="K229" i="1"/>
  <c r="I230" i="1"/>
  <c r="J230" i="1"/>
  <c r="K230" i="1"/>
  <c r="I231" i="1"/>
  <c r="J231" i="1"/>
  <c r="K231" i="1"/>
  <c r="I232" i="1"/>
  <c r="J232" i="1"/>
  <c r="K232" i="1"/>
  <c r="I233" i="1"/>
  <c r="J233" i="1"/>
  <c r="K233" i="1"/>
  <c r="I234" i="1"/>
  <c r="J234" i="1"/>
  <c r="K234" i="1"/>
  <c r="I235" i="1"/>
  <c r="J235" i="1"/>
  <c r="K235" i="1"/>
  <c r="I236" i="1"/>
  <c r="J236" i="1"/>
  <c r="K236" i="1"/>
  <c r="I237" i="1"/>
  <c r="J237" i="1"/>
  <c r="K237" i="1"/>
  <c r="I238" i="1"/>
  <c r="J238" i="1"/>
  <c r="K238" i="1"/>
  <c r="I239" i="1"/>
  <c r="J239" i="1"/>
  <c r="K239" i="1"/>
  <c r="I240" i="1"/>
  <c r="J240" i="1"/>
  <c r="K240" i="1"/>
  <c r="I241" i="1"/>
  <c r="J241" i="1"/>
  <c r="K241" i="1"/>
  <c r="I242" i="1"/>
  <c r="J242" i="1"/>
  <c r="K242" i="1"/>
  <c r="I243" i="1"/>
  <c r="J243" i="1"/>
  <c r="K243" i="1"/>
  <c r="I244" i="1"/>
  <c r="J244" i="1"/>
  <c r="K244" i="1"/>
  <c r="I245" i="1"/>
  <c r="J245" i="1"/>
  <c r="K245" i="1"/>
  <c r="I246" i="1"/>
  <c r="J246" i="1"/>
  <c r="K246" i="1"/>
  <c r="I247" i="1"/>
  <c r="J247" i="1"/>
  <c r="K247" i="1"/>
  <c r="I248" i="1"/>
  <c r="J248" i="1"/>
  <c r="K248" i="1"/>
  <c r="I249" i="1"/>
  <c r="J249" i="1"/>
  <c r="K249" i="1"/>
  <c r="I250" i="1"/>
  <c r="J250" i="1"/>
  <c r="K250" i="1"/>
  <c r="I251" i="1"/>
  <c r="J251" i="1"/>
  <c r="K251" i="1"/>
  <c r="I252" i="1"/>
  <c r="J252" i="1"/>
  <c r="K252" i="1"/>
  <c r="I253" i="1"/>
  <c r="J253" i="1"/>
  <c r="K253" i="1"/>
  <c r="I254" i="1"/>
  <c r="J254" i="1"/>
  <c r="K254" i="1"/>
  <c r="I255" i="1"/>
  <c r="J255" i="1"/>
  <c r="K255" i="1"/>
  <c r="I256" i="1"/>
  <c r="J256" i="1"/>
  <c r="K256" i="1"/>
  <c r="I257" i="1"/>
  <c r="J257" i="1"/>
  <c r="K257" i="1"/>
  <c r="I258" i="1"/>
  <c r="J258" i="1"/>
  <c r="K258" i="1"/>
  <c r="I259" i="1"/>
  <c r="J259" i="1"/>
  <c r="K259" i="1"/>
  <c r="I260" i="1"/>
  <c r="J260" i="1"/>
  <c r="K260" i="1"/>
  <c r="I261" i="1"/>
  <c r="J261" i="1"/>
  <c r="K261" i="1"/>
  <c r="I262" i="1"/>
  <c r="J262" i="1"/>
  <c r="K262" i="1"/>
  <c r="I263" i="1"/>
  <c r="J263" i="1"/>
  <c r="K263" i="1"/>
  <c r="I264" i="1"/>
  <c r="J264" i="1"/>
  <c r="K264" i="1"/>
  <c r="I265" i="1"/>
  <c r="J265" i="1"/>
  <c r="K265" i="1"/>
  <c r="I266" i="1"/>
  <c r="J266" i="1"/>
  <c r="K266" i="1"/>
  <c r="I10" i="1" l="1"/>
  <c r="A17" i="1" a="1"/>
  <c r="A17" i="1" s="1"/>
  <c r="G17" i="1"/>
  <c r="H17" i="1"/>
  <c r="Q17" i="1"/>
  <c r="F18" i="1"/>
  <c r="G18" i="1"/>
  <c r="H18" i="1"/>
  <c r="Q18" i="1"/>
  <c r="R18" i="1"/>
  <c r="F19" i="1"/>
  <c r="G19" i="1"/>
  <c r="H19" i="1"/>
  <c r="Q19" i="1"/>
  <c r="R19" i="1"/>
  <c r="K8" i="1"/>
  <c r="H10" i="1"/>
  <c r="F10" i="1"/>
  <c r="G10" i="1"/>
  <c r="O17" i="1" l="1"/>
  <c r="O18" i="1"/>
  <c r="O19" i="1"/>
  <c r="Q20" i="1" l="1"/>
  <c r="Q21" i="1"/>
  <c r="Q22" i="1"/>
  <c r="Q23" i="1"/>
  <c r="Q267" i="1" s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R20" i="1" l="1"/>
  <c r="R21" i="1" s="1"/>
  <c r="R22" i="1" s="1"/>
  <c r="R23" i="1" s="1"/>
  <c r="R24" i="1" s="1"/>
  <c r="R25" i="1" s="1"/>
  <c r="R26" i="1" s="1"/>
  <c r="R27" i="1" s="1"/>
  <c r="R28" i="1" s="1"/>
  <c r="R29" i="1" s="1"/>
  <c r="R30" i="1" l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F8" i="1"/>
  <c r="G7" i="1"/>
  <c r="G8" i="1" s="1"/>
  <c r="H4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I8" i="1" l="1"/>
  <c r="H7" i="1"/>
  <c r="H8" i="1" s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6" i="1" l="1"/>
  <c r="F5" i="1"/>
  <c r="F9" i="1" s="1"/>
  <c r="G5" i="1"/>
  <c r="G9" i="1" s="1"/>
  <c r="G6" i="1"/>
  <c r="O66" i="1"/>
  <c r="O67" i="1"/>
  <c r="O121" i="1"/>
  <c r="O124" i="1"/>
  <c r="O181" i="1"/>
  <c r="O246" i="1"/>
  <c r="O106" i="1"/>
  <c r="O160" i="1"/>
  <c r="O76" i="1"/>
  <c r="O204" i="1"/>
  <c r="O37" i="1"/>
  <c r="O69" i="1"/>
  <c r="O239" i="1"/>
  <c r="O117" i="1"/>
  <c r="O159" i="1"/>
  <c r="O100" i="1"/>
  <c r="O175" i="1"/>
  <c r="O230" i="1"/>
  <c r="O223" i="1"/>
  <c r="O209" i="1"/>
  <c r="O102" i="1"/>
  <c r="O115" i="1"/>
  <c r="O95" i="1"/>
  <c r="O153" i="1"/>
  <c r="O82" i="1"/>
  <c r="O92" i="1"/>
  <c r="O109" i="1"/>
  <c r="O96" i="1"/>
  <c r="O176" i="1"/>
  <c r="O201" i="1"/>
  <c r="O23" i="1"/>
  <c r="O165" i="1"/>
  <c r="O73" i="1"/>
  <c r="O236" i="1"/>
  <c r="O242" i="1"/>
  <c r="O248" i="1"/>
  <c r="O134" i="1"/>
  <c r="O51" i="1"/>
  <c r="O75" i="1"/>
  <c r="O180" i="1"/>
  <c r="O238" i="1"/>
  <c r="O80" i="1"/>
  <c r="O255" i="1"/>
  <c r="O169" i="1"/>
  <c r="O108" i="1"/>
  <c r="O241" i="1"/>
  <c r="O245" i="1"/>
  <c r="O39" i="1"/>
  <c r="O244" i="1"/>
  <c r="O126" i="1"/>
  <c r="O79" i="1"/>
  <c r="O141" i="1"/>
  <c r="O151" i="1"/>
  <c r="O256" i="1"/>
  <c r="O265" i="1"/>
  <c r="O35" i="1"/>
  <c r="O81" i="1"/>
  <c r="O86" i="1"/>
  <c r="O55" i="1"/>
  <c r="O177" i="1"/>
  <c r="O266" i="1"/>
  <c r="O221" i="1"/>
  <c r="O25" i="1"/>
  <c r="O56" i="1"/>
  <c r="O150" i="1"/>
  <c r="O163" i="1"/>
  <c r="O258" i="1"/>
  <c r="O222" i="1"/>
  <c r="O252" i="1"/>
  <c r="O249" i="1"/>
  <c r="O43" i="1"/>
  <c r="O264" i="1"/>
  <c r="O250" i="1"/>
  <c r="O208" i="1"/>
  <c r="O38" i="1"/>
  <c r="O254" i="1"/>
  <c r="O235" i="1"/>
  <c r="O199" i="1"/>
  <c r="O206" i="1"/>
  <c r="O182" i="1"/>
  <c r="O130" i="1"/>
  <c r="O207" i="1"/>
  <c r="O31" i="1"/>
  <c r="O104" i="1"/>
  <c r="O111" i="1"/>
  <c r="O149" i="1"/>
  <c r="O87" i="1"/>
  <c r="O60" i="1"/>
  <c r="O227" i="1"/>
  <c r="O196" i="1"/>
  <c r="O62" i="1"/>
  <c r="O257" i="1"/>
  <c r="O253" i="1"/>
  <c r="O32" i="1"/>
  <c r="O27" i="1"/>
  <c r="O260" i="1"/>
  <c r="O234" i="1"/>
  <c r="O90" i="1"/>
  <c r="O133" i="1"/>
  <c r="O190" i="1"/>
  <c r="O72" i="1"/>
  <c r="O116" i="1"/>
  <c r="O47" i="1"/>
  <c r="O88" i="1"/>
  <c r="O63" i="1"/>
  <c r="O45" i="1"/>
  <c r="O140" i="1"/>
  <c r="O148" i="1"/>
  <c r="O74" i="1"/>
  <c r="O198" i="1"/>
  <c r="O54" i="1"/>
  <c r="O44" i="1"/>
  <c r="O183" i="1"/>
  <c r="O232" i="1"/>
  <c r="O101" i="1"/>
  <c r="O251" i="1"/>
  <c r="O125" i="1"/>
  <c r="O166" i="1"/>
  <c r="O157" i="1"/>
  <c r="O158" i="1"/>
  <c r="O162" i="1"/>
  <c r="O185" i="1"/>
  <c r="O48" i="1"/>
  <c r="O191" i="1"/>
  <c r="O65" i="1"/>
  <c r="O131" i="1"/>
  <c r="O145" i="1"/>
  <c r="O195" i="1"/>
  <c r="O132" i="1"/>
  <c r="O143" i="1"/>
  <c r="O36" i="1"/>
  <c r="O119" i="1"/>
  <c r="O154" i="1"/>
  <c r="O135" i="1"/>
  <c r="O91" i="1"/>
  <c r="O188" i="1"/>
  <c r="O233" i="1"/>
  <c r="O94" i="1"/>
  <c r="O184" i="1"/>
  <c r="O218" i="1"/>
  <c r="O214" i="1"/>
  <c r="O50" i="1"/>
  <c r="O186" i="1"/>
  <c r="O142" i="1"/>
  <c r="O155" i="1"/>
  <c r="O189" i="1"/>
  <c r="O138" i="1"/>
  <c r="O34" i="1"/>
  <c r="O213" i="1"/>
  <c r="O99" i="1"/>
  <c r="O78" i="1"/>
  <c r="O30" i="1"/>
  <c r="O46" i="1"/>
  <c r="O210" i="1"/>
  <c r="O93" i="1"/>
  <c r="O114" i="1"/>
  <c r="O24" i="1"/>
  <c r="O21" i="1"/>
  <c r="O129" i="1"/>
  <c r="O262" i="1"/>
  <c r="O225" i="1"/>
  <c r="O173" i="1"/>
  <c r="O53" i="1"/>
  <c r="O243" i="1"/>
  <c r="O58" i="1"/>
  <c r="O59" i="1"/>
  <c r="O120" i="1"/>
  <c r="O217" i="1"/>
  <c r="O174" i="1"/>
  <c r="O216" i="1"/>
  <c r="O237" i="1"/>
  <c r="O170" i="1"/>
  <c r="O228" i="1"/>
  <c r="O128" i="1"/>
  <c r="O26" i="1"/>
  <c r="O68" i="1"/>
  <c r="O103" i="1"/>
  <c r="O161" i="1"/>
  <c r="O220" i="1"/>
  <c r="O112" i="1"/>
  <c r="O110" i="1"/>
  <c r="O202" i="1"/>
  <c r="O20" i="1"/>
  <c r="O187" i="1"/>
  <c r="O127" i="1"/>
  <c r="O33" i="1"/>
  <c r="O168" i="1"/>
  <c r="O200" i="1"/>
  <c r="O240" i="1"/>
  <c r="O247" i="1"/>
  <c r="O224" i="1"/>
  <c r="O261" i="1"/>
  <c r="O172" i="1"/>
  <c r="O29" i="1"/>
  <c r="O231" i="1"/>
  <c r="O212" i="1"/>
  <c r="O193" i="1"/>
  <c r="O123" i="1"/>
  <c r="O70" i="1"/>
  <c r="O136" i="1"/>
  <c r="O89" i="1"/>
  <c r="O152" i="1"/>
  <c r="O205" i="1"/>
  <c r="O192" i="1"/>
  <c r="O178" i="1"/>
  <c r="O122" i="1"/>
  <c r="O41" i="1"/>
  <c r="O156" i="1"/>
  <c r="O52" i="1"/>
  <c r="O105" i="1"/>
  <c r="O83" i="1"/>
  <c r="O197" i="1"/>
  <c r="O211" i="1"/>
  <c r="O42" i="1"/>
  <c r="O226" i="1"/>
  <c r="O84" i="1"/>
  <c r="O85" i="1"/>
  <c r="O259" i="1"/>
  <c r="O40" i="1"/>
  <c r="O28" i="1"/>
  <c r="O61" i="1"/>
  <c r="O49" i="1"/>
  <c r="O98" i="1"/>
  <c r="O171" i="1"/>
  <c r="O146" i="1"/>
  <c r="O97" i="1"/>
  <c r="O203" i="1"/>
  <c r="O107" i="1"/>
  <c r="O144" i="1"/>
  <c r="O22" i="1"/>
  <c r="O77" i="1"/>
  <c r="O71" i="1"/>
  <c r="O57" i="1"/>
  <c r="O179" i="1"/>
  <c r="O167" i="1"/>
  <c r="O164" i="1"/>
  <c r="O219" i="1"/>
  <c r="O118" i="1"/>
  <c r="O215" i="1"/>
  <c r="O64" i="1"/>
  <c r="O229" i="1"/>
  <c r="O113" i="1"/>
  <c r="O147" i="1"/>
  <c r="O137" i="1"/>
  <c r="O139" i="1"/>
  <c r="O194" i="1"/>
  <c r="O263" i="1"/>
  <c r="E6" i="1" l="1"/>
  <c r="E5" i="1"/>
  <c r="I9" i="1" s="1"/>
  <c r="H6" i="1"/>
  <c r="H5" i="1"/>
  <c r="H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<sst xmlns="http://schemas.openxmlformats.org/spreadsheetml/2006/main" count="37" uniqueCount="22">
  <si>
    <t>No.</t>
  </si>
  <si>
    <t>Date</t>
  </si>
  <si>
    <t xml:space="preserve">PHILIPS </t>
  </si>
  <si>
    <t>SHELL</t>
  </si>
  <si>
    <t>TSLA</t>
  </si>
  <si>
    <t>Price In USD</t>
  </si>
  <si>
    <t>Rate of Return</t>
  </si>
  <si>
    <t>Initial investment</t>
  </si>
  <si>
    <t>Portfolio</t>
  </si>
  <si>
    <t>Profits &amp; Losses</t>
  </si>
  <si>
    <t>Softed P&amp;L</t>
  </si>
  <si>
    <t>Portfolio Sorted</t>
  </si>
  <si>
    <t>Probabillities</t>
  </si>
  <si>
    <t>Acc. Prob.</t>
  </si>
  <si>
    <t>P&amp;L Average</t>
  </si>
  <si>
    <t>P&amp;L standard deviation</t>
  </si>
  <si>
    <t>Add-on</t>
  </si>
  <si>
    <t>Daily Mean-Zero Var</t>
  </si>
  <si>
    <t>Mean Adjusted Var</t>
  </si>
  <si>
    <t>Expected ShortFall</t>
  </si>
  <si>
    <t>Portfolio Average</t>
  </si>
  <si>
    <t>Number of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</si>
</sst>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0.000%"/>
    <numFmt numFmtId="166" formatCode="&quot;$&quot;#,##0"/>
    <numFmt numFmtId="167" formatCode="&quot;€&quot;\ #,##0"/>
    <numFmt numFmtId="168" formatCode="[$$-409]#,##0_ ;[Red]\-[$$-409]#,##0\ "/>
  </numFmts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rgb="FFFFFF0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164" fontId="1" fillId="0" borderId="0" xfId="0" applyNumberFormat="1" applyFont="1"/>
    <xf numFmtId="168" fontId="1" fillId="0" borderId="0" xfId="0" applyNumberFormat="1" applyFont="1"/>
    <xf numFmtId="0" fontId="2" fillId="4" borderId="8" xfId="0" applyFont="1" applyFill="1" applyBorder="1"/>
    <xf numFmtId="0" fontId="2" fillId="4" borderId="9" xfId="0" applyFont="1" applyFill="1" applyBorder="1"/>
    <xf numFmtId="0" fontId="3" fillId="3" borderId="8" xfId="0" applyFont="1" applyFill="1" applyBorder="1"/>
    <xf numFmtId="0" fontId="3" fillId="3" borderId="10" xfId="0" applyFont="1" applyFill="1" applyBorder="1"/>
    <xf numFmtId="0" fontId="3" fillId="3" borderId="9" xfId="0" applyFont="1" applyFill="1" applyBorder="1"/>
    <xf numFmtId="168" fontId="3" fillId="3" borderId="8" xfId="0" applyNumberFormat="1" applyFont="1" applyFill="1" applyBorder="1"/>
    <xf numFmtId="168" fontId="3" fillId="3" borderId="9" xfId="0" applyNumberFormat="1" applyFont="1" applyFill="1" applyBorder="1"/>
    <xf numFmtId="168" fontId="3" fillId="3" borderId="10" xfId="0" applyNumberFormat="1" applyFont="1" applyFill="1" applyBorder="1"/>
    <xf numFmtId="168" fontId="4" fillId="3" borderId="8" xfId="0" applyNumberFormat="1" applyFont="1" applyFill="1" applyBorder="1"/>
    <xf numFmtId="168" fontId="4" fillId="3" borderId="10" xfId="0" applyNumberFormat="1" applyFont="1" applyFill="1" applyBorder="1"/>
    <xf numFmtId="0" fontId="1" fillId="0" borderId="3" xfId="0" applyFont="1" applyBorder="1" applyAlignment="1">
      <alignment horizontal="left"/>
    </xf>
    <xf numFmtId="14" fontId="1" fillId="0" borderId="4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  <xf numFmtId="2" fontId="1" fillId="0" borderId="4" xfId="0" applyNumberFormat="1" applyFont="1" applyBorder="1"/>
    <xf numFmtId="165" fontId="1" fillId="0" borderId="3" xfId="0" applyNumberFormat="1" applyFont="1" applyBorder="1"/>
    <xf numFmtId="165" fontId="1" fillId="0" borderId="0" xfId="0" applyNumberFormat="1" applyFont="1"/>
    <xf numFmtId="168" fontId="1" fillId="0" borderId="3" xfId="0" applyNumberFormat="1" applyFont="1" applyBorder="1"/>
    <xf numFmtId="168" fontId="1" fillId="0" borderId="4" xfId="0" applyNumberFormat="1" applyFont="1" applyBorder="1"/>
    <xf numFmtId="10" fontId="1" fillId="0" borderId="3" xfId="0" applyNumberFormat="1" applyFont="1" applyBorder="1"/>
    <xf numFmtId="9" fontId="1" fillId="0" borderId="4" xfId="0" applyNumberFormat="1" applyFont="1" applyBorder="1"/>
    <xf numFmtId="10" fontId="1" fillId="0" borderId="4" xfId="0" applyNumberFormat="1" applyFont="1" applyBorder="1"/>
    <xf numFmtId="168" fontId="1" fillId="2" borderId="3" xfId="0" applyNumberFormat="1" applyFont="1" applyFill="1" applyBorder="1"/>
    <xf numFmtId="168" fontId="1" fillId="2" borderId="0" xfId="0" applyNumberFormat="1" applyFont="1" applyFill="1"/>
    <xf numFmtId="168" fontId="1" fillId="2" borderId="4" xfId="0" applyNumberFormat="1" applyFont="1" applyFill="1" applyBorder="1"/>
    <xf numFmtId="10" fontId="1" fillId="2" borderId="4" xfId="0" applyNumberFormat="1" applyFont="1" applyFill="1" applyBorder="1"/>
    <xf numFmtId="165" fontId="1" fillId="0" borderId="5" xfId="0" applyNumberFormat="1" applyFont="1" applyBorder="1"/>
    <xf numFmtId="165" fontId="1" fillId="0" borderId="6" xfId="0" applyNumberFormat="1" applyFont="1" applyBorder="1"/>
    <xf numFmtId="168" fontId="1" fillId="0" borderId="5" xfId="0" applyNumberFormat="1" applyFont="1" applyBorder="1"/>
    <xf numFmtId="168" fontId="1" fillId="0" borderId="6" xfId="0" applyNumberFormat="1" applyFont="1" applyBorder="1"/>
    <xf numFmtId="168" fontId="1" fillId="0" borderId="7" xfId="0" applyNumberFormat="1" applyFont="1" applyBorder="1"/>
    <xf numFmtId="10" fontId="1" fillId="0" borderId="5" xfId="0" applyNumberFormat="1" applyFont="1" applyBorder="1"/>
    <xf numFmtId="10" fontId="1" fillId="0" borderId="7" xfId="0" applyNumberFormat="1" applyFont="1" applyBorder="1"/>
    <xf numFmtId="0" fontId="1" fillId="0" borderId="5" xfId="0" applyFont="1" applyBorder="1" applyAlignment="1">
      <alignment horizontal="left"/>
    </xf>
    <xf numFmtId="14" fontId="1" fillId="0" borderId="7" xfId="0" applyNumberFormat="1" applyFont="1" applyBorder="1"/>
    <xf numFmtId="2" fontId="1" fillId="0" borderId="5" xfId="0" applyNumberFormat="1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10" fontId="1" fillId="0" borderId="0" xfId="0" applyNumberFormat="1" applyFont="1"/>
    <xf numFmtId="0" fontId="1" fillId="5" borderId="0" xfId="0" applyFont="1" applyFill="1"/>
    <xf numFmtId="0" fontId="4" fillId="5" borderId="1" xfId="0" applyFont="1" applyFill="1" applyBorder="1"/>
    <xf numFmtId="0" fontId="4" fillId="5" borderId="26" xfId="0" applyFont="1" applyFill="1" applyBorder="1"/>
    <xf numFmtId="0" fontId="5" fillId="5" borderId="26" xfId="0" applyFont="1" applyFill="1" applyBorder="1"/>
    <xf numFmtId="0" fontId="5" fillId="5" borderId="28" xfId="0" applyFont="1" applyFill="1" applyBorder="1"/>
    <xf numFmtId="0" fontId="5" fillId="5" borderId="2" xfId="0" applyFont="1" applyFill="1" applyBorder="1"/>
    <xf numFmtId="0" fontId="5" fillId="5" borderId="22" xfId="0" applyFont="1" applyFill="1" applyBorder="1"/>
    <xf numFmtId="0" fontId="1" fillId="5" borderId="23" xfId="0" applyFont="1" applyFill="1" applyBorder="1"/>
    <xf numFmtId="0" fontId="1" fillId="6" borderId="0" xfId="0" applyFont="1" applyFill="1"/>
    <xf numFmtId="0" fontId="4" fillId="5" borderId="12" xfId="0" applyFont="1" applyFill="1" applyBorder="1"/>
    <xf numFmtId="166" fontId="4" fillId="5" borderId="0" xfId="0" applyNumberFormat="1" applyFont="1" applyFill="1"/>
    <xf numFmtId="164" fontId="4" fillId="5" borderId="0" xfId="0" applyNumberFormat="1" applyFont="1" applyFill="1"/>
    <xf numFmtId="164" fontId="4" fillId="5" borderId="26" xfId="0" applyNumberFormat="1" applyFont="1" applyFill="1" applyBorder="1"/>
    <xf numFmtId="0" fontId="4" fillId="5" borderId="20" xfId="0" applyFont="1" applyFill="1" applyBorder="1"/>
    <xf numFmtId="0" fontId="4" fillId="5" borderId="18" xfId="0" applyFont="1" applyFill="1" applyBorder="1"/>
    <xf numFmtId="167" fontId="4" fillId="5" borderId="27" xfId="0" applyNumberFormat="1" applyFont="1" applyFill="1" applyBorder="1"/>
    <xf numFmtId="167" fontId="4" fillId="5" borderId="21" xfId="0" applyNumberFormat="1" applyFont="1" applyFill="1" applyBorder="1"/>
    <xf numFmtId="167" fontId="4" fillId="5" borderId="0" xfId="0" applyNumberFormat="1" applyFont="1" applyFill="1"/>
    <xf numFmtId="0" fontId="1" fillId="5" borderId="27" xfId="0" applyFont="1" applyFill="1" applyBorder="1"/>
    <xf numFmtId="0" fontId="1" fillId="5" borderId="21" xfId="0" applyFont="1" applyFill="1" applyBorder="1"/>
    <xf numFmtId="0" fontId="6" fillId="5" borderId="16" xfId="0" applyFont="1" applyFill="1" applyBorder="1"/>
    <xf numFmtId="0" fontId="4" fillId="5" borderId="24" xfId="0" applyFont="1" applyFill="1" applyBorder="1"/>
    <xf numFmtId="3" fontId="4" fillId="5" borderId="0" xfId="0" applyNumberFormat="1" applyFont="1" applyFill="1"/>
    <xf numFmtId="3" fontId="4" fillId="5" borderId="19" xfId="0" applyNumberFormat="1" applyFont="1" applyFill="1" applyBorder="1"/>
    <xf numFmtId="3" fontId="4" fillId="5" borderId="24" xfId="0" applyNumberFormat="1" applyFont="1" applyFill="1" applyBorder="1"/>
    <xf numFmtId="9" fontId="6" fillId="5" borderId="16" xfId="0" applyNumberFormat="1" applyFont="1" applyFill="1" applyBorder="1" applyAlignment="1">
      <alignment horizontal="left"/>
    </xf>
    <xf numFmtId="0" fontId="4" fillId="5" borderId="30" xfId="0" applyFont="1" applyFill="1" applyBorder="1"/>
    <xf numFmtId="3" fontId="4" fillId="5" borderId="21" xfId="0" applyNumberFormat="1" applyFont="1" applyFill="1" applyBorder="1"/>
    <xf numFmtId="3" fontId="7" fillId="5" borderId="0" xfId="0" applyNumberFormat="1" applyFont="1" applyFill="1"/>
    <xf numFmtId="3" fontId="7" fillId="5" borderId="19" xfId="0" applyNumberFormat="1" applyFont="1" applyFill="1" applyBorder="1"/>
    <xf numFmtId="9" fontId="6" fillId="5" borderId="17" xfId="0" applyNumberFormat="1" applyFont="1" applyFill="1" applyBorder="1" applyAlignment="1">
      <alignment horizontal="left"/>
    </xf>
    <xf numFmtId="0" fontId="4" fillId="5" borderId="13" xfId="0" applyFont="1" applyFill="1" applyBorder="1"/>
    <xf numFmtId="0" fontId="4" fillId="5" borderId="29" xfId="0" applyFont="1" applyFill="1" applyBorder="1"/>
    <xf numFmtId="3" fontId="7" fillId="5" borderId="15" xfId="0" applyNumberFormat="1" applyFont="1" applyFill="1" applyBorder="1"/>
    <xf numFmtId="14" fontId="1" fillId="0" borderId="0" xfId="0" applyNumberFormat="1" applyFont="1"/>
    <xf numFmtId="0" fontId="1" fillId="0" borderId="6" xfId="0" applyFont="1" applyBorder="1"/>
    <xf numFmtId="0" fontId="2" fillId="4" borderId="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3" fontId="5" fillId="5" borderId="31" xfId="0" applyNumberFormat="1" applyFont="1" applyFill="1" applyBorder="1" applyAlignment="1">
      <alignment horizontal="center"/>
    </xf>
    <xf numFmtId="3" fontId="5" fillId="5" borderId="24" xfId="0" applyNumberFormat="1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3" fontId="4" fillId="5" borderId="23" xfId="0" applyNumberFormat="1" applyFont="1" applyFill="1" applyBorder="1" applyAlignment="1">
      <alignment horizontal="center" vertical="center"/>
    </xf>
    <xf numFmtId="3" fontId="4" fillId="5" borderId="0" xfId="0" applyNumberFormat="1" applyFont="1" applyFill="1" applyAlignment="1">
      <alignment horizontal="center" vertical="center"/>
    </xf>
    <xf numFmtId="3" fontId="4" fillId="5" borderId="25" xfId="0" applyNumberFormat="1" applyFont="1" applyFill="1" applyBorder="1" applyAlignment="1">
      <alignment horizontal="center" vertical="center"/>
    </xf>
    <xf numFmtId="3" fontId="4" fillId="5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P&amp;L Average</c:v>
                </c:pt>
              </c:strCache>
            </c:strRef>
          </c:tx>
          <c:spPr>
            <a:noFill/>
            <a:ln w="12700" cap="flat" cmpd="sng" algn="ctr">
              <a:solidFill>
                <a:srgbClr val="FF0000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Sheet1!$E$3:$H$3</c:f>
              <c:strCache>
                <c:ptCount val="4"/>
                <c:pt idx="0">
                  <c:v>SHELL</c:v>
                </c:pt>
                <c:pt idx="1">
                  <c:v>PHILIPS </c:v>
                </c:pt>
                <c:pt idx="2">
                  <c:v>TSLA</c:v>
                </c:pt>
                <c:pt idx="3">
                  <c:v>Portfolio</c:v>
                </c:pt>
              </c:strCache>
            </c:strRef>
          </c:cat>
          <c:val>
            <c:numRef>
              <c:f>Sheet1!$E$5:$H$5</c:f>
              <c:numCache>
                <c:formatCode>"$"#,##0_);[Red]\("$"#,##0\)</c:formatCode>
                <c:ptCount val="4"/>
                <c:pt idx="0">
                  <c:v>256.30516396096863</c:v>
                </c:pt>
                <c:pt idx="1">
                  <c:v>671.41739423865897</c:v>
                </c:pt>
                <c:pt idx="2">
                  <c:v>376.67347493464706</c:v>
                </c:pt>
                <c:pt idx="3">
                  <c:v>1304.3960331342741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FB-1B45-BFF7-4FE87024BEBA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P&amp;L standard deviation</c:v>
                </c:pt>
              </c:strCache>
            </c:strRef>
          </c:tx>
          <c:spPr>
            <a:noFill/>
            <a:ln w="12700" cap="flat" cmpd="sng" algn="ctr">
              <a:solidFill>
                <a:srgbClr val="FFFF00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Sheet1!$E$3:$H$3</c:f>
              <c:strCache>
                <c:ptCount val="4"/>
                <c:pt idx="0">
                  <c:v>SHELL</c:v>
                </c:pt>
                <c:pt idx="1">
                  <c:v>PHILIPS </c:v>
                </c:pt>
                <c:pt idx="2">
                  <c:v>TSLA</c:v>
                </c:pt>
                <c:pt idx="3">
                  <c:v>Portfolio</c:v>
                </c:pt>
              </c:strCache>
            </c:strRef>
          </c:cat>
          <c:val>
            <c:numRef>
              <c:f>Sheet1!$E$6:$H$6</c:f>
              <c:numCache>
                <c:formatCode>"€"\ #,##0</c:formatCode>
                <c:ptCount val="4"/>
                <c:pt idx="0">
                  <c:v>4458.6403900862033</c:v>
                </c:pt>
                <c:pt idx="1">
                  <c:v>7129.18454185465</c:v>
                </c:pt>
                <c:pt idx="2">
                  <c:v>15059.27977602634</c:v>
                </c:pt>
                <c:pt idx="3">
                  <c:v>19386.887535351041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FB-1B45-BFF7-4FE87024B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016815007"/>
        <c:axId val="2068730319"/>
      </c:barChart>
      <c:catAx>
        <c:axId val="201681500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68730319"/>
        <c:crosses val="autoZero"/>
        <c:auto val="1"/>
        <c:lblAlgn val="ctr"/>
        <c:lblOffset val="100"/>
        <c:noMultiLvlLbl val="0"/>
      </c:catAx>
      <c:valAx>
        <c:axId val="20687303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1681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SHEL</c:v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Sheet1!$B$17:$B$267</c:f>
              <c:numCache>
                <c:formatCode>m/d/yy</c:formatCode>
                <c:ptCount val="251"/>
                <c:pt idx="0">
                  <c:v>45233</c:v>
                </c:pt>
                <c:pt idx="1">
                  <c:v>45232</c:v>
                </c:pt>
                <c:pt idx="2">
                  <c:v>45231</c:v>
                </c:pt>
                <c:pt idx="3">
                  <c:v>45230</c:v>
                </c:pt>
                <c:pt idx="4">
                  <c:v>45229</c:v>
                </c:pt>
                <c:pt idx="5">
                  <c:v>45226</c:v>
                </c:pt>
                <c:pt idx="6">
                  <c:v>45225</c:v>
                </c:pt>
                <c:pt idx="7">
                  <c:v>45224</c:v>
                </c:pt>
                <c:pt idx="8">
                  <c:v>45223</c:v>
                </c:pt>
                <c:pt idx="9">
                  <c:v>45222</c:v>
                </c:pt>
                <c:pt idx="10">
                  <c:v>45219</c:v>
                </c:pt>
                <c:pt idx="11">
                  <c:v>45218</c:v>
                </c:pt>
                <c:pt idx="12">
                  <c:v>45217</c:v>
                </c:pt>
                <c:pt idx="13">
                  <c:v>45216</c:v>
                </c:pt>
                <c:pt idx="14">
                  <c:v>45215</c:v>
                </c:pt>
                <c:pt idx="15">
                  <c:v>45212</c:v>
                </c:pt>
                <c:pt idx="16">
                  <c:v>45211</c:v>
                </c:pt>
                <c:pt idx="17">
                  <c:v>45210</c:v>
                </c:pt>
                <c:pt idx="18">
                  <c:v>45209</c:v>
                </c:pt>
                <c:pt idx="19">
                  <c:v>45208</c:v>
                </c:pt>
                <c:pt idx="20">
                  <c:v>45205</c:v>
                </c:pt>
                <c:pt idx="21">
                  <c:v>45204</c:v>
                </c:pt>
                <c:pt idx="22">
                  <c:v>45203</c:v>
                </c:pt>
                <c:pt idx="23">
                  <c:v>45202</c:v>
                </c:pt>
                <c:pt idx="24">
                  <c:v>45201</c:v>
                </c:pt>
                <c:pt idx="25">
                  <c:v>45198</c:v>
                </c:pt>
                <c:pt idx="26">
                  <c:v>45197</c:v>
                </c:pt>
                <c:pt idx="27">
                  <c:v>45196</c:v>
                </c:pt>
                <c:pt idx="28">
                  <c:v>45195</c:v>
                </c:pt>
                <c:pt idx="29">
                  <c:v>45194</c:v>
                </c:pt>
                <c:pt idx="30">
                  <c:v>45191</c:v>
                </c:pt>
                <c:pt idx="31">
                  <c:v>45190</c:v>
                </c:pt>
                <c:pt idx="32">
                  <c:v>45189</c:v>
                </c:pt>
                <c:pt idx="33">
                  <c:v>45188</c:v>
                </c:pt>
                <c:pt idx="34">
                  <c:v>45187</c:v>
                </c:pt>
                <c:pt idx="35">
                  <c:v>45184</c:v>
                </c:pt>
                <c:pt idx="36">
                  <c:v>45183</c:v>
                </c:pt>
                <c:pt idx="37">
                  <c:v>45182</c:v>
                </c:pt>
                <c:pt idx="38">
                  <c:v>45181</c:v>
                </c:pt>
                <c:pt idx="39">
                  <c:v>45180</c:v>
                </c:pt>
                <c:pt idx="40">
                  <c:v>45177</c:v>
                </c:pt>
                <c:pt idx="41">
                  <c:v>45176</c:v>
                </c:pt>
                <c:pt idx="42">
                  <c:v>45175</c:v>
                </c:pt>
                <c:pt idx="43">
                  <c:v>45174</c:v>
                </c:pt>
                <c:pt idx="44">
                  <c:v>45170</c:v>
                </c:pt>
                <c:pt idx="45">
                  <c:v>45169</c:v>
                </c:pt>
                <c:pt idx="46">
                  <c:v>45168</c:v>
                </c:pt>
                <c:pt idx="47">
                  <c:v>45167</c:v>
                </c:pt>
                <c:pt idx="48">
                  <c:v>45166</c:v>
                </c:pt>
                <c:pt idx="49">
                  <c:v>45163</c:v>
                </c:pt>
                <c:pt idx="50">
                  <c:v>45162</c:v>
                </c:pt>
                <c:pt idx="51">
                  <c:v>45161</c:v>
                </c:pt>
                <c:pt idx="52">
                  <c:v>45160</c:v>
                </c:pt>
                <c:pt idx="53">
                  <c:v>45159</c:v>
                </c:pt>
                <c:pt idx="54">
                  <c:v>45156</c:v>
                </c:pt>
                <c:pt idx="55">
                  <c:v>45155</c:v>
                </c:pt>
                <c:pt idx="56">
                  <c:v>45154</c:v>
                </c:pt>
                <c:pt idx="57">
                  <c:v>45153</c:v>
                </c:pt>
                <c:pt idx="58">
                  <c:v>45152</c:v>
                </c:pt>
                <c:pt idx="59">
                  <c:v>45149</c:v>
                </c:pt>
                <c:pt idx="60">
                  <c:v>45148</c:v>
                </c:pt>
                <c:pt idx="61">
                  <c:v>45147</c:v>
                </c:pt>
                <c:pt idx="62">
                  <c:v>45146</c:v>
                </c:pt>
                <c:pt idx="63">
                  <c:v>45145</c:v>
                </c:pt>
                <c:pt idx="64">
                  <c:v>45142</c:v>
                </c:pt>
                <c:pt idx="65">
                  <c:v>45141</c:v>
                </c:pt>
                <c:pt idx="66">
                  <c:v>45140</c:v>
                </c:pt>
                <c:pt idx="67">
                  <c:v>45139</c:v>
                </c:pt>
                <c:pt idx="68">
                  <c:v>45138</c:v>
                </c:pt>
                <c:pt idx="69">
                  <c:v>45135</c:v>
                </c:pt>
                <c:pt idx="70">
                  <c:v>45134</c:v>
                </c:pt>
                <c:pt idx="71">
                  <c:v>45133</c:v>
                </c:pt>
                <c:pt idx="72">
                  <c:v>45132</c:v>
                </c:pt>
                <c:pt idx="73">
                  <c:v>45131</c:v>
                </c:pt>
                <c:pt idx="74">
                  <c:v>45128</c:v>
                </c:pt>
                <c:pt idx="75">
                  <c:v>45127</c:v>
                </c:pt>
                <c:pt idx="76">
                  <c:v>45126</c:v>
                </c:pt>
                <c:pt idx="77">
                  <c:v>45125</c:v>
                </c:pt>
                <c:pt idx="78">
                  <c:v>45124</c:v>
                </c:pt>
                <c:pt idx="79">
                  <c:v>45121</c:v>
                </c:pt>
                <c:pt idx="80">
                  <c:v>45120</c:v>
                </c:pt>
                <c:pt idx="81">
                  <c:v>45119</c:v>
                </c:pt>
                <c:pt idx="82">
                  <c:v>45118</c:v>
                </c:pt>
                <c:pt idx="83">
                  <c:v>45117</c:v>
                </c:pt>
                <c:pt idx="84">
                  <c:v>45114</c:v>
                </c:pt>
                <c:pt idx="85">
                  <c:v>45113</c:v>
                </c:pt>
                <c:pt idx="86">
                  <c:v>45112</c:v>
                </c:pt>
                <c:pt idx="87">
                  <c:v>45110</c:v>
                </c:pt>
                <c:pt idx="88">
                  <c:v>45107</c:v>
                </c:pt>
                <c:pt idx="89">
                  <c:v>45106</c:v>
                </c:pt>
                <c:pt idx="90">
                  <c:v>45105</c:v>
                </c:pt>
                <c:pt idx="91">
                  <c:v>45104</c:v>
                </c:pt>
                <c:pt idx="92">
                  <c:v>45103</c:v>
                </c:pt>
                <c:pt idx="93">
                  <c:v>45100</c:v>
                </c:pt>
                <c:pt idx="94">
                  <c:v>45099</c:v>
                </c:pt>
                <c:pt idx="95">
                  <c:v>45098</c:v>
                </c:pt>
                <c:pt idx="96">
                  <c:v>45097</c:v>
                </c:pt>
                <c:pt idx="97">
                  <c:v>45093</c:v>
                </c:pt>
                <c:pt idx="98">
                  <c:v>45092</c:v>
                </c:pt>
                <c:pt idx="99">
                  <c:v>45091</c:v>
                </c:pt>
                <c:pt idx="100">
                  <c:v>45090</c:v>
                </c:pt>
                <c:pt idx="101">
                  <c:v>45089</c:v>
                </c:pt>
                <c:pt idx="102">
                  <c:v>45086</c:v>
                </c:pt>
                <c:pt idx="103">
                  <c:v>45085</c:v>
                </c:pt>
                <c:pt idx="104">
                  <c:v>45084</c:v>
                </c:pt>
                <c:pt idx="105">
                  <c:v>45083</c:v>
                </c:pt>
                <c:pt idx="106">
                  <c:v>45082</c:v>
                </c:pt>
                <c:pt idx="107">
                  <c:v>45079</c:v>
                </c:pt>
                <c:pt idx="108">
                  <c:v>45078</c:v>
                </c:pt>
                <c:pt idx="109">
                  <c:v>45077</c:v>
                </c:pt>
                <c:pt idx="110">
                  <c:v>45076</c:v>
                </c:pt>
                <c:pt idx="111">
                  <c:v>45072</c:v>
                </c:pt>
                <c:pt idx="112">
                  <c:v>45071</c:v>
                </c:pt>
                <c:pt idx="113">
                  <c:v>45070</c:v>
                </c:pt>
                <c:pt idx="114">
                  <c:v>45069</c:v>
                </c:pt>
                <c:pt idx="115">
                  <c:v>45068</c:v>
                </c:pt>
                <c:pt idx="116">
                  <c:v>45065</c:v>
                </c:pt>
                <c:pt idx="117">
                  <c:v>45064</c:v>
                </c:pt>
                <c:pt idx="118">
                  <c:v>45063</c:v>
                </c:pt>
                <c:pt idx="119">
                  <c:v>45062</c:v>
                </c:pt>
                <c:pt idx="120">
                  <c:v>45061</c:v>
                </c:pt>
                <c:pt idx="121">
                  <c:v>45058</c:v>
                </c:pt>
                <c:pt idx="122">
                  <c:v>45057</c:v>
                </c:pt>
                <c:pt idx="123">
                  <c:v>45056</c:v>
                </c:pt>
                <c:pt idx="124">
                  <c:v>45055</c:v>
                </c:pt>
                <c:pt idx="125">
                  <c:v>45054</c:v>
                </c:pt>
                <c:pt idx="126">
                  <c:v>45051</c:v>
                </c:pt>
                <c:pt idx="127">
                  <c:v>45050</c:v>
                </c:pt>
                <c:pt idx="128">
                  <c:v>45049</c:v>
                </c:pt>
                <c:pt idx="129">
                  <c:v>45048</c:v>
                </c:pt>
                <c:pt idx="130">
                  <c:v>45047</c:v>
                </c:pt>
                <c:pt idx="131">
                  <c:v>45044</c:v>
                </c:pt>
                <c:pt idx="132">
                  <c:v>45043</c:v>
                </c:pt>
                <c:pt idx="133">
                  <c:v>45042</c:v>
                </c:pt>
                <c:pt idx="134">
                  <c:v>45041</c:v>
                </c:pt>
                <c:pt idx="135">
                  <c:v>45040</c:v>
                </c:pt>
                <c:pt idx="136">
                  <c:v>45037</c:v>
                </c:pt>
                <c:pt idx="137">
                  <c:v>45036</c:v>
                </c:pt>
                <c:pt idx="138">
                  <c:v>45035</c:v>
                </c:pt>
                <c:pt idx="139">
                  <c:v>45034</c:v>
                </c:pt>
                <c:pt idx="140">
                  <c:v>45033</c:v>
                </c:pt>
                <c:pt idx="141">
                  <c:v>45030</c:v>
                </c:pt>
                <c:pt idx="142">
                  <c:v>45029</c:v>
                </c:pt>
                <c:pt idx="143">
                  <c:v>45028</c:v>
                </c:pt>
                <c:pt idx="144">
                  <c:v>45027</c:v>
                </c:pt>
                <c:pt idx="145">
                  <c:v>45026</c:v>
                </c:pt>
                <c:pt idx="146">
                  <c:v>45022</c:v>
                </c:pt>
                <c:pt idx="147">
                  <c:v>45021</c:v>
                </c:pt>
                <c:pt idx="148">
                  <c:v>45020</c:v>
                </c:pt>
                <c:pt idx="149">
                  <c:v>45019</c:v>
                </c:pt>
                <c:pt idx="150">
                  <c:v>45016</c:v>
                </c:pt>
                <c:pt idx="151">
                  <c:v>45015</c:v>
                </c:pt>
                <c:pt idx="152">
                  <c:v>45014</c:v>
                </c:pt>
                <c:pt idx="153">
                  <c:v>45013</c:v>
                </c:pt>
                <c:pt idx="154">
                  <c:v>45012</c:v>
                </c:pt>
                <c:pt idx="155">
                  <c:v>45009</c:v>
                </c:pt>
                <c:pt idx="156">
                  <c:v>45008</c:v>
                </c:pt>
                <c:pt idx="157">
                  <c:v>45007</c:v>
                </c:pt>
                <c:pt idx="158">
                  <c:v>45006</c:v>
                </c:pt>
                <c:pt idx="159">
                  <c:v>45005</c:v>
                </c:pt>
                <c:pt idx="160">
                  <c:v>45002</c:v>
                </c:pt>
                <c:pt idx="161">
                  <c:v>45001</c:v>
                </c:pt>
                <c:pt idx="162">
                  <c:v>45000</c:v>
                </c:pt>
                <c:pt idx="163">
                  <c:v>44999</c:v>
                </c:pt>
                <c:pt idx="164">
                  <c:v>44998</c:v>
                </c:pt>
                <c:pt idx="165">
                  <c:v>44995</c:v>
                </c:pt>
                <c:pt idx="166">
                  <c:v>44994</c:v>
                </c:pt>
                <c:pt idx="167">
                  <c:v>44993</c:v>
                </c:pt>
                <c:pt idx="168">
                  <c:v>44992</c:v>
                </c:pt>
                <c:pt idx="169">
                  <c:v>44991</c:v>
                </c:pt>
                <c:pt idx="170">
                  <c:v>44988</c:v>
                </c:pt>
                <c:pt idx="171">
                  <c:v>44987</c:v>
                </c:pt>
                <c:pt idx="172">
                  <c:v>44986</c:v>
                </c:pt>
                <c:pt idx="173">
                  <c:v>44985</c:v>
                </c:pt>
                <c:pt idx="174">
                  <c:v>44984</c:v>
                </c:pt>
                <c:pt idx="175">
                  <c:v>44981</c:v>
                </c:pt>
                <c:pt idx="176">
                  <c:v>44980</c:v>
                </c:pt>
                <c:pt idx="177">
                  <c:v>44979</c:v>
                </c:pt>
                <c:pt idx="178">
                  <c:v>44978</c:v>
                </c:pt>
                <c:pt idx="179">
                  <c:v>44974</c:v>
                </c:pt>
                <c:pt idx="180">
                  <c:v>44973</c:v>
                </c:pt>
                <c:pt idx="181">
                  <c:v>44972</c:v>
                </c:pt>
                <c:pt idx="182">
                  <c:v>44971</c:v>
                </c:pt>
                <c:pt idx="183">
                  <c:v>44970</c:v>
                </c:pt>
                <c:pt idx="184">
                  <c:v>44967</c:v>
                </c:pt>
                <c:pt idx="185">
                  <c:v>44966</c:v>
                </c:pt>
                <c:pt idx="186">
                  <c:v>44965</c:v>
                </c:pt>
                <c:pt idx="187">
                  <c:v>44964</c:v>
                </c:pt>
                <c:pt idx="188">
                  <c:v>44963</c:v>
                </c:pt>
                <c:pt idx="189">
                  <c:v>44960</c:v>
                </c:pt>
                <c:pt idx="190">
                  <c:v>44959</c:v>
                </c:pt>
                <c:pt idx="191">
                  <c:v>44958</c:v>
                </c:pt>
                <c:pt idx="192">
                  <c:v>44957</c:v>
                </c:pt>
                <c:pt idx="193">
                  <c:v>44956</c:v>
                </c:pt>
                <c:pt idx="194">
                  <c:v>44953</c:v>
                </c:pt>
                <c:pt idx="195">
                  <c:v>44952</c:v>
                </c:pt>
                <c:pt idx="196">
                  <c:v>44951</c:v>
                </c:pt>
                <c:pt idx="197">
                  <c:v>44950</c:v>
                </c:pt>
                <c:pt idx="198">
                  <c:v>44949</c:v>
                </c:pt>
                <c:pt idx="199">
                  <c:v>44946</c:v>
                </c:pt>
                <c:pt idx="200">
                  <c:v>44945</c:v>
                </c:pt>
                <c:pt idx="201">
                  <c:v>44944</c:v>
                </c:pt>
                <c:pt idx="202">
                  <c:v>44943</c:v>
                </c:pt>
                <c:pt idx="203">
                  <c:v>44939</c:v>
                </c:pt>
                <c:pt idx="204">
                  <c:v>44938</c:v>
                </c:pt>
                <c:pt idx="205">
                  <c:v>44937</c:v>
                </c:pt>
                <c:pt idx="206">
                  <c:v>44936</c:v>
                </c:pt>
                <c:pt idx="207">
                  <c:v>44935</c:v>
                </c:pt>
                <c:pt idx="208">
                  <c:v>44932</c:v>
                </c:pt>
                <c:pt idx="209">
                  <c:v>44931</c:v>
                </c:pt>
                <c:pt idx="210">
                  <c:v>44930</c:v>
                </c:pt>
                <c:pt idx="211">
                  <c:v>44929</c:v>
                </c:pt>
                <c:pt idx="212">
                  <c:v>44925</c:v>
                </c:pt>
                <c:pt idx="213">
                  <c:v>44924</c:v>
                </c:pt>
                <c:pt idx="214">
                  <c:v>44923</c:v>
                </c:pt>
                <c:pt idx="215">
                  <c:v>44922</c:v>
                </c:pt>
                <c:pt idx="216">
                  <c:v>44918</c:v>
                </c:pt>
                <c:pt idx="217">
                  <c:v>44917</c:v>
                </c:pt>
                <c:pt idx="218">
                  <c:v>44916</c:v>
                </c:pt>
                <c:pt idx="219">
                  <c:v>44915</c:v>
                </c:pt>
                <c:pt idx="220">
                  <c:v>44914</c:v>
                </c:pt>
                <c:pt idx="221">
                  <c:v>44911</c:v>
                </c:pt>
                <c:pt idx="222">
                  <c:v>44910</c:v>
                </c:pt>
                <c:pt idx="223">
                  <c:v>44909</c:v>
                </c:pt>
                <c:pt idx="224">
                  <c:v>44908</c:v>
                </c:pt>
                <c:pt idx="225">
                  <c:v>44907</c:v>
                </c:pt>
                <c:pt idx="226">
                  <c:v>44904</c:v>
                </c:pt>
                <c:pt idx="227">
                  <c:v>44903</c:v>
                </c:pt>
                <c:pt idx="228">
                  <c:v>44902</c:v>
                </c:pt>
                <c:pt idx="229">
                  <c:v>44901</c:v>
                </c:pt>
                <c:pt idx="230">
                  <c:v>44900</c:v>
                </c:pt>
                <c:pt idx="231">
                  <c:v>44897</c:v>
                </c:pt>
                <c:pt idx="232">
                  <c:v>44896</c:v>
                </c:pt>
                <c:pt idx="233">
                  <c:v>44895</c:v>
                </c:pt>
                <c:pt idx="234">
                  <c:v>44894</c:v>
                </c:pt>
                <c:pt idx="235">
                  <c:v>44893</c:v>
                </c:pt>
                <c:pt idx="236">
                  <c:v>44890</c:v>
                </c:pt>
                <c:pt idx="237">
                  <c:v>44888</c:v>
                </c:pt>
                <c:pt idx="238">
                  <c:v>44887</c:v>
                </c:pt>
                <c:pt idx="239">
                  <c:v>44886</c:v>
                </c:pt>
                <c:pt idx="240">
                  <c:v>44883</c:v>
                </c:pt>
                <c:pt idx="241">
                  <c:v>44882</c:v>
                </c:pt>
                <c:pt idx="242">
                  <c:v>44881</c:v>
                </c:pt>
                <c:pt idx="243">
                  <c:v>44880</c:v>
                </c:pt>
                <c:pt idx="244">
                  <c:v>44879</c:v>
                </c:pt>
                <c:pt idx="245">
                  <c:v>44876</c:v>
                </c:pt>
                <c:pt idx="246">
                  <c:v>44875</c:v>
                </c:pt>
                <c:pt idx="247">
                  <c:v>44874</c:v>
                </c:pt>
                <c:pt idx="248">
                  <c:v>44873</c:v>
                </c:pt>
                <c:pt idx="249">
                  <c:v>44872</c:v>
                </c:pt>
                <c:pt idx="250">
                  <c:v>44869</c:v>
                </c:pt>
              </c:numCache>
            </c:numRef>
          </c:cat>
          <c:val>
            <c:numRef>
              <c:f>Sheet1!$C$17:$C$267</c:f>
              <c:numCache>
                <c:formatCode>0.00</c:formatCode>
                <c:ptCount val="251"/>
                <c:pt idx="0">
                  <c:v>66.139999000000003</c:v>
                </c:pt>
                <c:pt idx="1">
                  <c:v>68.550003000000004</c:v>
                </c:pt>
                <c:pt idx="2">
                  <c:v>65.389999000000003</c:v>
                </c:pt>
                <c:pt idx="3">
                  <c:v>65.139999000000003</c:v>
                </c:pt>
                <c:pt idx="4">
                  <c:v>66.089995999999999</c:v>
                </c:pt>
                <c:pt idx="5">
                  <c:v>66.360000999999997</c:v>
                </c:pt>
                <c:pt idx="6">
                  <c:v>66.220000999999996</c:v>
                </c:pt>
                <c:pt idx="7">
                  <c:v>66.860000999999997</c:v>
                </c:pt>
                <c:pt idx="8">
                  <c:v>66.669998000000007</c:v>
                </c:pt>
                <c:pt idx="9">
                  <c:v>67.069999999999993</c:v>
                </c:pt>
                <c:pt idx="10">
                  <c:v>67.050003000000004</c:v>
                </c:pt>
                <c:pt idx="11">
                  <c:v>68.099997999999999</c:v>
                </c:pt>
                <c:pt idx="12">
                  <c:v>68.489998</c:v>
                </c:pt>
                <c:pt idx="13">
                  <c:v>68.480002999999996</c:v>
                </c:pt>
                <c:pt idx="14">
                  <c:v>68.110000999999997</c:v>
                </c:pt>
                <c:pt idx="15">
                  <c:v>67.379997000000003</c:v>
                </c:pt>
                <c:pt idx="16">
                  <c:v>66.540001000000004</c:v>
                </c:pt>
                <c:pt idx="17">
                  <c:v>66.349997999999999</c:v>
                </c:pt>
                <c:pt idx="18">
                  <c:v>66.480002999999996</c:v>
                </c:pt>
                <c:pt idx="19">
                  <c:v>66.120002999999997</c:v>
                </c:pt>
                <c:pt idx="20">
                  <c:v>64.529999000000004</c:v>
                </c:pt>
                <c:pt idx="21">
                  <c:v>62.66</c:v>
                </c:pt>
                <c:pt idx="22">
                  <c:v>62.040000999999997</c:v>
                </c:pt>
                <c:pt idx="23">
                  <c:v>63.369999</c:v>
                </c:pt>
                <c:pt idx="24">
                  <c:v>63.360000999999997</c:v>
                </c:pt>
                <c:pt idx="25">
                  <c:v>64.379997000000003</c:v>
                </c:pt>
                <c:pt idx="26">
                  <c:v>65.819999999999993</c:v>
                </c:pt>
                <c:pt idx="27">
                  <c:v>64.919998000000007</c:v>
                </c:pt>
                <c:pt idx="28">
                  <c:v>63.91</c:v>
                </c:pt>
                <c:pt idx="29">
                  <c:v>64.709998999999996</c:v>
                </c:pt>
                <c:pt idx="30">
                  <c:v>64.519997000000004</c:v>
                </c:pt>
                <c:pt idx="31">
                  <c:v>64.459998999999996</c:v>
                </c:pt>
                <c:pt idx="32">
                  <c:v>64.930000000000007</c:v>
                </c:pt>
                <c:pt idx="33">
                  <c:v>65.169998000000007</c:v>
                </c:pt>
                <c:pt idx="34">
                  <c:v>65.230002999999996</c:v>
                </c:pt>
                <c:pt idx="35">
                  <c:v>64.650002000000001</c:v>
                </c:pt>
                <c:pt idx="36">
                  <c:v>65.339995999999999</c:v>
                </c:pt>
                <c:pt idx="37">
                  <c:v>63.93</c:v>
                </c:pt>
                <c:pt idx="38">
                  <c:v>64.069999999999993</c:v>
                </c:pt>
                <c:pt idx="39">
                  <c:v>63.52</c:v>
                </c:pt>
                <c:pt idx="40">
                  <c:v>63.200001</c:v>
                </c:pt>
                <c:pt idx="41">
                  <c:v>63.029998999999997</c:v>
                </c:pt>
                <c:pt idx="42">
                  <c:v>63.389999000000003</c:v>
                </c:pt>
                <c:pt idx="43">
                  <c:v>62.849997999999999</c:v>
                </c:pt>
                <c:pt idx="44">
                  <c:v>62.849997999999999</c:v>
                </c:pt>
                <c:pt idx="45">
                  <c:v>62.09</c:v>
                </c:pt>
                <c:pt idx="46">
                  <c:v>62.240001999999997</c:v>
                </c:pt>
                <c:pt idx="47">
                  <c:v>62.009998000000003</c:v>
                </c:pt>
                <c:pt idx="48">
                  <c:v>61.419998</c:v>
                </c:pt>
                <c:pt idx="49">
                  <c:v>61.029998999999997</c:v>
                </c:pt>
                <c:pt idx="50">
                  <c:v>60.459999000000003</c:v>
                </c:pt>
                <c:pt idx="51">
                  <c:v>60.73</c:v>
                </c:pt>
                <c:pt idx="52">
                  <c:v>60.93</c:v>
                </c:pt>
                <c:pt idx="53">
                  <c:v>61.419998</c:v>
                </c:pt>
                <c:pt idx="54">
                  <c:v>61.200001</c:v>
                </c:pt>
                <c:pt idx="55">
                  <c:v>60.990001999999997</c:v>
                </c:pt>
                <c:pt idx="56">
                  <c:v>60.68</c:v>
                </c:pt>
                <c:pt idx="57">
                  <c:v>60.93</c:v>
                </c:pt>
                <c:pt idx="58">
                  <c:v>61.560001</c:v>
                </c:pt>
                <c:pt idx="59">
                  <c:v>62.419998</c:v>
                </c:pt>
                <c:pt idx="60">
                  <c:v>62.32</c:v>
                </c:pt>
                <c:pt idx="61">
                  <c:v>61.858001999999999</c:v>
                </c:pt>
                <c:pt idx="62">
                  <c:v>61.026896999999998</c:v>
                </c:pt>
                <c:pt idx="63">
                  <c:v>60.789436000000002</c:v>
                </c:pt>
                <c:pt idx="64">
                  <c:v>60.502510000000001</c:v>
                </c:pt>
                <c:pt idx="65">
                  <c:v>59.948436999999998</c:v>
                </c:pt>
                <c:pt idx="66">
                  <c:v>59.285530000000001</c:v>
                </c:pt>
                <c:pt idx="67">
                  <c:v>60.373885999999999</c:v>
                </c:pt>
                <c:pt idx="68">
                  <c:v>60.977424999999997</c:v>
                </c:pt>
                <c:pt idx="69">
                  <c:v>60.294730999999999</c:v>
                </c:pt>
                <c:pt idx="70">
                  <c:v>60.156211999999996</c:v>
                </c:pt>
                <c:pt idx="71">
                  <c:v>61.956944</c:v>
                </c:pt>
                <c:pt idx="72">
                  <c:v>62.362597999999998</c:v>
                </c:pt>
                <c:pt idx="73">
                  <c:v>62.708897</c:v>
                </c:pt>
                <c:pt idx="74">
                  <c:v>62.303238</c:v>
                </c:pt>
                <c:pt idx="75">
                  <c:v>61.937153000000002</c:v>
                </c:pt>
                <c:pt idx="76">
                  <c:v>61.076366</c:v>
                </c:pt>
                <c:pt idx="77">
                  <c:v>60.393673</c:v>
                </c:pt>
                <c:pt idx="78">
                  <c:v>60.166111000000001</c:v>
                </c:pt>
                <c:pt idx="79">
                  <c:v>60.037483000000002</c:v>
                </c:pt>
                <c:pt idx="80">
                  <c:v>61.452342999999999</c:v>
                </c:pt>
                <c:pt idx="81">
                  <c:v>61.135731</c:v>
                </c:pt>
                <c:pt idx="82">
                  <c:v>60.225470999999999</c:v>
                </c:pt>
                <c:pt idx="83">
                  <c:v>59.285530000000001</c:v>
                </c:pt>
                <c:pt idx="84">
                  <c:v>59.018391000000001</c:v>
                </c:pt>
                <c:pt idx="85">
                  <c:v>57.910248000000003</c:v>
                </c:pt>
                <c:pt idx="86">
                  <c:v>59.226170000000003</c:v>
                </c:pt>
                <c:pt idx="87">
                  <c:v>60.215580000000003</c:v>
                </c:pt>
                <c:pt idx="88">
                  <c:v>59.740662</c:v>
                </c:pt>
                <c:pt idx="89">
                  <c:v>59.216270000000002</c:v>
                </c:pt>
                <c:pt idx="90">
                  <c:v>59.008495000000003</c:v>
                </c:pt>
                <c:pt idx="91">
                  <c:v>59.305317000000002</c:v>
                </c:pt>
                <c:pt idx="92">
                  <c:v>59.562569000000003</c:v>
                </c:pt>
                <c:pt idx="93">
                  <c:v>58.968918000000002</c:v>
                </c:pt>
                <c:pt idx="94">
                  <c:v>59.453732000000002</c:v>
                </c:pt>
                <c:pt idx="95">
                  <c:v>60.106743000000002</c:v>
                </c:pt>
                <c:pt idx="96">
                  <c:v>59.691192999999998</c:v>
                </c:pt>
                <c:pt idx="97">
                  <c:v>59.710976000000002</c:v>
                </c:pt>
                <c:pt idx="98">
                  <c:v>60.037483000000002</c:v>
                </c:pt>
                <c:pt idx="99">
                  <c:v>58.731461000000003</c:v>
                </c:pt>
                <c:pt idx="100">
                  <c:v>57.771732</c:v>
                </c:pt>
                <c:pt idx="101">
                  <c:v>57.207766999999997</c:v>
                </c:pt>
                <c:pt idx="102">
                  <c:v>57.811309999999999</c:v>
                </c:pt>
                <c:pt idx="103">
                  <c:v>58.216968999999999</c:v>
                </c:pt>
                <c:pt idx="104">
                  <c:v>57.583744000000003</c:v>
                </c:pt>
                <c:pt idx="105">
                  <c:v>57.089039</c:v>
                </c:pt>
                <c:pt idx="106">
                  <c:v>57.098930000000003</c:v>
                </c:pt>
                <c:pt idx="107">
                  <c:v>57.643107999999998</c:v>
                </c:pt>
                <c:pt idx="108">
                  <c:v>56.485497000000002</c:v>
                </c:pt>
                <c:pt idx="109">
                  <c:v>55.407040000000002</c:v>
                </c:pt>
                <c:pt idx="110">
                  <c:v>56.881264000000002</c:v>
                </c:pt>
                <c:pt idx="111">
                  <c:v>58.157600000000002</c:v>
                </c:pt>
                <c:pt idx="112">
                  <c:v>57.771732</c:v>
                </c:pt>
                <c:pt idx="113">
                  <c:v>58.909557</c:v>
                </c:pt>
                <c:pt idx="114">
                  <c:v>59.720874999999999</c:v>
                </c:pt>
                <c:pt idx="115">
                  <c:v>59.394367000000003</c:v>
                </c:pt>
                <c:pt idx="116">
                  <c:v>59.780234999999998</c:v>
                </c:pt>
                <c:pt idx="117">
                  <c:v>59.424048999999997</c:v>
                </c:pt>
                <c:pt idx="118">
                  <c:v>59.577407999999998</c:v>
                </c:pt>
                <c:pt idx="119">
                  <c:v>58.714962</c:v>
                </c:pt>
                <c:pt idx="120">
                  <c:v>59.704815000000004</c:v>
                </c:pt>
                <c:pt idx="121">
                  <c:v>59.155987000000003</c:v>
                </c:pt>
                <c:pt idx="122">
                  <c:v>59.136383000000002</c:v>
                </c:pt>
                <c:pt idx="123">
                  <c:v>59.783217999999998</c:v>
                </c:pt>
                <c:pt idx="124">
                  <c:v>59.626410999999997</c:v>
                </c:pt>
                <c:pt idx="125">
                  <c:v>59.646014999999998</c:v>
                </c:pt>
                <c:pt idx="126">
                  <c:v>59.910625000000003</c:v>
                </c:pt>
                <c:pt idx="127">
                  <c:v>58.156334000000001</c:v>
                </c:pt>
                <c:pt idx="128">
                  <c:v>57.352688000000001</c:v>
                </c:pt>
                <c:pt idx="129">
                  <c:v>58.068129999999996</c:v>
                </c:pt>
                <c:pt idx="130">
                  <c:v>60.155639999999998</c:v>
                </c:pt>
                <c:pt idx="131">
                  <c:v>60.743670999999999</c:v>
                </c:pt>
                <c:pt idx="132">
                  <c:v>59.469600999999997</c:v>
                </c:pt>
                <c:pt idx="133">
                  <c:v>59.283394000000001</c:v>
                </c:pt>
                <c:pt idx="134">
                  <c:v>59.499003999999999</c:v>
                </c:pt>
                <c:pt idx="135">
                  <c:v>60.763271000000003</c:v>
                </c:pt>
                <c:pt idx="136">
                  <c:v>60.234043</c:v>
                </c:pt>
                <c:pt idx="137">
                  <c:v>60.420257999999997</c:v>
                </c:pt>
                <c:pt idx="138">
                  <c:v>60.273246999999998</c:v>
                </c:pt>
                <c:pt idx="139">
                  <c:v>60.675068000000003</c:v>
                </c:pt>
                <c:pt idx="140">
                  <c:v>60.263446999999999</c:v>
                </c:pt>
                <c:pt idx="141">
                  <c:v>60.822079000000002</c:v>
                </c:pt>
                <c:pt idx="142">
                  <c:v>60.831874999999997</c:v>
                </c:pt>
                <c:pt idx="143">
                  <c:v>60.155639999999998</c:v>
                </c:pt>
                <c:pt idx="144">
                  <c:v>59.567608</c:v>
                </c:pt>
                <c:pt idx="145">
                  <c:v>59.587207999999997</c:v>
                </c:pt>
                <c:pt idx="146">
                  <c:v>59.361797000000003</c:v>
                </c:pt>
                <c:pt idx="147">
                  <c:v>58.675758000000002</c:v>
                </c:pt>
                <c:pt idx="148">
                  <c:v>58.313141000000002</c:v>
                </c:pt>
                <c:pt idx="149">
                  <c:v>59.302990000000001</c:v>
                </c:pt>
                <c:pt idx="150">
                  <c:v>56.392238999999996</c:v>
                </c:pt>
                <c:pt idx="151">
                  <c:v>56.784255999999999</c:v>
                </c:pt>
                <c:pt idx="152">
                  <c:v>55.980614000000003</c:v>
                </c:pt>
                <c:pt idx="153">
                  <c:v>55.049563999999997</c:v>
                </c:pt>
                <c:pt idx="154">
                  <c:v>54.726146999999997</c:v>
                </c:pt>
                <c:pt idx="155">
                  <c:v>53.481479999999998</c:v>
                </c:pt>
                <c:pt idx="156">
                  <c:v>54.853554000000003</c:v>
                </c:pt>
                <c:pt idx="157">
                  <c:v>55.716000000000001</c:v>
                </c:pt>
                <c:pt idx="158">
                  <c:v>55.980614000000003</c:v>
                </c:pt>
                <c:pt idx="159">
                  <c:v>54.138114999999999</c:v>
                </c:pt>
                <c:pt idx="160">
                  <c:v>52.873848000000002</c:v>
                </c:pt>
                <c:pt idx="161">
                  <c:v>53.550083000000001</c:v>
                </c:pt>
                <c:pt idx="162">
                  <c:v>54.441932999999999</c:v>
                </c:pt>
                <c:pt idx="163">
                  <c:v>58.215136999999999</c:v>
                </c:pt>
                <c:pt idx="164">
                  <c:v>57.921120000000002</c:v>
                </c:pt>
                <c:pt idx="165">
                  <c:v>59.155987000000003</c:v>
                </c:pt>
                <c:pt idx="166">
                  <c:v>59.450001</c:v>
                </c:pt>
                <c:pt idx="167">
                  <c:v>60.14584</c:v>
                </c:pt>
                <c:pt idx="168">
                  <c:v>60.371250000000003</c:v>
                </c:pt>
                <c:pt idx="169">
                  <c:v>61.321902999999999</c:v>
                </c:pt>
                <c:pt idx="170">
                  <c:v>61.057288999999997</c:v>
                </c:pt>
                <c:pt idx="171">
                  <c:v>61.174895999999997</c:v>
                </c:pt>
                <c:pt idx="172">
                  <c:v>60.704467999999999</c:v>
                </c:pt>
                <c:pt idx="173">
                  <c:v>59.557811999999998</c:v>
                </c:pt>
                <c:pt idx="174">
                  <c:v>59.979233000000001</c:v>
                </c:pt>
                <c:pt idx="175">
                  <c:v>59.420600999999998</c:v>
                </c:pt>
                <c:pt idx="176">
                  <c:v>59.057980000000001</c:v>
                </c:pt>
                <c:pt idx="177">
                  <c:v>57.774113</c:v>
                </c:pt>
                <c:pt idx="178">
                  <c:v>58.871772999999997</c:v>
                </c:pt>
                <c:pt idx="179">
                  <c:v>59.450001</c:v>
                </c:pt>
                <c:pt idx="180">
                  <c:v>60.665267999999998</c:v>
                </c:pt>
                <c:pt idx="181">
                  <c:v>60.650565999999998</c:v>
                </c:pt>
                <c:pt idx="182">
                  <c:v>60.767094</c:v>
                </c:pt>
                <c:pt idx="183">
                  <c:v>60.038817999999999</c:v>
                </c:pt>
                <c:pt idx="184">
                  <c:v>59.970847999999997</c:v>
                </c:pt>
                <c:pt idx="185">
                  <c:v>58.057918999999998</c:v>
                </c:pt>
                <c:pt idx="186">
                  <c:v>57.747188999999999</c:v>
                </c:pt>
                <c:pt idx="187">
                  <c:v>57.883128999999997</c:v>
                </c:pt>
                <c:pt idx="188">
                  <c:v>56.174118</c:v>
                </c:pt>
                <c:pt idx="189">
                  <c:v>56.611080000000001</c:v>
                </c:pt>
                <c:pt idx="190">
                  <c:v>55.960487000000001</c:v>
                </c:pt>
                <c:pt idx="191">
                  <c:v>56.630501000000002</c:v>
                </c:pt>
                <c:pt idx="192">
                  <c:v>57.106307999999999</c:v>
                </c:pt>
                <c:pt idx="193">
                  <c:v>56.717891999999999</c:v>
                </c:pt>
                <c:pt idx="194">
                  <c:v>56.814995000000003</c:v>
                </c:pt>
                <c:pt idx="195">
                  <c:v>56.824706999999997</c:v>
                </c:pt>
                <c:pt idx="196">
                  <c:v>56.164409999999997</c:v>
                </c:pt>
                <c:pt idx="197">
                  <c:v>56.310062000000002</c:v>
                </c:pt>
                <c:pt idx="198">
                  <c:v>56.931522000000001</c:v>
                </c:pt>
                <c:pt idx="199">
                  <c:v>57.193699000000002</c:v>
                </c:pt>
                <c:pt idx="200">
                  <c:v>57.417037999999998</c:v>
                </c:pt>
                <c:pt idx="201">
                  <c:v>56.698470999999998</c:v>
                </c:pt>
                <c:pt idx="202">
                  <c:v>57.679214000000002</c:v>
                </c:pt>
                <c:pt idx="203">
                  <c:v>57.883128999999997</c:v>
                </c:pt>
                <c:pt idx="204">
                  <c:v>57.892840999999997</c:v>
                </c:pt>
                <c:pt idx="205">
                  <c:v>57.222831999999997</c:v>
                </c:pt>
                <c:pt idx="206">
                  <c:v>56.679049999999997</c:v>
                </c:pt>
                <c:pt idx="207">
                  <c:v>56.387745000000002</c:v>
                </c:pt>
                <c:pt idx="208">
                  <c:v>55.591495999999999</c:v>
                </c:pt>
                <c:pt idx="209">
                  <c:v>53.872776000000002</c:v>
                </c:pt>
                <c:pt idx="210">
                  <c:v>53.824223000000003</c:v>
                </c:pt>
                <c:pt idx="211">
                  <c:v>54.358288000000002</c:v>
                </c:pt>
                <c:pt idx="212">
                  <c:v>55.300190000000001</c:v>
                </c:pt>
                <c:pt idx="213">
                  <c:v>55.028297000000002</c:v>
                </c:pt>
                <c:pt idx="214">
                  <c:v>54.921486000000002</c:v>
                </c:pt>
                <c:pt idx="215">
                  <c:v>56.193534999999997</c:v>
                </c:pt>
                <c:pt idx="216">
                  <c:v>56.106144</c:v>
                </c:pt>
                <c:pt idx="217">
                  <c:v>55.096274999999999</c:v>
                </c:pt>
                <c:pt idx="218">
                  <c:v>55.931358000000003</c:v>
                </c:pt>
                <c:pt idx="219">
                  <c:v>54.503948000000001</c:v>
                </c:pt>
                <c:pt idx="220">
                  <c:v>53.911613000000003</c:v>
                </c:pt>
                <c:pt idx="221">
                  <c:v>53.367835999999997</c:v>
                </c:pt>
                <c:pt idx="222">
                  <c:v>54.523369000000002</c:v>
                </c:pt>
                <c:pt idx="223">
                  <c:v>55.115687999999999</c:v>
                </c:pt>
                <c:pt idx="224">
                  <c:v>55.717731000000001</c:v>
                </c:pt>
                <c:pt idx="225">
                  <c:v>54.727283</c:v>
                </c:pt>
                <c:pt idx="226">
                  <c:v>53.999008000000003</c:v>
                </c:pt>
                <c:pt idx="227">
                  <c:v>54.950614999999999</c:v>
                </c:pt>
                <c:pt idx="228">
                  <c:v>54.717567000000003</c:v>
                </c:pt>
                <c:pt idx="229">
                  <c:v>55.03801</c:v>
                </c:pt>
                <c:pt idx="230">
                  <c:v>55.737155999999999</c:v>
                </c:pt>
                <c:pt idx="231">
                  <c:v>56.047885999999998</c:v>
                </c:pt>
                <c:pt idx="232">
                  <c:v>56.368324000000001</c:v>
                </c:pt>
                <c:pt idx="233">
                  <c:v>56.776156999999998</c:v>
                </c:pt>
                <c:pt idx="234">
                  <c:v>55.950778999999997</c:v>
                </c:pt>
                <c:pt idx="235">
                  <c:v>54.853515999999999</c:v>
                </c:pt>
                <c:pt idx="236">
                  <c:v>55.173954000000002</c:v>
                </c:pt>
                <c:pt idx="237">
                  <c:v>55.183666000000002</c:v>
                </c:pt>
                <c:pt idx="238">
                  <c:v>55.173954000000002</c:v>
                </c:pt>
                <c:pt idx="239">
                  <c:v>53.105659000000003</c:v>
                </c:pt>
                <c:pt idx="240">
                  <c:v>54.319443</c:v>
                </c:pt>
                <c:pt idx="241">
                  <c:v>55.047722</c:v>
                </c:pt>
                <c:pt idx="242">
                  <c:v>54.202927000000003</c:v>
                </c:pt>
                <c:pt idx="243">
                  <c:v>54.649600999999997</c:v>
                </c:pt>
                <c:pt idx="244">
                  <c:v>53.076529999999998</c:v>
                </c:pt>
                <c:pt idx="245">
                  <c:v>54.154373</c:v>
                </c:pt>
                <c:pt idx="246">
                  <c:v>52.319125999999997</c:v>
                </c:pt>
                <c:pt idx="247">
                  <c:v>51.571434000000004</c:v>
                </c:pt>
                <c:pt idx="248">
                  <c:v>54.096111000000001</c:v>
                </c:pt>
                <c:pt idx="249">
                  <c:v>54.721668000000001</c:v>
                </c:pt>
                <c:pt idx="250">
                  <c:v>54.914146000000002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AE-104D-8257-76EFD0CBAE11}"/>
            </c:ext>
          </c:extLst>
        </c:ser>
        <c:ser>
          <c:idx val="1"/>
          <c:order val="1"/>
          <c:tx>
            <c:v>PHG</c:v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Sheet1!$B$17:$B$267</c:f>
              <c:numCache>
                <c:formatCode>m/d/yy</c:formatCode>
                <c:ptCount val="251"/>
                <c:pt idx="0">
                  <c:v>45233</c:v>
                </c:pt>
                <c:pt idx="1">
                  <c:v>45232</c:v>
                </c:pt>
                <c:pt idx="2">
                  <c:v>45231</c:v>
                </c:pt>
                <c:pt idx="3">
                  <c:v>45230</c:v>
                </c:pt>
                <c:pt idx="4">
                  <c:v>45229</c:v>
                </c:pt>
                <c:pt idx="5">
                  <c:v>45226</c:v>
                </c:pt>
                <c:pt idx="6">
                  <c:v>45225</c:v>
                </c:pt>
                <c:pt idx="7">
                  <c:v>45224</c:v>
                </c:pt>
                <c:pt idx="8">
                  <c:v>45223</c:v>
                </c:pt>
                <c:pt idx="9">
                  <c:v>45222</c:v>
                </c:pt>
                <c:pt idx="10">
                  <c:v>45219</c:v>
                </c:pt>
                <c:pt idx="11">
                  <c:v>45218</c:v>
                </c:pt>
                <c:pt idx="12">
                  <c:v>45217</c:v>
                </c:pt>
                <c:pt idx="13">
                  <c:v>45216</c:v>
                </c:pt>
                <c:pt idx="14">
                  <c:v>45215</c:v>
                </c:pt>
                <c:pt idx="15">
                  <c:v>45212</c:v>
                </c:pt>
                <c:pt idx="16">
                  <c:v>45211</c:v>
                </c:pt>
                <c:pt idx="17">
                  <c:v>45210</c:v>
                </c:pt>
                <c:pt idx="18">
                  <c:v>45209</c:v>
                </c:pt>
                <c:pt idx="19">
                  <c:v>45208</c:v>
                </c:pt>
                <c:pt idx="20">
                  <c:v>45205</c:v>
                </c:pt>
                <c:pt idx="21">
                  <c:v>45204</c:v>
                </c:pt>
                <c:pt idx="22">
                  <c:v>45203</c:v>
                </c:pt>
                <c:pt idx="23">
                  <c:v>45202</c:v>
                </c:pt>
                <c:pt idx="24">
                  <c:v>45201</c:v>
                </c:pt>
                <c:pt idx="25">
                  <c:v>45198</c:v>
                </c:pt>
                <c:pt idx="26">
                  <c:v>45197</c:v>
                </c:pt>
                <c:pt idx="27">
                  <c:v>45196</c:v>
                </c:pt>
                <c:pt idx="28">
                  <c:v>45195</c:v>
                </c:pt>
                <c:pt idx="29">
                  <c:v>45194</c:v>
                </c:pt>
                <c:pt idx="30">
                  <c:v>45191</c:v>
                </c:pt>
                <c:pt idx="31">
                  <c:v>45190</c:v>
                </c:pt>
                <c:pt idx="32">
                  <c:v>45189</c:v>
                </c:pt>
                <c:pt idx="33">
                  <c:v>45188</c:v>
                </c:pt>
                <c:pt idx="34">
                  <c:v>45187</c:v>
                </c:pt>
                <c:pt idx="35">
                  <c:v>45184</c:v>
                </c:pt>
                <c:pt idx="36">
                  <c:v>45183</c:v>
                </c:pt>
                <c:pt idx="37">
                  <c:v>45182</c:v>
                </c:pt>
                <c:pt idx="38">
                  <c:v>45181</c:v>
                </c:pt>
                <c:pt idx="39">
                  <c:v>45180</c:v>
                </c:pt>
                <c:pt idx="40">
                  <c:v>45177</c:v>
                </c:pt>
                <c:pt idx="41">
                  <c:v>45176</c:v>
                </c:pt>
                <c:pt idx="42">
                  <c:v>45175</c:v>
                </c:pt>
                <c:pt idx="43">
                  <c:v>45174</c:v>
                </c:pt>
                <c:pt idx="44">
                  <c:v>45170</c:v>
                </c:pt>
                <c:pt idx="45">
                  <c:v>45169</c:v>
                </c:pt>
                <c:pt idx="46">
                  <c:v>45168</c:v>
                </c:pt>
                <c:pt idx="47">
                  <c:v>45167</c:v>
                </c:pt>
                <c:pt idx="48">
                  <c:v>45166</c:v>
                </c:pt>
                <c:pt idx="49">
                  <c:v>45163</c:v>
                </c:pt>
                <c:pt idx="50">
                  <c:v>45162</c:v>
                </c:pt>
                <c:pt idx="51">
                  <c:v>45161</c:v>
                </c:pt>
                <c:pt idx="52">
                  <c:v>45160</c:v>
                </c:pt>
                <c:pt idx="53">
                  <c:v>45159</c:v>
                </c:pt>
                <c:pt idx="54">
                  <c:v>45156</c:v>
                </c:pt>
                <c:pt idx="55">
                  <c:v>45155</c:v>
                </c:pt>
                <c:pt idx="56">
                  <c:v>45154</c:v>
                </c:pt>
                <c:pt idx="57">
                  <c:v>45153</c:v>
                </c:pt>
                <c:pt idx="58">
                  <c:v>45152</c:v>
                </c:pt>
                <c:pt idx="59">
                  <c:v>45149</c:v>
                </c:pt>
                <c:pt idx="60">
                  <c:v>45148</c:v>
                </c:pt>
                <c:pt idx="61">
                  <c:v>45147</c:v>
                </c:pt>
                <c:pt idx="62">
                  <c:v>45146</c:v>
                </c:pt>
                <c:pt idx="63">
                  <c:v>45145</c:v>
                </c:pt>
                <c:pt idx="64">
                  <c:v>45142</c:v>
                </c:pt>
                <c:pt idx="65">
                  <c:v>45141</c:v>
                </c:pt>
                <c:pt idx="66">
                  <c:v>45140</c:v>
                </c:pt>
                <c:pt idx="67">
                  <c:v>45139</c:v>
                </c:pt>
                <c:pt idx="68">
                  <c:v>45138</c:v>
                </c:pt>
                <c:pt idx="69">
                  <c:v>45135</c:v>
                </c:pt>
                <c:pt idx="70">
                  <c:v>45134</c:v>
                </c:pt>
                <c:pt idx="71">
                  <c:v>45133</c:v>
                </c:pt>
                <c:pt idx="72">
                  <c:v>45132</c:v>
                </c:pt>
                <c:pt idx="73">
                  <c:v>45131</c:v>
                </c:pt>
                <c:pt idx="74">
                  <c:v>45128</c:v>
                </c:pt>
                <c:pt idx="75">
                  <c:v>45127</c:v>
                </c:pt>
                <c:pt idx="76">
                  <c:v>45126</c:v>
                </c:pt>
                <c:pt idx="77">
                  <c:v>45125</c:v>
                </c:pt>
                <c:pt idx="78">
                  <c:v>45124</c:v>
                </c:pt>
                <c:pt idx="79">
                  <c:v>45121</c:v>
                </c:pt>
                <c:pt idx="80">
                  <c:v>45120</c:v>
                </c:pt>
                <c:pt idx="81">
                  <c:v>45119</c:v>
                </c:pt>
                <c:pt idx="82">
                  <c:v>45118</c:v>
                </c:pt>
                <c:pt idx="83">
                  <c:v>45117</c:v>
                </c:pt>
                <c:pt idx="84">
                  <c:v>45114</c:v>
                </c:pt>
                <c:pt idx="85">
                  <c:v>45113</c:v>
                </c:pt>
                <c:pt idx="86">
                  <c:v>45112</c:v>
                </c:pt>
                <c:pt idx="87">
                  <c:v>45110</c:v>
                </c:pt>
                <c:pt idx="88">
                  <c:v>45107</c:v>
                </c:pt>
                <c:pt idx="89">
                  <c:v>45106</c:v>
                </c:pt>
                <c:pt idx="90">
                  <c:v>45105</c:v>
                </c:pt>
                <c:pt idx="91">
                  <c:v>45104</c:v>
                </c:pt>
                <c:pt idx="92">
                  <c:v>45103</c:v>
                </c:pt>
                <c:pt idx="93">
                  <c:v>45100</c:v>
                </c:pt>
                <c:pt idx="94">
                  <c:v>45099</c:v>
                </c:pt>
                <c:pt idx="95">
                  <c:v>45098</c:v>
                </c:pt>
                <c:pt idx="96">
                  <c:v>45097</c:v>
                </c:pt>
                <c:pt idx="97">
                  <c:v>45093</c:v>
                </c:pt>
                <c:pt idx="98">
                  <c:v>45092</c:v>
                </c:pt>
                <c:pt idx="99">
                  <c:v>45091</c:v>
                </c:pt>
                <c:pt idx="100">
                  <c:v>45090</c:v>
                </c:pt>
                <c:pt idx="101">
                  <c:v>45089</c:v>
                </c:pt>
                <c:pt idx="102">
                  <c:v>45086</c:v>
                </c:pt>
                <c:pt idx="103">
                  <c:v>45085</c:v>
                </c:pt>
                <c:pt idx="104">
                  <c:v>45084</c:v>
                </c:pt>
                <c:pt idx="105">
                  <c:v>45083</c:v>
                </c:pt>
                <c:pt idx="106">
                  <c:v>45082</c:v>
                </c:pt>
                <c:pt idx="107">
                  <c:v>45079</c:v>
                </c:pt>
                <c:pt idx="108">
                  <c:v>45078</c:v>
                </c:pt>
                <c:pt idx="109">
                  <c:v>45077</c:v>
                </c:pt>
                <c:pt idx="110">
                  <c:v>45076</c:v>
                </c:pt>
                <c:pt idx="111">
                  <c:v>45072</c:v>
                </c:pt>
                <c:pt idx="112">
                  <c:v>45071</c:v>
                </c:pt>
                <c:pt idx="113">
                  <c:v>45070</c:v>
                </c:pt>
                <c:pt idx="114">
                  <c:v>45069</c:v>
                </c:pt>
                <c:pt idx="115">
                  <c:v>45068</c:v>
                </c:pt>
                <c:pt idx="116">
                  <c:v>45065</c:v>
                </c:pt>
                <c:pt idx="117">
                  <c:v>45064</c:v>
                </c:pt>
                <c:pt idx="118">
                  <c:v>45063</c:v>
                </c:pt>
                <c:pt idx="119">
                  <c:v>45062</c:v>
                </c:pt>
                <c:pt idx="120">
                  <c:v>45061</c:v>
                </c:pt>
                <c:pt idx="121">
                  <c:v>45058</c:v>
                </c:pt>
                <c:pt idx="122">
                  <c:v>45057</c:v>
                </c:pt>
                <c:pt idx="123">
                  <c:v>45056</c:v>
                </c:pt>
                <c:pt idx="124">
                  <c:v>45055</c:v>
                </c:pt>
                <c:pt idx="125">
                  <c:v>45054</c:v>
                </c:pt>
                <c:pt idx="126">
                  <c:v>45051</c:v>
                </c:pt>
                <c:pt idx="127">
                  <c:v>45050</c:v>
                </c:pt>
                <c:pt idx="128">
                  <c:v>45049</c:v>
                </c:pt>
                <c:pt idx="129">
                  <c:v>45048</c:v>
                </c:pt>
                <c:pt idx="130">
                  <c:v>45047</c:v>
                </c:pt>
                <c:pt idx="131">
                  <c:v>45044</c:v>
                </c:pt>
                <c:pt idx="132">
                  <c:v>45043</c:v>
                </c:pt>
                <c:pt idx="133">
                  <c:v>45042</c:v>
                </c:pt>
                <c:pt idx="134">
                  <c:v>45041</c:v>
                </c:pt>
                <c:pt idx="135">
                  <c:v>45040</c:v>
                </c:pt>
                <c:pt idx="136">
                  <c:v>45037</c:v>
                </c:pt>
                <c:pt idx="137">
                  <c:v>45036</c:v>
                </c:pt>
                <c:pt idx="138">
                  <c:v>45035</c:v>
                </c:pt>
                <c:pt idx="139">
                  <c:v>45034</c:v>
                </c:pt>
                <c:pt idx="140">
                  <c:v>45033</c:v>
                </c:pt>
                <c:pt idx="141">
                  <c:v>45030</c:v>
                </c:pt>
                <c:pt idx="142">
                  <c:v>45029</c:v>
                </c:pt>
                <c:pt idx="143">
                  <c:v>45028</c:v>
                </c:pt>
                <c:pt idx="144">
                  <c:v>45027</c:v>
                </c:pt>
                <c:pt idx="145">
                  <c:v>45026</c:v>
                </c:pt>
                <c:pt idx="146">
                  <c:v>45022</c:v>
                </c:pt>
                <c:pt idx="147">
                  <c:v>45021</c:v>
                </c:pt>
                <c:pt idx="148">
                  <c:v>45020</c:v>
                </c:pt>
                <c:pt idx="149">
                  <c:v>45019</c:v>
                </c:pt>
                <c:pt idx="150">
                  <c:v>45016</c:v>
                </c:pt>
                <c:pt idx="151">
                  <c:v>45015</c:v>
                </c:pt>
                <c:pt idx="152">
                  <c:v>45014</c:v>
                </c:pt>
                <c:pt idx="153">
                  <c:v>45013</c:v>
                </c:pt>
                <c:pt idx="154">
                  <c:v>45012</c:v>
                </c:pt>
                <c:pt idx="155">
                  <c:v>45009</c:v>
                </c:pt>
                <c:pt idx="156">
                  <c:v>45008</c:v>
                </c:pt>
                <c:pt idx="157">
                  <c:v>45007</c:v>
                </c:pt>
                <c:pt idx="158">
                  <c:v>45006</c:v>
                </c:pt>
                <c:pt idx="159">
                  <c:v>45005</c:v>
                </c:pt>
                <c:pt idx="160">
                  <c:v>45002</c:v>
                </c:pt>
                <c:pt idx="161">
                  <c:v>45001</c:v>
                </c:pt>
                <c:pt idx="162">
                  <c:v>45000</c:v>
                </c:pt>
                <c:pt idx="163">
                  <c:v>44999</c:v>
                </c:pt>
                <c:pt idx="164">
                  <c:v>44998</c:v>
                </c:pt>
                <c:pt idx="165">
                  <c:v>44995</c:v>
                </c:pt>
                <c:pt idx="166">
                  <c:v>44994</c:v>
                </c:pt>
                <c:pt idx="167">
                  <c:v>44993</c:v>
                </c:pt>
                <c:pt idx="168">
                  <c:v>44992</c:v>
                </c:pt>
                <c:pt idx="169">
                  <c:v>44991</c:v>
                </c:pt>
                <c:pt idx="170">
                  <c:v>44988</c:v>
                </c:pt>
                <c:pt idx="171">
                  <c:v>44987</c:v>
                </c:pt>
                <c:pt idx="172">
                  <c:v>44986</c:v>
                </c:pt>
                <c:pt idx="173">
                  <c:v>44985</c:v>
                </c:pt>
                <c:pt idx="174">
                  <c:v>44984</c:v>
                </c:pt>
                <c:pt idx="175">
                  <c:v>44981</c:v>
                </c:pt>
                <c:pt idx="176">
                  <c:v>44980</c:v>
                </c:pt>
                <c:pt idx="177">
                  <c:v>44979</c:v>
                </c:pt>
                <c:pt idx="178">
                  <c:v>44978</c:v>
                </c:pt>
                <c:pt idx="179">
                  <c:v>44974</c:v>
                </c:pt>
                <c:pt idx="180">
                  <c:v>44973</c:v>
                </c:pt>
                <c:pt idx="181">
                  <c:v>44972</c:v>
                </c:pt>
                <c:pt idx="182">
                  <c:v>44971</c:v>
                </c:pt>
                <c:pt idx="183">
                  <c:v>44970</c:v>
                </c:pt>
                <c:pt idx="184">
                  <c:v>44967</c:v>
                </c:pt>
                <c:pt idx="185">
                  <c:v>44966</c:v>
                </c:pt>
                <c:pt idx="186">
                  <c:v>44965</c:v>
                </c:pt>
                <c:pt idx="187">
                  <c:v>44964</c:v>
                </c:pt>
                <c:pt idx="188">
                  <c:v>44963</c:v>
                </c:pt>
                <c:pt idx="189">
                  <c:v>44960</c:v>
                </c:pt>
                <c:pt idx="190">
                  <c:v>44959</c:v>
                </c:pt>
                <c:pt idx="191">
                  <c:v>44958</c:v>
                </c:pt>
                <c:pt idx="192">
                  <c:v>44957</c:v>
                </c:pt>
                <c:pt idx="193">
                  <c:v>44956</c:v>
                </c:pt>
                <c:pt idx="194">
                  <c:v>44953</c:v>
                </c:pt>
                <c:pt idx="195">
                  <c:v>44952</c:v>
                </c:pt>
                <c:pt idx="196">
                  <c:v>44951</c:v>
                </c:pt>
                <c:pt idx="197">
                  <c:v>44950</c:v>
                </c:pt>
                <c:pt idx="198">
                  <c:v>44949</c:v>
                </c:pt>
                <c:pt idx="199">
                  <c:v>44946</c:v>
                </c:pt>
                <c:pt idx="200">
                  <c:v>44945</c:v>
                </c:pt>
                <c:pt idx="201">
                  <c:v>44944</c:v>
                </c:pt>
                <c:pt idx="202">
                  <c:v>44943</c:v>
                </c:pt>
                <c:pt idx="203">
                  <c:v>44939</c:v>
                </c:pt>
                <c:pt idx="204">
                  <c:v>44938</c:v>
                </c:pt>
                <c:pt idx="205">
                  <c:v>44937</c:v>
                </c:pt>
                <c:pt idx="206">
                  <c:v>44936</c:v>
                </c:pt>
                <c:pt idx="207">
                  <c:v>44935</c:v>
                </c:pt>
                <c:pt idx="208">
                  <c:v>44932</c:v>
                </c:pt>
                <c:pt idx="209">
                  <c:v>44931</c:v>
                </c:pt>
                <c:pt idx="210">
                  <c:v>44930</c:v>
                </c:pt>
                <c:pt idx="211">
                  <c:v>44929</c:v>
                </c:pt>
                <c:pt idx="212">
                  <c:v>44925</c:v>
                </c:pt>
                <c:pt idx="213">
                  <c:v>44924</c:v>
                </c:pt>
                <c:pt idx="214">
                  <c:v>44923</c:v>
                </c:pt>
                <c:pt idx="215">
                  <c:v>44922</c:v>
                </c:pt>
                <c:pt idx="216">
                  <c:v>44918</c:v>
                </c:pt>
                <c:pt idx="217">
                  <c:v>44917</c:v>
                </c:pt>
                <c:pt idx="218">
                  <c:v>44916</c:v>
                </c:pt>
                <c:pt idx="219">
                  <c:v>44915</c:v>
                </c:pt>
                <c:pt idx="220">
                  <c:v>44914</c:v>
                </c:pt>
                <c:pt idx="221">
                  <c:v>44911</c:v>
                </c:pt>
                <c:pt idx="222">
                  <c:v>44910</c:v>
                </c:pt>
                <c:pt idx="223">
                  <c:v>44909</c:v>
                </c:pt>
                <c:pt idx="224">
                  <c:v>44908</c:v>
                </c:pt>
                <c:pt idx="225">
                  <c:v>44907</c:v>
                </c:pt>
                <c:pt idx="226">
                  <c:v>44904</c:v>
                </c:pt>
                <c:pt idx="227">
                  <c:v>44903</c:v>
                </c:pt>
                <c:pt idx="228">
                  <c:v>44902</c:v>
                </c:pt>
                <c:pt idx="229">
                  <c:v>44901</c:v>
                </c:pt>
                <c:pt idx="230">
                  <c:v>44900</c:v>
                </c:pt>
                <c:pt idx="231">
                  <c:v>44897</c:v>
                </c:pt>
                <c:pt idx="232">
                  <c:v>44896</c:v>
                </c:pt>
                <c:pt idx="233">
                  <c:v>44895</c:v>
                </c:pt>
                <c:pt idx="234">
                  <c:v>44894</c:v>
                </c:pt>
                <c:pt idx="235">
                  <c:v>44893</c:v>
                </c:pt>
                <c:pt idx="236">
                  <c:v>44890</c:v>
                </c:pt>
                <c:pt idx="237">
                  <c:v>44888</c:v>
                </c:pt>
                <c:pt idx="238">
                  <c:v>44887</c:v>
                </c:pt>
                <c:pt idx="239">
                  <c:v>44886</c:v>
                </c:pt>
                <c:pt idx="240">
                  <c:v>44883</c:v>
                </c:pt>
                <c:pt idx="241">
                  <c:v>44882</c:v>
                </c:pt>
                <c:pt idx="242">
                  <c:v>44881</c:v>
                </c:pt>
                <c:pt idx="243">
                  <c:v>44880</c:v>
                </c:pt>
                <c:pt idx="244">
                  <c:v>44879</c:v>
                </c:pt>
                <c:pt idx="245">
                  <c:v>44876</c:v>
                </c:pt>
                <c:pt idx="246">
                  <c:v>44875</c:v>
                </c:pt>
                <c:pt idx="247">
                  <c:v>44874</c:v>
                </c:pt>
                <c:pt idx="248">
                  <c:v>44873</c:v>
                </c:pt>
                <c:pt idx="249">
                  <c:v>44872</c:v>
                </c:pt>
                <c:pt idx="250">
                  <c:v>44869</c:v>
                </c:pt>
              </c:numCache>
            </c:numRef>
          </c:cat>
          <c:val>
            <c:numRef>
              <c:f>Sheet1!$D$17:$D$267</c:f>
              <c:numCache>
                <c:formatCode>0.00</c:formatCode>
                <c:ptCount val="251"/>
                <c:pt idx="0">
                  <c:v>20.549999</c:v>
                </c:pt>
                <c:pt idx="1">
                  <c:v>20.18</c:v>
                </c:pt>
                <c:pt idx="2">
                  <c:v>19.450001</c:v>
                </c:pt>
                <c:pt idx="3">
                  <c:v>18.959999</c:v>
                </c:pt>
                <c:pt idx="4">
                  <c:v>18.610001</c:v>
                </c:pt>
                <c:pt idx="5">
                  <c:v>18.5</c:v>
                </c:pt>
                <c:pt idx="6">
                  <c:v>18.219999000000001</c:v>
                </c:pt>
                <c:pt idx="7">
                  <c:v>18.219999000000001</c:v>
                </c:pt>
                <c:pt idx="8">
                  <c:v>18.809999000000001</c:v>
                </c:pt>
                <c:pt idx="9">
                  <c:v>18.829999999999998</c:v>
                </c:pt>
                <c:pt idx="10">
                  <c:v>18.25</c:v>
                </c:pt>
                <c:pt idx="11">
                  <c:v>18.32</c:v>
                </c:pt>
                <c:pt idx="12">
                  <c:v>18.540001</c:v>
                </c:pt>
                <c:pt idx="13">
                  <c:v>19.02</c:v>
                </c:pt>
                <c:pt idx="14">
                  <c:v>19</c:v>
                </c:pt>
                <c:pt idx="15">
                  <c:v>18.82</c:v>
                </c:pt>
                <c:pt idx="16">
                  <c:v>18.940000999999999</c:v>
                </c:pt>
                <c:pt idx="17">
                  <c:v>19.139999</c:v>
                </c:pt>
                <c:pt idx="18">
                  <c:v>19.079999999999998</c:v>
                </c:pt>
                <c:pt idx="19">
                  <c:v>18.639999</c:v>
                </c:pt>
                <c:pt idx="20">
                  <c:v>18.290001</c:v>
                </c:pt>
                <c:pt idx="21">
                  <c:v>19.709999</c:v>
                </c:pt>
                <c:pt idx="22">
                  <c:v>19.600000000000001</c:v>
                </c:pt>
                <c:pt idx="23">
                  <c:v>19.48</c:v>
                </c:pt>
                <c:pt idx="24">
                  <c:v>19.700001</c:v>
                </c:pt>
                <c:pt idx="25">
                  <c:v>19.940000999999999</c:v>
                </c:pt>
                <c:pt idx="26">
                  <c:v>19.969999000000001</c:v>
                </c:pt>
                <c:pt idx="27">
                  <c:v>20.170000000000002</c:v>
                </c:pt>
                <c:pt idx="28">
                  <c:v>20.5</c:v>
                </c:pt>
                <c:pt idx="29">
                  <c:v>20.48</c:v>
                </c:pt>
                <c:pt idx="30">
                  <c:v>20.59</c:v>
                </c:pt>
                <c:pt idx="31">
                  <c:v>20.52</c:v>
                </c:pt>
                <c:pt idx="32">
                  <c:v>21.209999</c:v>
                </c:pt>
                <c:pt idx="33">
                  <c:v>21.34</c:v>
                </c:pt>
                <c:pt idx="34">
                  <c:v>21.379999000000002</c:v>
                </c:pt>
                <c:pt idx="35">
                  <c:v>21.42</c:v>
                </c:pt>
                <c:pt idx="36">
                  <c:v>21.42</c:v>
                </c:pt>
                <c:pt idx="37">
                  <c:v>21.309999000000001</c:v>
                </c:pt>
                <c:pt idx="38">
                  <c:v>21.360001</c:v>
                </c:pt>
                <c:pt idx="39">
                  <c:v>21.629999000000002</c:v>
                </c:pt>
                <c:pt idx="40">
                  <c:v>20.809999000000001</c:v>
                </c:pt>
                <c:pt idx="41">
                  <c:v>21.33</c:v>
                </c:pt>
                <c:pt idx="42">
                  <c:v>21.549999</c:v>
                </c:pt>
                <c:pt idx="43">
                  <c:v>21.73</c:v>
                </c:pt>
                <c:pt idx="44">
                  <c:v>21.879999000000002</c:v>
                </c:pt>
                <c:pt idx="45">
                  <c:v>22.33</c:v>
                </c:pt>
                <c:pt idx="46">
                  <c:v>22.6</c:v>
                </c:pt>
                <c:pt idx="47">
                  <c:v>22.559999000000001</c:v>
                </c:pt>
                <c:pt idx="48">
                  <c:v>22.01</c:v>
                </c:pt>
                <c:pt idx="49">
                  <c:v>22.030000999999999</c:v>
                </c:pt>
                <c:pt idx="50">
                  <c:v>21.889999</c:v>
                </c:pt>
                <c:pt idx="51">
                  <c:v>22.200001</c:v>
                </c:pt>
                <c:pt idx="52">
                  <c:v>22.35</c:v>
                </c:pt>
                <c:pt idx="53">
                  <c:v>22.469999000000001</c:v>
                </c:pt>
                <c:pt idx="54">
                  <c:v>22.200001</c:v>
                </c:pt>
                <c:pt idx="55">
                  <c:v>22.190000999999999</c:v>
                </c:pt>
                <c:pt idx="56">
                  <c:v>21.379999000000002</c:v>
                </c:pt>
                <c:pt idx="57">
                  <c:v>21.01</c:v>
                </c:pt>
                <c:pt idx="58">
                  <c:v>21.030000999999999</c:v>
                </c:pt>
                <c:pt idx="59">
                  <c:v>20.260000000000002</c:v>
                </c:pt>
                <c:pt idx="60">
                  <c:v>20.5</c:v>
                </c:pt>
                <c:pt idx="61">
                  <c:v>20.420000000000002</c:v>
                </c:pt>
                <c:pt idx="62">
                  <c:v>20.399999999999999</c:v>
                </c:pt>
                <c:pt idx="63">
                  <c:v>20.790001</c:v>
                </c:pt>
                <c:pt idx="64">
                  <c:v>20.639999</c:v>
                </c:pt>
                <c:pt idx="65">
                  <c:v>20.559999000000001</c:v>
                </c:pt>
                <c:pt idx="66">
                  <c:v>20.309999000000001</c:v>
                </c:pt>
                <c:pt idx="67">
                  <c:v>20.620000999999998</c:v>
                </c:pt>
                <c:pt idx="68">
                  <c:v>20.709999</c:v>
                </c:pt>
                <c:pt idx="69">
                  <c:v>20.879999000000002</c:v>
                </c:pt>
                <c:pt idx="70">
                  <c:v>20.6</c:v>
                </c:pt>
                <c:pt idx="71">
                  <c:v>20.889999</c:v>
                </c:pt>
                <c:pt idx="72">
                  <c:v>21.49</c:v>
                </c:pt>
                <c:pt idx="73">
                  <c:v>21.51</c:v>
                </c:pt>
                <c:pt idx="74">
                  <c:v>23.049999</c:v>
                </c:pt>
                <c:pt idx="75">
                  <c:v>23.09</c:v>
                </c:pt>
                <c:pt idx="76">
                  <c:v>22.959999</c:v>
                </c:pt>
                <c:pt idx="77">
                  <c:v>23</c:v>
                </c:pt>
                <c:pt idx="78">
                  <c:v>22.799999</c:v>
                </c:pt>
                <c:pt idx="79">
                  <c:v>22.73</c:v>
                </c:pt>
                <c:pt idx="80">
                  <c:v>22.77</c:v>
                </c:pt>
                <c:pt idx="81">
                  <c:v>22.450001</c:v>
                </c:pt>
                <c:pt idx="82">
                  <c:v>21.809999000000001</c:v>
                </c:pt>
                <c:pt idx="83">
                  <c:v>21.690000999999999</c:v>
                </c:pt>
                <c:pt idx="84">
                  <c:v>21.440000999999999</c:v>
                </c:pt>
                <c:pt idx="85">
                  <c:v>21.049999</c:v>
                </c:pt>
                <c:pt idx="86">
                  <c:v>21.42</c:v>
                </c:pt>
                <c:pt idx="87">
                  <c:v>21.48</c:v>
                </c:pt>
                <c:pt idx="88">
                  <c:v>21.690000999999999</c:v>
                </c:pt>
                <c:pt idx="89">
                  <c:v>21.1</c:v>
                </c:pt>
                <c:pt idx="90">
                  <c:v>21.030000999999999</c:v>
                </c:pt>
                <c:pt idx="91">
                  <c:v>20.950001</c:v>
                </c:pt>
                <c:pt idx="92">
                  <c:v>20.58</c:v>
                </c:pt>
                <c:pt idx="93">
                  <c:v>20.329999999999998</c:v>
                </c:pt>
                <c:pt idx="94">
                  <c:v>20.450001</c:v>
                </c:pt>
                <c:pt idx="95">
                  <c:v>20.25</c:v>
                </c:pt>
                <c:pt idx="96">
                  <c:v>20.34</c:v>
                </c:pt>
                <c:pt idx="97">
                  <c:v>20.41</c:v>
                </c:pt>
                <c:pt idx="98">
                  <c:v>20.49</c:v>
                </c:pt>
                <c:pt idx="99">
                  <c:v>19.969999000000001</c:v>
                </c:pt>
                <c:pt idx="100">
                  <c:v>19.77</c:v>
                </c:pt>
                <c:pt idx="101">
                  <c:v>19.899999999999999</c:v>
                </c:pt>
                <c:pt idx="102">
                  <c:v>19.540001</c:v>
                </c:pt>
                <c:pt idx="103">
                  <c:v>19.530000999999999</c:v>
                </c:pt>
                <c:pt idx="104">
                  <c:v>19.18</c:v>
                </c:pt>
                <c:pt idx="105">
                  <c:v>19.350000000000001</c:v>
                </c:pt>
                <c:pt idx="106">
                  <c:v>19.32</c:v>
                </c:pt>
                <c:pt idx="107">
                  <c:v>19.469999000000001</c:v>
                </c:pt>
                <c:pt idx="108">
                  <c:v>19.09</c:v>
                </c:pt>
                <c:pt idx="109">
                  <c:v>18.879999000000002</c:v>
                </c:pt>
                <c:pt idx="110">
                  <c:v>19.559999000000001</c:v>
                </c:pt>
                <c:pt idx="111">
                  <c:v>19.469999000000001</c:v>
                </c:pt>
                <c:pt idx="112">
                  <c:v>19.129999000000002</c:v>
                </c:pt>
                <c:pt idx="113">
                  <c:v>19.489999999999998</c:v>
                </c:pt>
                <c:pt idx="114">
                  <c:v>19.870000999999998</c:v>
                </c:pt>
                <c:pt idx="115">
                  <c:v>20.190000999999999</c:v>
                </c:pt>
                <c:pt idx="116">
                  <c:v>20.309999000000001</c:v>
                </c:pt>
                <c:pt idx="117">
                  <c:v>20.389999</c:v>
                </c:pt>
                <c:pt idx="118">
                  <c:v>20.74</c:v>
                </c:pt>
                <c:pt idx="119">
                  <c:v>20.629999000000002</c:v>
                </c:pt>
                <c:pt idx="120">
                  <c:v>20.77</c:v>
                </c:pt>
                <c:pt idx="121">
                  <c:v>20.48</c:v>
                </c:pt>
                <c:pt idx="122">
                  <c:v>20.73</c:v>
                </c:pt>
                <c:pt idx="123">
                  <c:v>21.17</c:v>
                </c:pt>
                <c:pt idx="124">
                  <c:v>20.75</c:v>
                </c:pt>
                <c:pt idx="125">
                  <c:v>20.92</c:v>
                </c:pt>
                <c:pt idx="126">
                  <c:v>21.15</c:v>
                </c:pt>
                <c:pt idx="127">
                  <c:v>20.809999000000001</c:v>
                </c:pt>
                <c:pt idx="128">
                  <c:v>20.870000999999998</c:v>
                </c:pt>
                <c:pt idx="129">
                  <c:v>20.959999</c:v>
                </c:pt>
                <c:pt idx="130">
                  <c:v>20.83</c:v>
                </c:pt>
                <c:pt idx="131">
                  <c:v>21.120000999999998</c:v>
                </c:pt>
                <c:pt idx="132">
                  <c:v>21.18</c:v>
                </c:pt>
                <c:pt idx="133">
                  <c:v>20.889999</c:v>
                </c:pt>
                <c:pt idx="134">
                  <c:v>20.969999000000001</c:v>
                </c:pt>
                <c:pt idx="135">
                  <c:v>21.719999000000001</c:v>
                </c:pt>
                <c:pt idx="136">
                  <c:v>19.030000999999999</c:v>
                </c:pt>
                <c:pt idx="137">
                  <c:v>18.559999000000001</c:v>
                </c:pt>
                <c:pt idx="138">
                  <c:v>18.639999</c:v>
                </c:pt>
                <c:pt idx="139">
                  <c:v>18.209999</c:v>
                </c:pt>
                <c:pt idx="140">
                  <c:v>18.200001</c:v>
                </c:pt>
                <c:pt idx="141">
                  <c:v>17.790001</c:v>
                </c:pt>
                <c:pt idx="142">
                  <c:v>18.59</c:v>
                </c:pt>
                <c:pt idx="143">
                  <c:v>18.639999</c:v>
                </c:pt>
                <c:pt idx="144">
                  <c:v>18.709999</c:v>
                </c:pt>
                <c:pt idx="145">
                  <c:v>18.600000000000001</c:v>
                </c:pt>
                <c:pt idx="146">
                  <c:v>18.57</c:v>
                </c:pt>
                <c:pt idx="147">
                  <c:v>18.16</c:v>
                </c:pt>
                <c:pt idx="148">
                  <c:v>18.34</c:v>
                </c:pt>
                <c:pt idx="149">
                  <c:v>18.299999</c:v>
                </c:pt>
                <c:pt idx="150">
                  <c:v>18.350000000000001</c:v>
                </c:pt>
                <c:pt idx="151">
                  <c:v>17.91</c:v>
                </c:pt>
                <c:pt idx="152">
                  <c:v>16.889999</c:v>
                </c:pt>
                <c:pt idx="153">
                  <c:v>16.290001</c:v>
                </c:pt>
                <c:pt idx="154">
                  <c:v>16.450001</c:v>
                </c:pt>
                <c:pt idx="155">
                  <c:v>16.18</c:v>
                </c:pt>
                <c:pt idx="156">
                  <c:v>16.43</c:v>
                </c:pt>
                <c:pt idx="157">
                  <c:v>16.370000999999998</c:v>
                </c:pt>
                <c:pt idx="158">
                  <c:v>16.600000000000001</c:v>
                </c:pt>
                <c:pt idx="159">
                  <c:v>16.049999</c:v>
                </c:pt>
                <c:pt idx="160">
                  <c:v>16.41</c:v>
                </c:pt>
                <c:pt idx="161">
                  <c:v>16.469999000000001</c:v>
                </c:pt>
                <c:pt idx="162">
                  <c:v>16.010000000000002</c:v>
                </c:pt>
                <c:pt idx="163">
                  <c:v>17.02</c:v>
                </c:pt>
                <c:pt idx="164">
                  <c:v>16.739999999999998</c:v>
                </c:pt>
                <c:pt idx="165">
                  <c:v>16.399999999999999</c:v>
                </c:pt>
                <c:pt idx="166">
                  <c:v>16.620000999999998</c:v>
                </c:pt>
                <c:pt idx="167">
                  <c:v>16.450001</c:v>
                </c:pt>
                <c:pt idx="168">
                  <c:v>16.41</c:v>
                </c:pt>
                <c:pt idx="169">
                  <c:v>16.66</c:v>
                </c:pt>
                <c:pt idx="170">
                  <c:v>16.739999999999998</c:v>
                </c:pt>
                <c:pt idx="171">
                  <c:v>16.34</c:v>
                </c:pt>
                <c:pt idx="172">
                  <c:v>16.100000000000001</c:v>
                </c:pt>
                <c:pt idx="173">
                  <c:v>16.329999999999998</c:v>
                </c:pt>
                <c:pt idx="174">
                  <c:v>16.73</c:v>
                </c:pt>
                <c:pt idx="175">
                  <c:v>16.43</c:v>
                </c:pt>
                <c:pt idx="176">
                  <c:v>16.920000000000002</c:v>
                </c:pt>
                <c:pt idx="177">
                  <c:v>16.760000000000002</c:v>
                </c:pt>
                <c:pt idx="178">
                  <c:v>16.790001</c:v>
                </c:pt>
                <c:pt idx="179">
                  <c:v>17.040001</c:v>
                </c:pt>
                <c:pt idx="180">
                  <c:v>17.100000000000001</c:v>
                </c:pt>
                <c:pt idx="181">
                  <c:v>17.059999000000001</c:v>
                </c:pt>
                <c:pt idx="182">
                  <c:v>17.049999</c:v>
                </c:pt>
                <c:pt idx="183">
                  <c:v>16.93</c:v>
                </c:pt>
                <c:pt idx="184">
                  <c:v>16.77</c:v>
                </c:pt>
                <c:pt idx="185">
                  <c:v>16.889999</c:v>
                </c:pt>
                <c:pt idx="186">
                  <c:v>17.379999000000002</c:v>
                </c:pt>
                <c:pt idx="187">
                  <c:v>17.559999000000001</c:v>
                </c:pt>
                <c:pt idx="188">
                  <c:v>17.27</c:v>
                </c:pt>
                <c:pt idx="189">
                  <c:v>17.709999</c:v>
                </c:pt>
                <c:pt idx="190">
                  <c:v>18.23</c:v>
                </c:pt>
                <c:pt idx="191">
                  <c:v>17.889999</c:v>
                </c:pt>
                <c:pt idx="192">
                  <c:v>17.120000999999998</c:v>
                </c:pt>
                <c:pt idx="193">
                  <c:v>17.989999999999998</c:v>
                </c:pt>
                <c:pt idx="194">
                  <c:v>16.989999999999998</c:v>
                </c:pt>
                <c:pt idx="195">
                  <c:v>16.889999</c:v>
                </c:pt>
                <c:pt idx="196">
                  <c:v>16.780000999999999</c:v>
                </c:pt>
                <c:pt idx="197">
                  <c:v>16.91</c:v>
                </c:pt>
                <c:pt idx="198">
                  <c:v>17.260000000000002</c:v>
                </c:pt>
                <c:pt idx="199">
                  <c:v>16.52</c:v>
                </c:pt>
                <c:pt idx="200">
                  <c:v>16.100000000000001</c:v>
                </c:pt>
                <c:pt idx="201">
                  <c:v>16.399999999999999</c:v>
                </c:pt>
                <c:pt idx="202">
                  <c:v>16.68</c:v>
                </c:pt>
                <c:pt idx="203">
                  <c:v>17.299999</c:v>
                </c:pt>
                <c:pt idx="204">
                  <c:v>17.200001</c:v>
                </c:pt>
                <c:pt idx="205">
                  <c:v>16.870000999999998</c:v>
                </c:pt>
                <c:pt idx="206">
                  <c:v>16.549999</c:v>
                </c:pt>
                <c:pt idx="207">
                  <c:v>16.27</c:v>
                </c:pt>
                <c:pt idx="208">
                  <c:v>16.469999000000001</c:v>
                </c:pt>
                <c:pt idx="209">
                  <c:v>16.030000999999999</c:v>
                </c:pt>
                <c:pt idx="210">
                  <c:v>16.260000000000002</c:v>
                </c:pt>
                <c:pt idx="211">
                  <c:v>15.64</c:v>
                </c:pt>
                <c:pt idx="212">
                  <c:v>14.99</c:v>
                </c:pt>
                <c:pt idx="213">
                  <c:v>15.25</c:v>
                </c:pt>
                <c:pt idx="214">
                  <c:v>14.65</c:v>
                </c:pt>
                <c:pt idx="215">
                  <c:v>14.9</c:v>
                </c:pt>
                <c:pt idx="216">
                  <c:v>14.91</c:v>
                </c:pt>
                <c:pt idx="217">
                  <c:v>14.47</c:v>
                </c:pt>
                <c:pt idx="218">
                  <c:v>14.02</c:v>
                </c:pt>
                <c:pt idx="219">
                  <c:v>13.19</c:v>
                </c:pt>
                <c:pt idx="220">
                  <c:v>13.43</c:v>
                </c:pt>
                <c:pt idx="221">
                  <c:v>13.61</c:v>
                </c:pt>
                <c:pt idx="222">
                  <c:v>13.88</c:v>
                </c:pt>
                <c:pt idx="223">
                  <c:v>14.61</c:v>
                </c:pt>
                <c:pt idx="224">
                  <c:v>14.57</c:v>
                </c:pt>
                <c:pt idx="225">
                  <c:v>14.17</c:v>
                </c:pt>
                <c:pt idx="226">
                  <c:v>14.15</c:v>
                </c:pt>
                <c:pt idx="227">
                  <c:v>13.98</c:v>
                </c:pt>
                <c:pt idx="228">
                  <c:v>14.2</c:v>
                </c:pt>
                <c:pt idx="229">
                  <c:v>14.2</c:v>
                </c:pt>
                <c:pt idx="230">
                  <c:v>14.94</c:v>
                </c:pt>
                <c:pt idx="231">
                  <c:v>15.27</c:v>
                </c:pt>
                <c:pt idx="232">
                  <c:v>14.99</c:v>
                </c:pt>
                <c:pt idx="233">
                  <c:v>15.04</c:v>
                </c:pt>
                <c:pt idx="234">
                  <c:v>14.57</c:v>
                </c:pt>
                <c:pt idx="235">
                  <c:v>14.42</c:v>
                </c:pt>
                <c:pt idx="236">
                  <c:v>14.77</c:v>
                </c:pt>
                <c:pt idx="237">
                  <c:v>14.29</c:v>
                </c:pt>
                <c:pt idx="238">
                  <c:v>14.08</c:v>
                </c:pt>
                <c:pt idx="239">
                  <c:v>14.06</c:v>
                </c:pt>
                <c:pt idx="240">
                  <c:v>14.11</c:v>
                </c:pt>
                <c:pt idx="241">
                  <c:v>14.27</c:v>
                </c:pt>
                <c:pt idx="242">
                  <c:v>14.61</c:v>
                </c:pt>
                <c:pt idx="243">
                  <c:v>14.86</c:v>
                </c:pt>
                <c:pt idx="244">
                  <c:v>14.93</c:v>
                </c:pt>
                <c:pt idx="245">
                  <c:v>15.04</c:v>
                </c:pt>
                <c:pt idx="246">
                  <c:v>14.1</c:v>
                </c:pt>
                <c:pt idx="247">
                  <c:v>12.68</c:v>
                </c:pt>
                <c:pt idx="248">
                  <c:v>13.05</c:v>
                </c:pt>
                <c:pt idx="249">
                  <c:v>13.02</c:v>
                </c:pt>
                <c:pt idx="250">
                  <c:v>12.59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AE-104D-8257-76EFD0CBAE11}"/>
            </c:ext>
          </c:extLst>
        </c:ser>
        <c:ser>
          <c:idx val="2"/>
          <c:order val="2"/>
          <c:tx>
            <c:v>TSLA</c:v>
          </c:tx>
          <c:spPr>
            <a:ln w="34925" cap="rnd">
              <a:solidFill>
                <a:schemeClr val="bg1">
                  <a:lumMod val="8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Sheet1!$B$17:$B$267</c:f>
              <c:numCache>
                <c:formatCode>m/d/yy</c:formatCode>
                <c:ptCount val="251"/>
                <c:pt idx="0">
                  <c:v>45233</c:v>
                </c:pt>
                <c:pt idx="1">
                  <c:v>45232</c:v>
                </c:pt>
                <c:pt idx="2">
                  <c:v>45231</c:v>
                </c:pt>
                <c:pt idx="3">
                  <c:v>45230</c:v>
                </c:pt>
                <c:pt idx="4">
                  <c:v>45229</c:v>
                </c:pt>
                <c:pt idx="5">
                  <c:v>45226</c:v>
                </c:pt>
                <c:pt idx="6">
                  <c:v>45225</c:v>
                </c:pt>
                <c:pt idx="7">
                  <c:v>45224</c:v>
                </c:pt>
                <c:pt idx="8">
                  <c:v>45223</c:v>
                </c:pt>
                <c:pt idx="9">
                  <c:v>45222</c:v>
                </c:pt>
                <c:pt idx="10">
                  <c:v>45219</c:v>
                </c:pt>
                <c:pt idx="11">
                  <c:v>45218</c:v>
                </c:pt>
                <c:pt idx="12">
                  <c:v>45217</c:v>
                </c:pt>
                <c:pt idx="13">
                  <c:v>45216</c:v>
                </c:pt>
                <c:pt idx="14">
                  <c:v>45215</c:v>
                </c:pt>
                <c:pt idx="15">
                  <c:v>45212</c:v>
                </c:pt>
                <c:pt idx="16">
                  <c:v>45211</c:v>
                </c:pt>
                <c:pt idx="17">
                  <c:v>45210</c:v>
                </c:pt>
                <c:pt idx="18">
                  <c:v>45209</c:v>
                </c:pt>
                <c:pt idx="19">
                  <c:v>45208</c:v>
                </c:pt>
                <c:pt idx="20">
                  <c:v>45205</c:v>
                </c:pt>
                <c:pt idx="21">
                  <c:v>45204</c:v>
                </c:pt>
                <c:pt idx="22">
                  <c:v>45203</c:v>
                </c:pt>
                <c:pt idx="23">
                  <c:v>45202</c:v>
                </c:pt>
                <c:pt idx="24">
                  <c:v>45201</c:v>
                </c:pt>
                <c:pt idx="25">
                  <c:v>45198</c:v>
                </c:pt>
                <c:pt idx="26">
                  <c:v>45197</c:v>
                </c:pt>
                <c:pt idx="27">
                  <c:v>45196</c:v>
                </c:pt>
                <c:pt idx="28">
                  <c:v>45195</c:v>
                </c:pt>
                <c:pt idx="29">
                  <c:v>45194</c:v>
                </c:pt>
                <c:pt idx="30">
                  <c:v>45191</c:v>
                </c:pt>
                <c:pt idx="31">
                  <c:v>45190</c:v>
                </c:pt>
                <c:pt idx="32">
                  <c:v>45189</c:v>
                </c:pt>
                <c:pt idx="33">
                  <c:v>45188</c:v>
                </c:pt>
                <c:pt idx="34">
                  <c:v>45187</c:v>
                </c:pt>
                <c:pt idx="35">
                  <c:v>45184</c:v>
                </c:pt>
                <c:pt idx="36">
                  <c:v>45183</c:v>
                </c:pt>
                <c:pt idx="37">
                  <c:v>45182</c:v>
                </c:pt>
                <c:pt idx="38">
                  <c:v>45181</c:v>
                </c:pt>
                <c:pt idx="39">
                  <c:v>45180</c:v>
                </c:pt>
                <c:pt idx="40">
                  <c:v>45177</c:v>
                </c:pt>
                <c:pt idx="41">
                  <c:v>45176</c:v>
                </c:pt>
                <c:pt idx="42">
                  <c:v>45175</c:v>
                </c:pt>
                <c:pt idx="43">
                  <c:v>45174</c:v>
                </c:pt>
                <c:pt idx="44">
                  <c:v>45170</c:v>
                </c:pt>
                <c:pt idx="45">
                  <c:v>45169</c:v>
                </c:pt>
                <c:pt idx="46">
                  <c:v>45168</c:v>
                </c:pt>
                <c:pt idx="47">
                  <c:v>45167</c:v>
                </c:pt>
                <c:pt idx="48">
                  <c:v>45166</c:v>
                </c:pt>
                <c:pt idx="49">
                  <c:v>45163</c:v>
                </c:pt>
                <c:pt idx="50">
                  <c:v>45162</c:v>
                </c:pt>
                <c:pt idx="51">
                  <c:v>45161</c:v>
                </c:pt>
                <c:pt idx="52">
                  <c:v>45160</c:v>
                </c:pt>
                <c:pt idx="53">
                  <c:v>45159</c:v>
                </c:pt>
                <c:pt idx="54">
                  <c:v>45156</c:v>
                </c:pt>
                <c:pt idx="55">
                  <c:v>45155</c:v>
                </c:pt>
                <c:pt idx="56">
                  <c:v>45154</c:v>
                </c:pt>
                <c:pt idx="57">
                  <c:v>45153</c:v>
                </c:pt>
                <c:pt idx="58">
                  <c:v>45152</c:v>
                </c:pt>
                <c:pt idx="59">
                  <c:v>45149</c:v>
                </c:pt>
                <c:pt idx="60">
                  <c:v>45148</c:v>
                </c:pt>
                <c:pt idx="61">
                  <c:v>45147</c:v>
                </c:pt>
                <c:pt idx="62">
                  <c:v>45146</c:v>
                </c:pt>
                <c:pt idx="63">
                  <c:v>45145</c:v>
                </c:pt>
                <c:pt idx="64">
                  <c:v>45142</c:v>
                </c:pt>
                <c:pt idx="65">
                  <c:v>45141</c:v>
                </c:pt>
                <c:pt idx="66">
                  <c:v>45140</c:v>
                </c:pt>
                <c:pt idx="67">
                  <c:v>45139</c:v>
                </c:pt>
                <c:pt idx="68">
                  <c:v>45138</c:v>
                </c:pt>
                <c:pt idx="69">
                  <c:v>45135</c:v>
                </c:pt>
                <c:pt idx="70">
                  <c:v>45134</c:v>
                </c:pt>
                <c:pt idx="71">
                  <c:v>45133</c:v>
                </c:pt>
                <c:pt idx="72">
                  <c:v>45132</c:v>
                </c:pt>
                <c:pt idx="73">
                  <c:v>45131</c:v>
                </c:pt>
                <c:pt idx="74">
                  <c:v>45128</c:v>
                </c:pt>
                <c:pt idx="75">
                  <c:v>45127</c:v>
                </c:pt>
                <c:pt idx="76">
                  <c:v>45126</c:v>
                </c:pt>
                <c:pt idx="77">
                  <c:v>45125</c:v>
                </c:pt>
                <c:pt idx="78">
                  <c:v>45124</c:v>
                </c:pt>
                <c:pt idx="79">
                  <c:v>45121</c:v>
                </c:pt>
                <c:pt idx="80">
                  <c:v>45120</c:v>
                </c:pt>
                <c:pt idx="81">
                  <c:v>45119</c:v>
                </c:pt>
                <c:pt idx="82">
                  <c:v>45118</c:v>
                </c:pt>
                <c:pt idx="83">
                  <c:v>45117</c:v>
                </c:pt>
                <c:pt idx="84">
                  <c:v>45114</c:v>
                </c:pt>
                <c:pt idx="85">
                  <c:v>45113</c:v>
                </c:pt>
                <c:pt idx="86">
                  <c:v>45112</c:v>
                </c:pt>
                <c:pt idx="87">
                  <c:v>45110</c:v>
                </c:pt>
                <c:pt idx="88">
                  <c:v>45107</c:v>
                </c:pt>
                <c:pt idx="89">
                  <c:v>45106</c:v>
                </c:pt>
                <c:pt idx="90">
                  <c:v>45105</c:v>
                </c:pt>
                <c:pt idx="91">
                  <c:v>45104</c:v>
                </c:pt>
                <c:pt idx="92">
                  <c:v>45103</c:v>
                </c:pt>
                <c:pt idx="93">
                  <c:v>45100</c:v>
                </c:pt>
                <c:pt idx="94">
                  <c:v>45099</c:v>
                </c:pt>
                <c:pt idx="95">
                  <c:v>45098</c:v>
                </c:pt>
                <c:pt idx="96">
                  <c:v>45097</c:v>
                </c:pt>
                <c:pt idx="97">
                  <c:v>45093</c:v>
                </c:pt>
                <c:pt idx="98">
                  <c:v>45092</c:v>
                </c:pt>
                <c:pt idx="99">
                  <c:v>45091</c:v>
                </c:pt>
                <c:pt idx="100">
                  <c:v>45090</c:v>
                </c:pt>
                <c:pt idx="101">
                  <c:v>45089</c:v>
                </c:pt>
                <c:pt idx="102">
                  <c:v>45086</c:v>
                </c:pt>
                <c:pt idx="103">
                  <c:v>45085</c:v>
                </c:pt>
                <c:pt idx="104">
                  <c:v>45084</c:v>
                </c:pt>
                <c:pt idx="105">
                  <c:v>45083</c:v>
                </c:pt>
                <c:pt idx="106">
                  <c:v>45082</c:v>
                </c:pt>
                <c:pt idx="107">
                  <c:v>45079</c:v>
                </c:pt>
                <c:pt idx="108">
                  <c:v>45078</c:v>
                </c:pt>
                <c:pt idx="109">
                  <c:v>45077</c:v>
                </c:pt>
                <c:pt idx="110">
                  <c:v>45076</c:v>
                </c:pt>
                <c:pt idx="111">
                  <c:v>45072</c:v>
                </c:pt>
                <c:pt idx="112">
                  <c:v>45071</c:v>
                </c:pt>
                <c:pt idx="113">
                  <c:v>45070</c:v>
                </c:pt>
                <c:pt idx="114">
                  <c:v>45069</c:v>
                </c:pt>
                <c:pt idx="115">
                  <c:v>45068</c:v>
                </c:pt>
                <c:pt idx="116">
                  <c:v>45065</c:v>
                </c:pt>
                <c:pt idx="117">
                  <c:v>45064</c:v>
                </c:pt>
                <c:pt idx="118">
                  <c:v>45063</c:v>
                </c:pt>
                <c:pt idx="119">
                  <c:v>45062</c:v>
                </c:pt>
                <c:pt idx="120">
                  <c:v>45061</c:v>
                </c:pt>
                <c:pt idx="121">
                  <c:v>45058</c:v>
                </c:pt>
                <c:pt idx="122">
                  <c:v>45057</c:v>
                </c:pt>
                <c:pt idx="123">
                  <c:v>45056</c:v>
                </c:pt>
                <c:pt idx="124">
                  <c:v>45055</c:v>
                </c:pt>
                <c:pt idx="125">
                  <c:v>45054</c:v>
                </c:pt>
                <c:pt idx="126">
                  <c:v>45051</c:v>
                </c:pt>
                <c:pt idx="127">
                  <c:v>45050</c:v>
                </c:pt>
                <c:pt idx="128">
                  <c:v>45049</c:v>
                </c:pt>
                <c:pt idx="129">
                  <c:v>45048</c:v>
                </c:pt>
                <c:pt idx="130">
                  <c:v>45047</c:v>
                </c:pt>
                <c:pt idx="131">
                  <c:v>45044</c:v>
                </c:pt>
                <c:pt idx="132">
                  <c:v>45043</c:v>
                </c:pt>
                <c:pt idx="133">
                  <c:v>45042</c:v>
                </c:pt>
                <c:pt idx="134">
                  <c:v>45041</c:v>
                </c:pt>
                <c:pt idx="135">
                  <c:v>45040</c:v>
                </c:pt>
                <c:pt idx="136">
                  <c:v>45037</c:v>
                </c:pt>
                <c:pt idx="137">
                  <c:v>45036</c:v>
                </c:pt>
                <c:pt idx="138">
                  <c:v>45035</c:v>
                </c:pt>
                <c:pt idx="139">
                  <c:v>45034</c:v>
                </c:pt>
                <c:pt idx="140">
                  <c:v>45033</c:v>
                </c:pt>
                <c:pt idx="141">
                  <c:v>45030</c:v>
                </c:pt>
                <c:pt idx="142">
                  <c:v>45029</c:v>
                </c:pt>
                <c:pt idx="143">
                  <c:v>45028</c:v>
                </c:pt>
                <c:pt idx="144">
                  <c:v>45027</c:v>
                </c:pt>
                <c:pt idx="145">
                  <c:v>45026</c:v>
                </c:pt>
                <c:pt idx="146">
                  <c:v>45022</c:v>
                </c:pt>
                <c:pt idx="147">
                  <c:v>45021</c:v>
                </c:pt>
                <c:pt idx="148">
                  <c:v>45020</c:v>
                </c:pt>
                <c:pt idx="149">
                  <c:v>45019</c:v>
                </c:pt>
                <c:pt idx="150">
                  <c:v>45016</c:v>
                </c:pt>
                <c:pt idx="151">
                  <c:v>45015</c:v>
                </c:pt>
                <c:pt idx="152">
                  <c:v>45014</c:v>
                </c:pt>
                <c:pt idx="153">
                  <c:v>45013</c:v>
                </c:pt>
                <c:pt idx="154">
                  <c:v>45012</c:v>
                </c:pt>
                <c:pt idx="155">
                  <c:v>45009</c:v>
                </c:pt>
                <c:pt idx="156">
                  <c:v>45008</c:v>
                </c:pt>
                <c:pt idx="157">
                  <c:v>45007</c:v>
                </c:pt>
                <c:pt idx="158">
                  <c:v>45006</c:v>
                </c:pt>
                <c:pt idx="159">
                  <c:v>45005</c:v>
                </c:pt>
                <c:pt idx="160">
                  <c:v>45002</c:v>
                </c:pt>
                <c:pt idx="161">
                  <c:v>45001</c:v>
                </c:pt>
                <c:pt idx="162">
                  <c:v>45000</c:v>
                </c:pt>
                <c:pt idx="163">
                  <c:v>44999</c:v>
                </c:pt>
                <c:pt idx="164">
                  <c:v>44998</c:v>
                </c:pt>
                <c:pt idx="165">
                  <c:v>44995</c:v>
                </c:pt>
                <c:pt idx="166">
                  <c:v>44994</c:v>
                </c:pt>
                <c:pt idx="167">
                  <c:v>44993</c:v>
                </c:pt>
                <c:pt idx="168">
                  <c:v>44992</c:v>
                </c:pt>
                <c:pt idx="169">
                  <c:v>44991</c:v>
                </c:pt>
                <c:pt idx="170">
                  <c:v>44988</c:v>
                </c:pt>
                <c:pt idx="171">
                  <c:v>44987</c:v>
                </c:pt>
                <c:pt idx="172">
                  <c:v>44986</c:v>
                </c:pt>
                <c:pt idx="173">
                  <c:v>44985</c:v>
                </c:pt>
                <c:pt idx="174">
                  <c:v>44984</c:v>
                </c:pt>
                <c:pt idx="175">
                  <c:v>44981</c:v>
                </c:pt>
                <c:pt idx="176">
                  <c:v>44980</c:v>
                </c:pt>
                <c:pt idx="177">
                  <c:v>44979</c:v>
                </c:pt>
                <c:pt idx="178">
                  <c:v>44978</c:v>
                </c:pt>
                <c:pt idx="179">
                  <c:v>44974</c:v>
                </c:pt>
                <c:pt idx="180">
                  <c:v>44973</c:v>
                </c:pt>
                <c:pt idx="181">
                  <c:v>44972</c:v>
                </c:pt>
                <c:pt idx="182">
                  <c:v>44971</c:v>
                </c:pt>
                <c:pt idx="183">
                  <c:v>44970</c:v>
                </c:pt>
                <c:pt idx="184">
                  <c:v>44967</c:v>
                </c:pt>
                <c:pt idx="185">
                  <c:v>44966</c:v>
                </c:pt>
                <c:pt idx="186">
                  <c:v>44965</c:v>
                </c:pt>
                <c:pt idx="187">
                  <c:v>44964</c:v>
                </c:pt>
                <c:pt idx="188">
                  <c:v>44963</c:v>
                </c:pt>
                <c:pt idx="189">
                  <c:v>44960</c:v>
                </c:pt>
                <c:pt idx="190">
                  <c:v>44959</c:v>
                </c:pt>
                <c:pt idx="191">
                  <c:v>44958</c:v>
                </c:pt>
                <c:pt idx="192">
                  <c:v>44957</c:v>
                </c:pt>
                <c:pt idx="193">
                  <c:v>44956</c:v>
                </c:pt>
                <c:pt idx="194">
                  <c:v>44953</c:v>
                </c:pt>
                <c:pt idx="195">
                  <c:v>44952</c:v>
                </c:pt>
                <c:pt idx="196">
                  <c:v>44951</c:v>
                </c:pt>
                <c:pt idx="197">
                  <c:v>44950</c:v>
                </c:pt>
                <c:pt idx="198">
                  <c:v>44949</c:v>
                </c:pt>
                <c:pt idx="199">
                  <c:v>44946</c:v>
                </c:pt>
                <c:pt idx="200">
                  <c:v>44945</c:v>
                </c:pt>
                <c:pt idx="201">
                  <c:v>44944</c:v>
                </c:pt>
                <c:pt idx="202">
                  <c:v>44943</c:v>
                </c:pt>
                <c:pt idx="203">
                  <c:v>44939</c:v>
                </c:pt>
                <c:pt idx="204">
                  <c:v>44938</c:v>
                </c:pt>
                <c:pt idx="205">
                  <c:v>44937</c:v>
                </c:pt>
                <c:pt idx="206">
                  <c:v>44936</c:v>
                </c:pt>
                <c:pt idx="207">
                  <c:v>44935</c:v>
                </c:pt>
                <c:pt idx="208">
                  <c:v>44932</c:v>
                </c:pt>
                <c:pt idx="209">
                  <c:v>44931</c:v>
                </c:pt>
                <c:pt idx="210">
                  <c:v>44930</c:v>
                </c:pt>
                <c:pt idx="211">
                  <c:v>44929</c:v>
                </c:pt>
                <c:pt idx="212">
                  <c:v>44925</c:v>
                </c:pt>
                <c:pt idx="213">
                  <c:v>44924</c:v>
                </c:pt>
                <c:pt idx="214">
                  <c:v>44923</c:v>
                </c:pt>
                <c:pt idx="215">
                  <c:v>44922</c:v>
                </c:pt>
                <c:pt idx="216">
                  <c:v>44918</c:v>
                </c:pt>
                <c:pt idx="217">
                  <c:v>44917</c:v>
                </c:pt>
                <c:pt idx="218">
                  <c:v>44916</c:v>
                </c:pt>
                <c:pt idx="219">
                  <c:v>44915</c:v>
                </c:pt>
                <c:pt idx="220">
                  <c:v>44914</c:v>
                </c:pt>
                <c:pt idx="221">
                  <c:v>44911</c:v>
                </c:pt>
                <c:pt idx="222">
                  <c:v>44910</c:v>
                </c:pt>
                <c:pt idx="223">
                  <c:v>44909</c:v>
                </c:pt>
                <c:pt idx="224">
                  <c:v>44908</c:v>
                </c:pt>
                <c:pt idx="225">
                  <c:v>44907</c:v>
                </c:pt>
                <c:pt idx="226">
                  <c:v>44904</c:v>
                </c:pt>
                <c:pt idx="227">
                  <c:v>44903</c:v>
                </c:pt>
                <c:pt idx="228">
                  <c:v>44902</c:v>
                </c:pt>
                <c:pt idx="229">
                  <c:v>44901</c:v>
                </c:pt>
                <c:pt idx="230">
                  <c:v>44900</c:v>
                </c:pt>
                <c:pt idx="231">
                  <c:v>44897</c:v>
                </c:pt>
                <c:pt idx="232">
                  <c:v>44896</c:v>
                </c:pt>
                <c:pt idx="233">
                  <c:v>44895</c:v>
                </c:pt>
                <c:pt idx="234">
                  <c:v>44894</c:v>
                </c:pt>
                <c:pt idx="235">
                  <c:v>44893</c:v>
                </c:pt>
                <c:pt idx="236">
                  <c:v>44890</c:v>
                </c:pt>
                <c:pt idx="237">
                  <c:v>44888</c:v>
                </c:pt>
                <c:pt idx="238">
                  <c:v>44887</c:v>
                </c:pt>
                <c:pt idx="239">
                  <c:v>44886</c:v>
                </c:pt>
                <c:pt idx="240">
                  <c:v>44883</c:v>
                </c:pt>
                <c:pt idx="241">
                  <c:v>44882</c:v>
                </c:pt>
                <c:pt idx="242">
                  <c:v>44881</c:v>
                </c:pt>
                <c:pt idx="243">
                  <c:v>44880</c:v>
                </c:pt>
                <c:pt idx="244">
                  <c:v>44879</c:v>
                </c:pt>
                <c:pt idx="245">
                  <c:v>44876</c:v>
                </c:pt>
                <c:pt idx="246">
                  <c:v>44875</c:v>
                </c:pt>
                <c:pt idx="247">
                  <c:v>44874</c:v>
                </c:pt>
                <c:pt idx="248">
                  <c:v>44873</c:v>
                </c:pt>
                <c:pt idx="249">
                  <c:v>44872</c:v>
                </c:pt>
                <c:pt idx="250">
                  <c:v>44869</c:v>
                </c:pt>
              </c:numCache>
            </c:numRef>
          </c:cat>
          <c:val>
            <c:numRef>
              <c:f>Sheet1!$E$17:$E$267</c:f>
              <c:numCache>
                <c:formatCode>0.00</c:formatCode>
                <c:ptCount val="251"/>
                <c:pt idx="0">
                  <c:v>219.96000699999999</c:v>
                </c:pt>
                <c:pt idx="1">
                  <c:v>218.509995</c:v>
                </c:pt>
                <c:pt idx="2">
                  <c:v>205.66000399999999</c:v>
                </c:pt>
                <c:pt idx="3">
                  <c:v>200.83999600000001</c:v>
                </c:pt>
                <c:pt idx="4">
                  <c:v>197.36000100000001</c:v>
                </c:pt>
                <c:pt idx="5">
                  <c:v>207.300003</c:v>
                </c:pt>
                <c:pt idx="6">
                  <c:v>205.759995</c:v>
                </c:pt>
                <c:pt idx="7">
                  <c:v>212.41999799999999</c:v>
                </c:pt>
                <c:pt idx="8">
                  <c:v>216.520004</c:v>
                </c:pt>
                <c:pt idx="9">
                  <c:v>212.08000200000001</c:v>
                </c:pt>
                <c:pt idx="10">
                  <c:v>211.990005</c:v>
                </c:pt>
                <c:pt idx="11">
                  <c:v>220.11000100000001</c:v>
                </c:pt>
                <c:pt idx="12">
                  <c:v>242.679993</c:v>
                </c:pt>
                <c:pt idx="13">
                  <c:v>254.85000600000001</c:v>
                </c:pt>
                <c:pt idx="14">
                  <c:v>253.91999799999999</c:v>
                </c:pt>
                <c:pt idx="15">
                  <c:v>251.11999499999999</c:v>
                </c:pt>
                <c:pt idx="16">
                  <c:v>258.86999500000002</c:v>
                </c:pt>
                <c:pt idx="17">
                  <c:v>262.98998999999998</c:v>
                </c:pt>
                <c:pt idx="18">
                  <c:v>263.61999500000002</c:v>
                </c:pt>
                <c:pt idx="19">
                  <c:v>259.67001299999998</c:v>
                </c:pt>
                <c:pt idx="20">
                  <c:v>260.52999899999998</c:v>
                </c:pt>
                <c:pt idx="21">
                  <c:v>260.04998799999998</c:v>
                </c:pt>
                <c:pt idx="22">
                  <c:v>261.16000400000001</c:v>
                </c:pt>
                <c:pt idx="23">
                  <c:v>246.529999</c:v>
                </c:pt>
                <c:pt idx="24">
                  <c:v>251.60000600000001</c:v>
                </c:pt>
                <c:pt idx="25">
                  <c:v>250.220001</c:v>
                </c:pt>
                <c:pt idx="26">
                  <c:v>246.38000500000001</c:v>
                </c:pt>
                <c:pt idx="27">
                  <c:v>240.5</c:v>
                </c:pt>
                <c:pt idx="28">
                  <c:v>244.11999499999999</c:v>
                </c:pt>
                <c:pt idx="29">
                  <c:v>246.990005</c:v>
                </c:pt>
                <c:pt idx="30">
                  <c:v>244.88000500000001</c:v>
                </c:pt>
                <c:pt idx="31">
                  <c:v>255.699997</c:v>
                </c:pt>
                <c:pt idx="32">
                  <c:v>262.58999599999999</c:v>
                </c:pt>
                <c:pt idx="33">
                  <c:v>266.5</c:v>
                </c:pt>
                <c:pt idx="34">
                  <c:v>265.27999899999998</c:v>
                </c:pt>
                <c:pt idx="35">
                  <c:v>274.39001500000001</c:v>
                </c:pt>
                <c:pt idx="36">
                  <c:v>276.040009</c:v>
                </c:pt>
                <c:pt idx="37">
                  <c:v>271.29998799999998</c:v>
                </c:pt>
                <c:pt idx="38">
                  <c:v>267.48001099999999</c:v>
                </c:pt>
                <c:pt idx="39">
                  <c:v>273.57998700000002</c:v>
                </c:pt>
                <c:pt idx="40">
                  <c:v>248.5</c:v>
                </c:pt>
                <c:pt idx="41">
                  <c:v>251.490005</c:v>
                </c:pt>
                <c:pt idx="42">
                  <c:v>251.91999799999999</c:v>
                </c:pt>
                <c:pt idx="43">
                  <c:v>256.48998999999998</c:v>
                </c:pt>
                <c:pt idx="44">
                  <c:v>245.009995</c:v>
                </c:pt>
                <c:pt idx="45">
                  <c:v>258.07998700000002</c:v>
                </c:pt>
                <c:pt idx="46">
                  <c:v>256.89999399999999</c:v>
                </c:pt>
                <c:pt idx="47">
                  <c:v>257.17999300000002</c:v>
                </c:pt>
                <c:pt idx="48">
                  <c:v>238.820007</c:v>
                </c:pt>
                <c:pt idx="49">
                  <c:v>238.58999600000001</c:v>
                </c:pt>
                <c:pt idx="50">
                  <c:v>230.03999300000001</c:v>
                </c:pt>
                <c:pt idx="51">
                  <c:v>236.86000100000001</c:v>
                </c:pt>
                <c:pt idx="52">
                  <c:v>233.19000199999999</c:v>
                </c:pt>
                <c:pt idx="53">
                  <c:v>231.279999</c:v>
                </c:pt>
                <c:pt idx="54">
                  <c:v>215.490005</c:v>
                </c:pt>
                <c:pt idx="55">
                  <c:v>219.220001</c:v>
                </c:pt>
                <c:pt idx="56">
                  <c:v>225.60000600000001</c:v>
                </c:pt>
                <c:pt idx="57">
                  <c:v>232.96000699999999</c:v>
                </c:pt>
                <c:pt idx="58">
                  <c:v>239.759995</c:v>
                </c:pt>
                <c:pt idx="59">
                  <c:v>242.64999399999999</c:v>
                </c:pt>
                <c:pt idx="60">
                  <c:v>245.33999600000001</c:v>
                </c:pt>
                <c:pt idx="61">
                  <c:v>242.19000199999999</c:v>
                </c:pt>
                <c:pt idx="62">
                  <c:v>249.699997</c:v>
                </c:pt>
                <c:pt idx="63">
                  <c:v>251.449997</c:v>
                </c:pt>
                <c:pt idx="64">
                  <c:v>253.86000100000001</c:v>
                </c:pt>
                <c:pt idx="65">
                  <c:v>259.32000699999998</c:v>
                </c:pt>
                <c:pt idx="66">
                  <c:v>254.11000100000001</c:v>
                </c:pt>
                <c:pt idx="67">
                  <c:v>261.07000699999998</c:v>
                </c:pt>
                <c:pt idx="68">
                  <c:v>267.42999300000002</c:v>
                </c:pt>
                <c:pt idx="69">
                  <c:v>266.44000199999999</c:v>
                </c:pt>
                <c:pt idx="70">
                  <c:v>255.71000699999999</c:v>
                </c:pt>
                <c:pt idx="71">
                  <c:v>264.35000600000001</c:v>
                </c:pt>
                <c:pt idx="72">
                  <c:v>265.27999899999998</c:v>
                </c:pt>
                <c:pt idx="73">
                  <c:v>269.05999800000001</c:v>
                </c:pt>
                <c:pt idx="74">
                  <c:v>260.01998900000001</c:v>
                </c:pt>
                <c:pt idx="75">
                  <c:v>262.89999399999999</c:v>
                </c:pt>
                <c:pt idx="76">
                  <c:v>291.26001000000002</c:v>
                </c:pt>
                <c:pt idx="77">
                  <c:v>293.33999599999999</c:v>
                </c:pt>
                <c:pt idx="78">
                  <c:v>290.38000499999998</c:v>
                </c:pt>
                <c:pt idx="79">
                  <c:v>281.38000499999998</c:v>
                </c:pt>
                <c:pt idx="80">
                  <c:v>277.89999399999999</c:v>
                </c:pt>
                <c:pt idx="81">
                  <c:v>271.98998999999998</c:v>
                </c:pt>
                <c:pt idx="82">
                  <c:v>269.790009</c:v>
                </c:pt>
                <c:pt idx="83">
                  <c:v>269.60998499999999</c:v>
                </c:pt>
                <c:pt idx="84">
                  <c:v>274.42999300000002</c:v>
                </c:pt>
                <c:pt idx="85">
                  <c:v>276.540009</c:v>
                </c:pt>
                <c:pt idx="86">
                  <c:v>282.48001099999999</c:v>
                </c:pt>
                <c:pt idx="87">
                  <c:v>279.82000699999998</c:v>
                </c:pt>
                <c:pt idx="88">
                  <c:v>261.76998900000001</c:v>
                </c:pt>
                <c:pt idx="89">
                  <c:v>257.5</c:v>
                </c:pt>
                <c:pt idx="90">
                  <c:v>256.23998999999998</c:v>
                </c:pt>
                <c:pt idx="91">
                  <c:v>250.21000699999999</c:v>
                </c:pt>
                <c:pt idx="92">
                  <c:v>241.050003</c:v>
                </c:pt>
                <c:pt idx="93">
                  <c:v>256.60000600000001</c:v>
                </c:pt>
                <c:pt idx="94">
                  <c:v>264.60998499999999</c:v>
                </c:pt>
                <c:pt idx="95">
                  <c:v>259.459991</c:v>
                </c:pt>
                <c:pt idx="96">
                  <c:v>274.45001200000002</c:v>
                </c:pt>
                <c:pt idx="97">
                  <c:v>260.540009</c:v>
                </c:pt>
                <c:pt idx="98">
                  <c:v>255.89999399999999</c:v>
                </c:pt>
                <c:pt idx="99">
                  <c:v>256.790009</c:v>
                </c:pt>
                <c:pt idx="100">
                  <c:v>258.709991</c:v>
                </c:pt>
                <c:pt idx="101">
                  <c:v>249.83000200000001</c:v>
                </c:pt>
                <c:pt idx="102">
                  <c:v>244.39999399999999</c:v>
                </c:pt>
                <c:pt idx="103">
                  <c:v>234.86000100000001</c:v>
                </c:pt>
                <c:pt idx="104">
                  <c:v>224.570007</c:v>
                </c:pt>
                <c:pt idx="105">
                  <c:v>221.30999800000001</c:v>
                </c:pt>
                <c:pt idx="106">
                  <c:v>217.61000100000001</c:v>
                </c:pt>
                <c:pt idx="107">
                  <c:v>213.970001</c:v>
                </c:pt>
                <c:pt idx="108">
                  <c:v>207.520004</c:v>
                </c:pt>
                <c:pt idx="109">
                  <c:v>203.929993</c:v>
                </c:pt>
                <c:pt idx="110">
                  <c:v>201.16000399999999</c:v>
                </c:pt>
                <c:pt idx="111">
                  <c:v>193.16999799999999</c:v>
                </c:pt>
                <c:pt idx="112">
                  <c:v>184.470001</c:v>
                </c:pt>
                <c:pt idx="113">
                  <c:v>182.89999399999999</c:v>
                </c:pt>
                <c:pt idx="114">
                  <c:v>185.770004</c:v>
                </c:pt>
                <c:pt idx="115">
                  <c:v>188.86999499999999</c:v>
                </c:pt>
                <c:pt idx="116">
                  <c:v>180.13999899999999</c:v>
                </c:pt>
                <c:pt idx="117">
                  <c:v>176.88999899999999</c:v>
                </c:pt>
                <c:pt idx="118">
                  <c:v>173.86000100000001</c:v>
                </c:pt>
                <c:pt idx="119">
                  <c:v>166.520004</c:v>
                </c:pt>
                <c:pt idx="120">
                  <c:v>166.35000600000001</c:v>
                </c:pt>
                <c:pt idx="121">
                  <c:v>167.979996</c:v>
                </c:pt>
                <c:pt idx="122">
                  <c:v>172.08000200000001</c:v>
                </c:pt>
                <c:pt idx="123">
                  <c:v>168.53999300000001</c:v>
                </c:pt>
                <c:pt idx="124">
                  <c:v>169.14999399999999</c:v>
                </c:pt>
                <c:pt idx="125">
                  <c:v>171.78999300000001</c:v>
                </c:pt>
                <c:pt idx="126">
                  <c:v>170.05999800000001</c:v>
                </c:pt>
                <c:pt idx="127">
                  <c:v>161.199997</c:v>
                </c:pt>
                <c:pt idx="128">
                  <c:v>160.61000100000001</c:v>
                </c:pt>
                <c:pt idx="129">
                  <c:v>160.30999800000001</c:v>
                </c:pt>
                <c:pt idx="130">
                  <c:v>161.83000200000001</c:v>
                </c:pt>
                <c:pt idx="131">
                  <c:v>164.30999800000001</c:v>
                </c:pt>
                <c:pt idx="132">
                  <c:v>160.19000199999999</c:v>
                </c:pt>
                <c:pt idx="133">
                  <c:v>153.75</c:v>
                </c:pt>
                <c:pt idx="134">
                  <c:v>160.66999799999999</c:v>
                </c:pt>
                <c:pt idx="135">
                  <c:v>162.550003</c:v>
                </c:pt>
                <c:pt idx="136">
                  <c:v>165.08000200000001</c:v>
                </c:pt>
                <c:pt idx="137">
                  <c:v>162.990005</c:v>
                </c:pt>
                <c:pt idx="138">
                  <c:v>180.58999600000001</c:v>
                </c:pt>
                <c:pt idx="139">
                  <c:v>184.30999800000001</c:v>
                </c:pt>
                <c:pt idx="140">
                  <c:v>187.03999300000001</c:v>
                </c:pt>
                <c:pt idx="141">
                  <c:v>185</c:v>
                </c:pt>
                <c:pt idx="142">
                  <c:v>185.89999399999999</c:v>
                </c:pt>
                <c:pt idx="143">
                  <c:v>180.53999300000001</c:v>
                </c:pt>
                <c:pt idx="144">
                  <c:v>186.78999300000001</c:v>
                </c:pt>
                <c:pt idx="145">
                  <c:v>184.509995</c:v>
                </c:pt>
                <c:pt idx="146">
                  <c:v>185.05999800000001</c:v>
                </c:pt>
                <c:pt idx="147">
                  <c:v>185.520004</c:v>
                </c:pt>
                <c:pt idx="148">
                  <c:v>192.58000200000001</c:v>
                </c:pt>
                <c:pt idx="149">
                  <c:v>194.770004</c:v>
                </c:pt>
                <c:pt idx="150">
                  <c:v>207.46000699999999</c:v>
                </c:pt>
                <c:pt idx="151">
                  <c:v>195.279999</c:v>
                </c:pt>
                <c:pt idx="152">
                  <c:v>193.88000500000001</c:v>
                </c:pt>
                <c:pt idx="153">
                  <c:v>189.19000199999999</c:v>
                </c:pt>
                <c:pt idx="154">
                  <c:v>191.80999800000001</c:v>
                </c:pt>
                <c:pt idx="155">
                  <c:v>190.41000399999999</c:v>
                </c:pt>
                <c:pt idx="156">
                  <c:v>192.220001</c:v>
                </c:pt>
                <c:pt idx="157">
                  <c:v>191.14999399999999</c:v>
                </c:pt>
                <c:pt idx="158">
                  <c:v>197.58000200000001</c:v>
                </c:pt>
                <c:pt idx="159">
                  <c:v>183.25</c:v>
                </c:pt>
                <c:pt idx="160">
                  <c:v>180.13000500000001</c:v>
                </c:pt>
                <c:pt idx="161">
                  <c:v>184.13000500000001</c:v>
                </c:pt>
                <c:pt idx="162">
                  <c:v>180.449997</c:v>
                </c:pt>
                <c:pt idx="163">
                  <c:v>183.259995</c:v>
                </c:pt>
                <c:pt idx="164">
                  <c:v>174.479996</c:v>
                </c:pt>
                <c:pt idx="165">
                  <c:v>173.44000199999999</c:v>
                </c:pt>
                <c:pt idx="166">
                  <c:v>172.91999799999999</c:v>
                </c:pt>
                <c:pt idx="167">
                  <c:v>182</c:v>
                </c:pt>
                <c:pt idx="168">
                  <c:v>187.71000699999999</c:v>
                </c:pt>
                <c:pt idx="169">
                  <c:v>193.80999800000001</c:v>
                </c:pt>
                <c:pt idx="170">
                  <c:v>197.78999300000001</c:v>
                </c:pt>
                <c:pt idx="171">
                  <c:v>190.89999399999999</c:v>
                </c:pt>
                <c:pt idx="172">
                  <c:v>202.770004</c:v>
                </c:pt>
                <c:pt idx="173">
                  <c:v>205.71000699999999</c:v>
                </c:pt>
                <c:pt idx="174">
                  <c:v>207.63000500000001</c:v>
                </c:pt>
                <c:pt idx="175">
                  <c:v>196.88000500000001</c:v>
                </c:pt>
                <c:pt idx="176">
                  <c:v>202.070007</c:v>
                </c:pt>
                <c:pt idx="177">
                  <c:v>200.86000100000001</c:v>
                </c:pt>
                <c:pt idx="178">
                  <c:v>197.36999499999999</c:v>
                </c:pt>
                <c:pt idx="179">
                  <c:v>208.30999800000001</c:v>
                </c:pt>
                <c:pt idx="180">
                  <c:v>202.03999300000001</c:v>
                </c:pt>
                <c:pt idx="181">
                  <c:v>214.240005</c:v>
                </c:pt>
                <c:pt idx="182">
                  <c:v>209.25</c:v>
                </c:pt>
                <c:pt idx="183">
                  <c:v>194.63999899999999</c:v>
                </c:pt>
                <c:pt idx="184">
                  <c:v>196.88999899999999</c:v>
                </c:pt>
                <c:pt idx="185">
                  <c:v>207.320007</c:v>
                </c:pt>
                <c:pt idx="186">
                  <c:v>201.28999300000001</c:v>
                </c:pt>
                <c:pt idx="187">
                  <c:v>196.80999800000001</c:v>
                </c:pt>
                <c:pt idx="188">
                  <c:v>194.759995</c:v>
                </c:pt>
                <c:pt idx="189">
                  <c:v>189.979996</c:v>
                </c:pt>
                <c:pt idx="190">
                  <c:v>188.270004</c:v>
                </c:pt>
                <c:pt idx="191">
                  <c:v>181.41000399999999</c:v>
                </c:pt>
                <c:pt idx="192">
                  <c:v>173.220001</c:v>
                </c:pt>
                <c:pt idx="193">
                  <c:v>166.66000399999999</c:v>
                </c:pt>
                <c:pt idx="194">
                  <c:v>177.89999399999999</c:v>
                </c:pt>
                <c:pt idx="195">
                  <c:v>160.270004</c:v>
                </c:pt>
                <c:pt idx="196">
                  <c:v>144.429993</c:v>
                </c:pt>
                <c:pt idx="197">
                  <c:v>143.88999899999999</c:v>
                </c:pt>
                <c:pt idx="198">
                  <c:v>143.75</c:v>
                </c:pt>
                <c:pt idx="199">
                  <c:v>133.41999799999999</c:v>
                </c:pt>
                <c:pt idx="200">
                  <c:v>127.16999800000001</c:v>
                </c:pt>
                <c:pt idx="201">
                  <c:v>128.779999</c:v>
                </c:pt>
                <c:pt idx="202">
                  <c:v>131.490005</c:v>
                </c:pt>
                <c:pt idx="203">
                  <c:v>122.400002</c:v>
                </c:pt>
                <c:pt idx="204">
                  <c:v>123.55999799999999</c:v>
                </c:pt>
                <c:pt idx="205">
                  <c:v>123.220001</c:v>
                </c:pt>
                <c:pt idx="206">
                  <c:v>118.849998</c:v>
                </c:pt>
                <c:pt idx="207">
                  <c:v>119.769997</c:v>
                </c:pt>
                <c:pt idx="208">
                  <c:v>113.05999799999999</c:v>
                </c:pt>
                <c:pt idx="209">
                  <c:v>110.339996</c:v>
                </c:pt>
                <c:pt idx="210">
                  <c:v>113.639999</c:v>
                </c:pt>
                <c:pt idx="211">
                  <c:v>108.099998</c:v>
                </c:pt>
                <c:pt idx="212">
                  <c:v>123.18</c:v>
                </c:pt>
                <c:pt idx="213">
                  <c:v>121.82</c:v>
                </c:pt>
                <c:pt idx="214">
                  <c:v>112.709999</c:v>
                </c:pt>
                <c:pt idx="215">
                  <c:v>109.099998</c:v>
                </c:pt>
                <c:pt idx="216">
                  <c:v>123.150002</c:v>
                </c:pt>
                <c:pt idx="217">
                  <c:v>125.349998</c:v>
                </c:pt>
                <c:pt idx="218">
                  <c:v>137.570007</c:v>
                </c:pt>
                <c:pt idx="219">
                  <c:v>137.800003</c:v>
                </c:pt>
                <c:pt idx="220">
                  <c:v>149.86999499999999</c:v>
                </c:pt>
                <c:pt idx="221">
                  <c:v>150.229996</c:v>
                </c:pt>
                <c:pt idx="222">
                  <c:v>157.66999799999999</c:v>
                </c:pt>
                <c:pt idx="223">
                  <c:v>156.800003</c:v>
                </c:pt>
                <c:pt idx="224">
                  <c:v>160.949997</c:v>
                </c:pt>
                <c:pt idx="225">
                  <c:v>167.820007</c:v>
                </c:pt>
                <c:pt idx="226">
                  <c:v>179.050003</c:v>
                </c:pt>
                <c:pt idx="227">
                  <c:v>173.44000199999999</c:v>
                </c:pt>
                <c:pt idx="228">
                  <c:v>174.03999300000001</c:v>
                </c:pt>
                <c:pt idx="229">
                  <c:v>179.820007</c:v>
                </c:pt>
                <c:pt idx="230">
                  <c:v>182.449997</c:v>
                </c:pt>
                <c:pt idx="231">
                  <c:v>194.86000100000001</c:v>
                </c:pt>
                <c:pt idx="232">
                  <c:v>194.699997</c:v>
                </c:pt>
                <c:pt idx="233">
                  <c:v>194.699997</c:v>
                </c:pt>
                <c:pt idx="234">
                  <c:v>180.83000200000001</c:v>
                </c:pt>
                <c:pt idx="235">
                  <c:v>182.91999799999999</c:v>
                </c:pt>
                <c:pt idx="236">
                  <c:v>182.86000100000001</c:v>
                </c:pt>
                <c:pt idx="237">
                  <c:v>183.199997</c:v>
                </c:pt>
                <c:pt idx="238">
                  <c:v>169.91000399999999</c:v>
                </c:pt>
                <c:pt idx="239">
                  <c:v>167.86999499999999</c:v>
                </c:pt>
                <c:pt idx="240">
                  <c:v>180.19000199999999</c:v>
                </c:pt>
                <c:pt idx="241">
                  <c:v>183.16999799999999</c:v>
                </c:pt>
                <c:pt idx="242">
                  <c:v>186.91999799999999</c:v>
                </c:pt>
                <c:pt idx="243">
                  <c:v>194.41999799999999</c:v>
                </c:pt>
                <c:pt idx="244">
                  <c:v>190.949997</c:v>
                </c:pt>
                <c:pt idx="245">
                  <c:v>195.970001</c:v>
                </c:pt>
                <c:pt idx="246">
                  <c:v>190.720001</c:v>
                </c:pt>
                <c:pt idx="247">
                  <c:v>177.58999600000001</c:v>
                </c:pt>
                <c:pt idx="248">
                  <c:v>191.300003</c:v>
                </c:pt>
                <c:pt idx="249">
                  <c:v>197.08000200000001</c:v>
                </c:pt>
                <c:pt idx="250">
                  <c:v>207.470001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AE-104D-8257-76EFD0CBA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642719"/>
        <c:axId val="2105588975"/>
      </c:lineChart>
      <c:dateAx>
        <c:axId val="1879642719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105588975"/>
        <c:crosses val="autoZero"/>
        <c:auto val="1"/>
        <c:lblOffset val="100"/>
        <c:baseTimeUnit val="days"/>
      </c:dateAx>
      <c:valAx>
        <c:axId val="210558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879642719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Profit and 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SHEL</c:v>
          </c:tx>
          <c:spPr>
            <a:ln w="19050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Sheet1!$I$17:$I$266</c:f>
              <c:numCache>
                <c:formatCode>[$$-409]#,##0_ ;[Red]\-[$$-409]#,##0\ </c:formatCode>
                <c:ptCount val="250"/>
                <c:pt idx="0">
                  <c:v>-10547.062995752165</c:v>
                </c:pt>
                <c:pt idx="1">
                  <c:v>14497.648180113898</c:v>
                </c:pt>
                <c:pt idx="2">
                  <c:v>1151.3663056703426</c:v>
                </c:pt>
                <c:pt idx="3">
                  <c:v>-4312.2880503729921</c:v>
                </c:pt>
                <c:pt idx="4">
                  <c:v>-1220.6374137938792</c:v>
                </c:pt>
                <c:pt idx="5">
                  <c:v>634.24946188084255</c:v>
                </c:pt>
                <c:pt idx="6">
                  <c:v>-2871.6721078122619</c:v>
                </c:pt>
                <c:pt idx="7">
                  <c:v>854.9707771102311</c:v>
                </c:pt>
                <c:pt idx="8">
                  <c:v>-1789.1844341731967</c:v>
                </c:pt>
                <c:pt idx="9">
                  <c:v>89.472031790904794</c:v>
                </c:pt>
                <c:pt idx="10">
                  <c:v>-4625.5287702064106</c:v>
                </c:pt>
                <c:pt idx="11">
                  <c:v>-1708.2786306987452</c:v>
                </c:pt>
                <c:pt idx="12">
                  <c:v>43.786505091136796</c:v>
                </c:pt>
                <c:pt idx="13">
                  <c:v>1629.7254202066513</c:v>
                </c:pt>
                <c:pt idx="14">
                  <c:v>3250.2405721389182</c:v>
                </c:pt>
                <c:pt idx="15">
                  <c:v>3787.1775805954576</c:v>
                </c:pt>
                <c:pt idx="16">
                  <c:v>859.09422333370071</c:v>
                </c:pt>
                <c:pt idx="17">
                  <c:v>-586.66513598080178</c:v>
                </c:pt>
                <c:pt idx="18">
                  <c:v>1633.3937552906796</c:v>
                </c:pt>
                <c:pt idx="19">
                  <c:v>7391.929449743162</c:v>
                </c:pt>
                <c:pt idx="20">
                  <c:v>8953.0753271624744</c:v>
                </c:pt>
                <c:pt idx="21">
                  <c:v>2998.0608801086105</c:v>
                </c:pt>
                <c:pt idx="22">
                  <c:v>-6296.3453731473273</c:v>
                </c:pt>
                <c:pt idx="23">
                  <c:v>47.339014404390589</c:v>
                </c:pt>
                <c:pt idx="24">
                  <c:v>-4753.0104731132724</c:v>
                </c:pt>
                <c:pt idx="25">
                  <c:v>-6563.3682771193635</c:v>
                </c:pt>
                <c:pt idx="26">
                  <c:v>4158.9742501223718</c:v>
                </c:pt>
                <c:pt idx="27">
                  <c:v>4741.0327022376023</c:v>
                </c:pt>
                <c:pt idx="28">
                  <c:v>-3708.8503122987172</c:v>
                </c:pt>
                <c:pt idx="29">
                  <c:v>883.45633370068288</c:v>
                </c:pt>
                <c:pt idx="30">
                  <c:v>279.23363759283507</c:v>
                </c:pt>
                <c:pt idx="31">
                  <c:v>-2171.5740027722809</c:v>
                </c:pt>
                <c:pt idx="32">
                  <c:v>-1104.7936505997779</c:v>
                </c:pt>
                <c:pt idx="33">
                  <c:v>-275.96963317625398</c:v>
                </c:pt>
                <c:pt idx="34">
                  <c:v>2691.4198703350103</c:v>
                </c:pt>
                <c:pt idx="35">
                  <c:v>-3168.0167228660293</c:v>
                </c:pt>
                <c:pt idx="36">
                  <c:v>6616.5931487564221</c:v>
                </c:pt>
                <c:pt idx="37">
                  <c:v>-655.53301076944899</c:v>
                </c:pt>
                <c:pt idx="38">
                  <c:v>2597.6070528967111</c:v>
                </c:pt>
                <c:pt idx="39">
                  <c:v>1518.9825709021943</c:v>
                </c:pt>
                <c:pt idx="40">
                  <c:v>809.14803758762582</c:v>
                </c:pt>
                <c:pt idx="41">
                  <c:v>-1703.7387869339282</c:v>
                </c:pt>
                <c:pt idx="42">
                  <c:v>2577.5704877508688</c:v>
                </c:pt>
                <c:pt idx="43">
                  <c:v>0</c:v>
                </c:pt>
                <c:pt idx="44">
                  <c:v>3672.0792398131862</c:v>
                </c:pt>
                <c:pt idx="45">
                  <c:v>-723.01732895184716</c:v>
                </c:pt>
                <c:pt idx="46">
                  <c:v>1112.7431418397559</c:v>
                </c:pt>
                <c:pt idx="47">
                  <c:v>2881.797553949772</c:v>
                </c:pt>
                <c:pt idx="48">
                  <c:v>1917.0850715563681</c:v>
                </c:pt>
                <c:pt idx="49">
                  <c:v>2828.3162889234604</c:v>
                </c:pt>
                <c:pt idx="50">
                  <c:v>-1333.7773752675307</c:v>
                </c:pt>
                <c:pt idx="51">
                  <c:v>-984.73658296407416</c:v>
                </c:pt>
                <c:pt idx="52">
                  <c:v>-2393.3475217631894</c:v>
                </c:pt>
                <c:pt idx="53">
                  <c:v>1078.4166490454661</c:v>
                </c:pt>
                <c:pt idx="54">
                  <c:v>1032.9512696195752</c:v>
                </c:pt>
                <c:pt idx="55">
                  <c:v>1532.6400791034978</c:v>
                </c:pt>
                <c:pt idx="56">
                  <c:v>-1230.920728705076</c:v>
                </c:pt>
                <c:pt idx="57">
                  <c:v>-3070.1802620178742</c:v>
                </c:pt>
                <c:pt idx="58">
                  <c:v>-4133.276325962076</c:v>
                </c:pt>
                <c:pt idx="59">
                  <c:v>481.37676508341889</c:v>
                </c:pt>
                <c:pt idx="60">
                  <c:v>2240.6058314007992</c:v>
                </c:pt>
                <c:pt idx="61">
                  <c:v>4085.6001575829468</c:v>
                </c:pt>
                <c:pt idx="62">
                  <c:v>1171.8861810133819</c:v>
                </c:pt>
                <c:pt idx="63">
                  <c:v>1422.7145287030619</c:v>
                </c:pt>
                <c:pt idx="64">
                  <c:v>2772.7478532926675</c:v>
                </c:pt>
                <c:pt idx="65">
                  <c:v>3354.4795838039931</c:v>
                </c:pt>
                <c:pt idx="66">
                  <c:v>-5408.0799105758806</c:v>
                </c:pt>
                <c:pt idx="67">
                  <c:v>-2969.3234832398939</c:v>
                </c:pt>
                <c:pt idx="68">
                  <c:v>3396.784372418882</c:v>
                </c:pt>
                <c:pt idx="69">
                  <c:v>690.79648831615884</c:v>
                </c:pt>
                <c:pt idx="70">
                  <c:v>-8719.2744690571144</c:v>
                </c:pt>
                <c:pt idx="71">
                  <c:v>-1951.4292845849711</c:v>
                </c:pt>
                <c:pt idx="72">
                  <c:v>-1656.6979323524022</c:v>
                </c:pt>
                <c:pt idx="73">
                  <c:v>1953.3126031106019</c:v>
                </c:pt>
                <c:pt idx="74">
                  <c:v>1773.1764325686461</c:v>
                </c:pt>
                <c:pt idx="75">
                  <c:v>4228.0855413041609</c:v>
                </c:pt>
                <c:pt idx="76">
                  <c:v>3391.2145068573764</c:v>
                </c:pt>
                <c:pt idx="77">
                  <c:v>1134.6686509287274</c:v>
                </c:pt>
                <c:pt idx="78">
                  <c:v>642.73847056510738</c:v>
                </c:pt>
                <c:pt idx="79">
                  <c:v>-6907.1084889309905</c:v>
                </c:pt>
                <c:pt idx="80">
                  <c:v>1553.6511700497967</c:v>
                </c:pt>
                <c:pt idx="81">
                  <c:v>4534.2609275733412</c:v>
                </c:pt>
                <c:pt idx="82">
                  <c:v>4756.3427365834295</c:v>
                </c:pt>
                <c:pt idx="83">
                  <c:v>1357.9106214536064</c:v>
                </c:pt>
                <c:pt idx="84">
                  <c:v>5740.6575084948845</c:v>
                </c:pt>
                <c:pt idx="85">
                  <c:v>-6665.5770582497498</c:v>
                </c:pt>
                <c:pt idx="86">
                  <c:v>-4929.3388853848037</c:v>
                </c:pt>
                <c:pt idx="87">
                  <c:v>2384.8982456873282</c:v>
                </c:pt>
                <c:pt idx="88">
                  <c:v>2656.6617586686771</c:v>
                </c:pt>
                <c:pt idx="89">
                  <c:v>1056.330957093521</c:v>
                </c:pt>
                <c:pt idx="90">
                  <c:v>-1501.4943769713018</c:v>
                </c:pt>
                <c:pt idx="91">
                  <c:v>-1295.706368877414</c:v>
                </c:pt>
                <c:pt idx="92">
                  <c:v>3020.1554656302364</c:v>
                </c:pt>
                <c:pt idx="93">
                  <c:v>-2446.3426450672564</c:v>
                </c:pt>
                <c:pt idx="94">
                  <c:v>-3259.2566195110417</c:v>
                </c:pt>
                <c:pt idx="95">
                  <c:v>2088.499052113124</c:v>
                </c:pt>
                <c:pt idx="96">
                  <c:v>-99.3937864958272</c:v>
                </c:pt>
                <c:pt idx="97">
                  <c:v>-1631.5157649097412</c:v>
                </c:pt>
                <c:pt idx="98">
                  <c:v>6671.1536428491145</c:v>
                </c:pt>
                <c:pt idx="99">
                  <c:v>4983.7297590454637</c:v>
                </c:pt>
                <c:pt idx="100">
                  <c:v>2957.4568082687324</c:v>
                </c:pt>
                <c:pt idx="101">
                  <c:v>-3131.9632784657547</c:v>
                </c:pt>
                <c:pt idx="102">
                  <c:v>-2090.4162839532114</c:v>
                </c:pt>
                <c:pt idx="103">
                  <c:v>3298.9779198795645</c:v>
                </c:pt>
                <c:pt idx="104">
                  <c:v>2599.6496455300776</c:v>
                </c:pt>
                <c:pt idx="105">
                  <c:v>-51.967698869337383</c:v>
                </c:pt>
                <c:pt idx="106">
                  <c:v>-2832.1408345989839</c:v>
                </c:pt>
                <c:pt idx="107">
                  <c:v>6148.1852589523542</c:v>
                </c:pt>
                <c:pt idx="108">
                  <c:v>5839.27782462299</c:v>
                </c:pt>
                <c:pt idx="109">
                  <c:v>-7775.2702541912686</c:v>
                </c:pt>
                <c:pt idx="110">
                  <c:v>-6583.8480267411232</c:v>
                </c:pt>
                <c:pt idx="111">
                  <c:v>2003.7550544616201</c:v>
                </c:pt>
                <c:pt idx="112">
                  <c:v>-5794.4333208956205</c:v>
                </c:pt>
                <c:pt idx="113">
                  <c:v>-4075.5497972861153</c:v>
                </c:pt>
                <c:pt idx="114">
                  <c:v>1649.1866981257708</c:v>
                </c:pt>
                <c:pt idx="115">
                  <c:v>-1936.4326687574817</c:v>
                </c:pt>
                <c:pt idx="116">
                  <c:v>1798.1911666773431</c:v>
                </c:pt>
                <c:pt idx="117">
                  <c:v>-772.23399849823954</c:v>
                </c:pt>
                <c:pt idx="118">
                  <c:v>4406.6076377601958</c:v>
                </c:pt>
                <c:pt idx="119">
                  <c:v>-4973.7345304562305</c:v>
                </c:pt>
                <c:pt idx="120">
                  <c:v>2783.2922473257195</c:v>
                </c:pt>
                <c:pt idx="121">
                  <c:v>99.45146628260737</c:v>
                </c:pt>
                <c:pt idx="122">
                  <c:v>-3245.9025541247797</c:v>
                </c:pt>
                <c:pt idx="123">
                  <c:v>788.94736763543972</c:v>
                </c:pt>
                <c:pt idx="124">
                  <c:v>-98.601725530211851</c:v>
                </c:pt>
                <c:pt idx="125">
                  <c:v>-1325.0237332693705</c:v>
                </c:pt>
                <c:pt idx="126">
                  <c:v>9049.5267463042364</c:v>
                </c:pt>
                <c:pt idx="127">
                  <c:v>4203.7053258951128</c:v>
                </c:pt>
                <c:pt idx="128">
                  <c:v>-3696.2202846896885</c:v>
                </c:pt>
                <c:pt idx="129">
                  <c:v>-10410.545046150299</c:v>
                </c:pt>
                <c:pt idx="130">
                  <c:v>-2904.1593485517269</c:v>
                </c:pt>
                <c:pt idx="131">
                  <c:v>6427.1660406802102</c:v>
                </c:pt>
                <c:pt idx="132">
                  <c:v>942.28916785703552</c:v>
                </c:pt>
                <c:pt idx="133">
                  <c:v>-1087.1274416627164</c:v>
                </c:pt>
                <c:pt idx="134">
                  <c:v>-6241.9302607985119</c:v>
                </c:pt>
                <c:pt idx="135">
                  <c:v>2635.8582637396876</c:v>
                </c:pt>
                <c:pt idx="136">
                  <c:v>-924.59883239822682</c:v>
                </c:pt>
                <c:pt idx="137">
                  <c:v>731.72264968568436</c:v>
                </c:pt>
                <c:pt idx="138">
                  <c:v>-1986.751790702579</c:v>
                </c:pt>
                <c:pt idx="139">
                  <c:v>2049.1078115727701</c:v>
                </c:pt>
                <c:pt idx="140">
                  <c:v>-2755.4072921447068</c:v>
                </c:pt>
                <c:pt idx="141">
                  <c:v>-48.310199217060926</c:v>
                </c:pt>
                <c:pt idx="142">
                  <c:v>3372.4269245576811</c:v>
                </c:pt>
                <c:pt idx="143">
                  <c:v>2961.502164062013</c:v>
                </c:pt>
                <c:pt idx="144">
                  <c:v>-98.678897658699412</c:v>
                </c:pt>
                <c:pt idx="145">
                  <c:v>1139.1720503339809</c:v>
                </c:pt>
                <c:pt idx="146">
                  <c:v>3507.610417235685</c:v>
                </c:pt>
                <c:pt idx="147">
                  <c:v>1865.5331908806083</c:v>
                </c:pt>
                <c:pt idx="148">
                  <c:v>-5007.4153090763239</c:v>
                </c:pt>
                <c:pt idx="149">
                  <c:v>15484.848899154424</c:v>
                </c:pt>
                <c:pt idx="150">
                  <c:v>-2071.0863940878289</c:v>
                </c:pt>
                <c:pt idx="151">
                  <c:v>4306.7158927553082</c:v>
                </c:pt>
                <c:pt idx="152">
                  <c:v>5073.8821473681473</c:v>
                </c:pt>
                <c:pt idx="153">
                  <c:v>1772.9203556026141</c:v>
                </c:pt>
                <c:pt idx="154">
                  <c:v>6981.8580188880433</c:v>
                </c:pt>
                <c:pt idx="155">
                  <c:v>-7504.0206145986613</c:v>
                </c:pt>
                <c:pt idx="156">
                  <c:v>-4643.7971139349329</c:v>
                </c:pt>
                <c:pt idx="157">
                  <c:v>-1418.0659040288647</c:v>
                </c:pt>
                <c:pt idx="158">
                  <c:v>10209.991611270563</c:v>
                </c:pt>
                <c:pt idx="159">
                  <c:v>7173.3023857087019</c:v>
                </c:pt>
                <c:pt idx="160">
                  <c:v>-3788.425500666337</c:v>
                </c:pt>
                <c:pt idx="161">
                  <c:v>-4914.5022091702685</c:v>
                </c:pt>
                <c:pt idx="162">
                  <c:v>-19444.447927692752</c:v>
                </c:pt>
                <c:pt idx="163">
                  <c:v>1522.8486603850122</c:v>
                </c:pt>
                <c:pt idx="164">
                  <c:v>-6262.4278418345166</c:v>
                </c:pt>
                <c:pt idx="165">
                  <c:v>-1483.6702862292439</c:v>
                </c:pt>
                <c:pt idx="166">
                  <c:v>-3470.7587424167464</c:v>
                </c:pt>
                <c:pt idx="167">
                  <c:v>-1120.1192620659995</c:v>
                </c:pt>
                <c:pt idx="168">
                  <c:v>-4650.7998944520623</c:v>
                </c:pt>
                <c:pt idx="169">
                  <c:v>1300.1592651779692</c:v>
                </c:pt>
                <c:pt idx="170">
                  <c:v>-576.74147905376617</c:v>
                </c:pt>
                <c:pt idx="171">
                  <c:v>2324.8437001375246</c:v>
                </c:pt>
                <c:pt idx="172">
                  <c:v>5775.8468360120442</c:v>
                </c:pt>
                <c:pt idx="173">
                  <c:v>-2107.8345566706512</c:v>
                </c:pt>
                <c:pt idx="174">
                  <c:v>2820.3955729091181</c:v>
                </c:pt>
                <c:pt idx="175">
                  <c:v>1842.025412992454</c:v>
                </c:pt>
                <c:pt idx="176">
                  <c:v>6666.6553582571005</c:v>
                </c:pt>
                <c:pt idx="177">
                  <c:v>-5593.4785589012108</c:v>
                </c:pt>
                <c:pt idx="178">
                  <c:v>-2917.8872511709587</c:v>
                </c:pt>
                <c:pt idx="179">
                  <c:v>-6009.7006412301644</c:v>
                </c:pt>
                <c:pt idx="180">
                  <c:v>72.721497768069014</c:v>
                </c:pt>
                <c:pt idx="181">
                  <c:v>-575.28503831368869</c:v>
                </c:pt>
                <c:pt idx="182">
                  <c:v>3639.0256716912982</c:v>
                </c:pt>
                <c:pt idx="183">
                  <c:v>340.01520205284572</c:v>
                </c:pt>
                <c:pt idx="184">
                  <c:v>9884.5895596085356</c:v>
                </c:pt>
                <c:pt idx="185">
                  <c:v>1614.2603928305466</c:v>
                </c:pt>
                <c:pt idx="186">
                  <c:v>-704.55762680001749</c:v>
                </c:pt>
                <c:pt idx="187">
                  <c:v>9127.0378290585268</c:v>
                </c:pt>
                <c:pt idx="188">
                  <c:v>-2315.5997023904251</c:v>
                </c:pt>
                <c:pt idx="189">
                  <c:v>3487.780583467792</c:v>
                </c:pt>
                <c:pt idx="190">
                  <c:v>-3549.3982297631678</c:v>
                </c:pt>
                <c:pt idx="191">
                  <c:v>-2499.5855098879583</c:v>
                </c:pt>
                <c:pt idx="192">
                  <c:v>2054.4628139564925</c:v>
                </c:pt>
                <c:pt idx="193">
                  <c:v>-512.73259814597077</c:v>
                </c:pt>
                <c:pt idx="194">
                  <c:v>-51.273471590407297</c:v>
                </c:pt>
                <c:pt idx="195">
                  <c:v>3526.9506080451984</c:v>
                </c:pt>
                <c:pt idx="196">
                  <c:v>-775.98209712503865</c:v>
                </c:pt>
                <c:pt idx="197">
                  <c:v>-3274.7763181177556</c:v>
                </c:pt>
                <c:pt idx="198">
                  <c:v>-1375.205684808034</c:v>
                </c:pt>
                <c:pt idx="199">
                  <c:v>-1166.9306243209166</c:v>
                </c:pt>
                <c:pt idx="200">
                  <c:v>3802.044326733278</c:v>
                </c:pt>
                <c:pt idx="201">
                  <c:v>-5101.0213141947534</c:v>
                </c:pt>
                <c:pt idx="202">
                  <c:v>-1056.8623544867096</c:v>
                </c:pt>
                <c:pt idx="203">
                  <c:v>-50.327466223332173</c:v>
                </c:pt>
                <c:pt idx="204">
                  <c:v>3512.6311120008859</c:v>
                </c:pt>
                <c:pt idx="205">
                  <c:v>2878.2169073052532</c:v>
                </c:pt>
                <c:pt idx="206">
                  <c:v>1549.831439437721</c:v>
                </c:pt>
                <c:pt idx="207">
                  <c:v>4296.9647731732512</c:v>
                </c:pt>
                <c:pt idx="208">
                  <c:v>9570.9937056148719</c:v>
                </c:pt>
                <c:pt idx="209">
                  <c:v>270.61979139018086</c:v>
                </c:pt>
                <c:pt idx="210">
                  <c:v>-2947.4714141107361</c:v>
                </c:pt>
                <c:pt idx="211">
                  <c:v>-5109.7582124039591</c:v>
                </c:pt>
                <c:pt idx="212">
                  <c:v>1482.2901024903467</c:v>
                </c:pt>
                <c:pt idx="213">
                  <c:v>583.43832867158164</c:v>
                </c:pt>
                <c:pt idx="214">
                  <c:v>-6791.0783687126777</c:v>
                </c:pt>
                <c:pt idx="215">
                  <c:v>467.28037485519457</c:v>
                </c:pt>
                <c:pt idx="216">
                  <c:v>5498.7510498668125</c:v>
                </c:pt>
                <c:pt idx="217">
                  <c:v>-4479.1492457594504</c:v>
                </c:pt>
                <c:pt idx="218">
                  <c:v>7856.7336076278198</c:v>
                </c:pt>
                <c:pt idx="219">
                  <c:v>3296.1451181213965</c:v>
                </c:pt>
                <c:pt idx="220">
                  <c:v>3056.7681252806178</c:v>
                </c:pt>
                <c:pt idx="221">
                  <c:v>-6358.0058671723336</c:v>
                </c:pt>
                <c:pt idx="222">
                  <c:v>-3224.0493849953978</c:v>
                </c:pt>
                <c:pt idx="223">
                  <c:v>-3241.5695463262841</c:v>
                </c:pt>
                <c:pt idx="224">
                  <c:v>5429.3650938235014</c:v>
                </c:pt>
                <c:pt idx="225">
                  <c:v>4046.0465495958388</c:v>
                </c:pt>
                <c:pt idx="226">
                  <c:v>-5195.2484972187958</c:v>
                </c:pt>
                <c:pt idx="227">
                  <c:v>1277.732250046837</c:v>
                </c:pt>
                <c:pt idx="228">
                  <c:v>-1746.6638056135907</c:v>
                </c:pt>
                <c:pt idx="229">
                  <c:v>-3763.0875891837777</c:v>
                </c:pt>
                <c:pt idx="230">
                  <c:v>-1663.2027834198593</c:v>
                </c:pt>
                <c:pt idx="231">
                  <c:v>-1705.4152612378748</c:v>
                </c:pt>
                <c:pt idx="232">
                  <c:v>-2154.9521218915847</c:v>
                </c:pt>
                <c:pt idx="233">
                  <c:v>4425.55768526478</c:v>
                </c:pt>
                <c:pt idx="234">
                  <c:v>6001.0537884207961</c:v>
                </c:pt>
                <c:pt idx="235">
                  <c:v>-1742.3329855968173</c:v>
                </c:pt>
                <c:pt idx="236">
                  <c:v>-52.798231998574252</c:v>
                </c:pt>
                <c:pt idx="237">
                  <c:v>52.807525811893186</c:v>
                </c:pt>
                <c:pt idx="238">
                  <c:v>11684.037288756754</c:v>
                </c:pt>
                <c:pt idx="239">
                  <c:v>-6703.5886211130655</c:v>
                </c:pt>
                <c:pt idx="240">
                  <c:v>-3968.9871272057253</c:v>
                </c:pt>
                <c:pt idx="241">
                  <c:v>4675.7345779499856</c:v>
                </c:pt>
                <c:pt idx="242">
                  <c:v>-2452.0252215564865</c:v>
                </c:pt>
                <c:pt idx="243">
                  <c:v>8891.3367170009078</c:v>
                </c:pt>
                <c:pt idx="244">
                  <c:v>-5970.9471661688385</c:v>
                </c:pt>
                <c:pt idx="245">
                  <c:v>10523.381067183735</c:v>
                </c:pt>
                <c:pt idx="246">
                  <c:v>4349.4543898080938</c:v>
                </c:pt>
                <c:pt idx="247">
                  <c:v>-14001.063773327416</c:v>
                </c:pt>
                <c:pt idx="248">
                  <c:v>-3429.4842766854349</c:v>
                </c:pt>
                <c:pt idx="249">
                  <c:v>-1051.5214057958965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59-2C40-B77B-03C0CA26E5DA}"/>
            </c:ext>
          </c:extLst>
        </c:ser>
        <c:ser>
          <c:idx val="1"/>
          <c:order val="1"/>
          <c:tx>
            <c:v>PHG</c:v>
          </c:tx>
          <c:spPr>
            <a:ln w="12700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Sheet1!$J$17:$J$266</c:f>
              <c:numCache>
                <c:formatCode>[$$-409]#,##0_ ;[Red]\-[$$-409]#,##0\ </c:formatCode>
                <c:ptCount val="250"/>
                <c:pt idx="0">
                  <c:v>5500.4806739345822</c:v>
                </c:pt>
                <c:pt idx="1">
                  <c:v>11259.624099762223</c:v>
                </c:pt>
                <c:pt idx="2">
                  <c:v>7753.196611455548</c:v>
                </c:pt>
                <c:pt idx="3">
                  <c:v>5642.0953443258923</c:v>
                </c:pt>
                <c:pt idx="4">
                  <c:v>1783.800000000002</c:v>
                </c:pt>
                <c:pt idx="5">
                  <c:v>4610.3350499634653</c:v>
                </c:pt>
                <c:pt idx="6">
                  <c:v>0</c:v>
                </c:pt>
                <c:pt idx="7">
                  <c:v>-9409.8888575166802</c:v>
                </c:pt>
                <c:pt idx="8">
                  <c:v>-318.65639936268229</c:v>
                </c:pt>
                <c:pt idx="9">
                  <c:v>9534.2465753424531</c:v>
                </c:pt>
                <c:pt idx="10">
                  <c:v>-1146.2882096069936</c:v>
                </c:pt>
                <c:pt idx="11">
                  <c:v>-3559.8865393804413</c:v>
                </c:pt>
                <c:pt idx="12">
                  <c:v>-7570.9621451104158</c:v>
                </c:pt>
                <c:pt idx="13">
                  <c:v>315.78947368422484</c:v>
                </c:pt>
                <c:pt idx="14">
                  <c:v>2869.2879914983928</c:v>
                </c:pt>
                <c:pt idx="15">
                  <c:v>-1900.7549154828164</c:v>
                </c:pt>
                <c:pt idx="16">
                  <c:v>-3134.7650540629825</c:v>
                </c:pt>
                <c:pt idx="17">
                  <c:v>943.38050314464181</c:v>
                </c:pt>
                <c:pt idx="18">
                  <c:v>7081.5615387103571</c:v>
                </c:pt>
                <c:pt idx="19">
                  <c:v>5740.808871470238</c:v>
                </c:pt>
                <c:pt idx="20">
                  <c:v>-21613.36487130211</c:v>
                </c:pt>
                <c:pt idx="21">
                  <c:v>1683.6581632652558</c:v>
                </c:pt>
                <c:pt idx="22">
                  <c:v>1848.0492813142125</c:v>
                </c:pt>
                <c:pt idx="23">
                  <c:v>-3350.2688654685862</c:v>
                </c:pt>
                <c:pt idx="24">
                  <c:v>-3610.8323164075973</c:v>
                </c:pt>
                <c:pt idx="25">
                  <c:v>-450.64599151962705</c:v>
                </c:pt>
                <c:pt idx="26">
                  <c:v>-2974.729796727815</c:v>
                </c:pt>
                <c:pt idx="27">
                  <c:v>-4829.2682926828975</c:v>
                </c:pt>
                <c:pt idx="28">
                  <c:v>292.96875</c:v>
                </c:pt>
                <c:pt idx="29">
                  <c:v>-1602.7197668771032</c:v>
                </c:pt>
                <c:pt idx="30">
                  <c:v>1023.3918128655262</c:v>
                </c:pt>
                <c:pt idx="31">
                  <c:v>-9759.5336991765034</c:v>
                </c:pt>
                <c:pt idx="32">
                  <c:v>-1827.5679475163952</c:v>
                </c:pt>
                <c:pt idx="33">
                  <c:v>-561.25821147141596</c:v>
                </c:pt>
                <c:pt idx="34">
                  <c:v>-560.238095238097</c:v>
                </c:pt>
                <c:pt idx="35">
                  <c:v>0</c:v>
                </c:pt>
                <c:pt idx="36">
                  <c:v>1548.5828976341099</c:v>
                </c:pt>
                <c:pt idx="37">
                  <c:v>-702.27524802081166</c:v>
                </c:pt>
                <c:pt idx="38">
                  <c:v>-3744.7713243075054</c:v>
                </c:pt>
                <c:pt idx="39">
                  <c:v>11821.240356618979</c:v>
                </c:pt>
                <c:pt idx="40">
                  <c:v>-7313.6568213783003</c:v>
                </c:pt>
                <c:pt idx="41">
                  <c:v>-3062.6312326047291</c:v>
                </c:pt>
                <c:pt idx="42">
                  <c:v>-2485.0575241601614</c:v>
                </c:pt>
                <c:pt idx="43">
                  <c:v>-2056.6591433573753</c:v>
                </c:pt>
                <c:pt idx="44">
                  <c:v>-6045.6918943125438</c:v>
                </c:pt>
                <c:pt idx="45">
                  <c:v>-3584.0707964602257</c:v>
                </c:pt>
                <c:pt idx="46">
                  <c:v>531.92821506775624</c:v>
                </c:pt>
                <c:pt idx="47">
                  <c:v>7496.578827805567</c:v>
                </c:pt>
                <c:pt idx="48">
                  <c:v>-272.36948377802327</c:v>
                </c:pt>
                <c:pt idx="49">
                  <c:v>1918.7118281731807</c:v>
                </c:pt>
                <c:pt idx="50">
                  <c:v>-4189.2160275128099</c:v>
                </c:pt>
                <c:pt idx="51">
                  <c:v>-2013.4093959731536</c:v>
                </c:pt>
                <c:pt idx="52">
                  <c:v>-1602.122901741121</c:v>
                </c:pt>
                <c:pt idx="53">
                  <c:v>3648.6214572692966</c:v>
                </c:pt>
                <c:pt idx="54">
                  <c:v>135.19602815705855</c:v>
                </c:pt>
                <c:pt idx="55">
                  <c:v>11365.790989980829</c:v>
                </c:pt>
                <c:pt idx="56">
                  <c:v>5283.1841980009567</c:v>
                </c:pt>
                <c:pt idx="57">
                  <c:v>-285.32095647543218</c:v>
                </c:pt>
                <c:pt idx="58">
                  <c:v>11401.791707798604</c:v>
                </c:pt>
                <c:pt idx="59">
                  <c:v>-3512.1951219511893</c:v>
                </c:pt>
                <c:pt idx="60">
                  <c:v>1175.3183153770274</c:v>
                </c:pt>
                <c:pt idx="61">
                  <c:v>294.11764705888908</c:v>
                </c:pt>
                <c:pt idx="62">
                  <c:v>-5627.7197870264754</c:v>
                </c:pt>
                <c:pt idx="63">
                  <c:v>2180.2617335398013</c:v>
                </c:pt>
                <c:pt idx="64">
                  <c:v>1167.3152318732559</c:v>
                </c:pt>
                <c:pt idx="65">
                  <c:v>3692.7623679351209</c:v>
                </c:pt>
                <c:pt idx="66">
                  <c:v>-4510.2131663329883</c:v>
                </c:pt>
                <c:pt idx="67">
                  <c:v>-1303.6891020612895</c:v>
                </c:pt>
                <c:pt idx="68">
                  <c:v>-2442.5288526115473</c:v>
                </c:pt>
                <c:pt idx="69">
                  <c:v>4077.655339805819</c:v>
                </c:pt>
                <c:pt idx="70">
                  <c:v>-4164.6579303330491</c:v>
                </c:pt>
                <c:pt idx="71">
                  <c:v>-8376.0027919962504</c:v>
                </c:pt>
                <c:pt idx="72">
                  <c:v>-278.94002789404794</c:v>
                </c:pt>
                <c:pt idx="73">
                  <c:v>-20043.371802315447</c:v>
                </c:pt>
                <c:pt idx="74">
                  <c:v>-519.7184928540488</c:v>
                </c:pt>
                <c:pt idx="75">
                  <c:v>1698.619411960789</c:v>
                </c:pt>
                <c:pt idx="76">
                  <c:v>-521.75217391303704</c:v>
                </c:pt>
                <c:pt idx="77">
                  <c:v>2631.5922206838759</c:v>
                </c:pt>
                <c:pt idx="78">
                  <c:v>923.87593488780783</c:v>
                </c:pt>
                <c:pt idx="79">
                  <c:v>-527.0092226613898</c:v>
                </c:pt>
                <c:pt idx="80">
                  <c:v>4276.1557115297719</c:v>
                </c:pt>
                <c:pt idx="81">
                  <c:v>8803.3291519179038</c:v>
                </c:pt>
                <c:pt idx="82">
                  <c:v>1659.7232983069255</c:v>
                </c:pt>
                <c:pt idx="83">
                  <c:v>3498.1341651989519</c:v>
                </c:pt>
                <c:pt idx="84">
                  <c:v>5558.2235419583185</c:v>
                </c:pt>
                <c:pt idx="85">
                  <c:v>-5182.0868347339119</c:v>
                </c:pt>
                <c:pt idx="86">
                  <c:v>-837.98882681561656</c:v>
                </c:pt>
                <c:pt idx="87">
                  <c:v>-2904.5780126980781</c:v>
                </c:pt>
                <c:pt idx="88">
                  <c:v>8388.6398104265008</c:v>
                </c:pt>
                <c:pt idx="89">
                  <c:v>998.55915365865133</c:v>
                </c:pt>
                <c:pt idx="90">
                  <c:v>1145.5846708551044</c:v>
                </c:pt>
                <c:pt idx="91">
                  <c:v>5393.6005830904187</c:v>
                </c:pt>
                <c:pt idx="92">
                  <c:v>3689.1293654697233</c:v>
                </c:pt>
                <c:pt idx="93">
                  <c:v>-1760.4057818872643</c:v>
                </c:pt>
                <c:pt idx="94">
                  <c:v>2962.9777777777645</c:v>
                </c:pt>
                <c:pt idx="95">
                  <c:v>-1327.4336283185862</c:v>
                </c:pt>
                <c:pt idx="96">
                  <c:v>-1028.9073983341445</c:v>
                </c:pt>
                <c:pt idx="97">
                  <c:v>-1171.3030746705376</c:v>
                </c:pt>
                <c:pt idx="98">
                  <c:v>7811.7329900717177</c:v>
                </c:pt>
                <c:pt idx="99">
                  <c:v>3034.8861911987824</c:v>
                </c:pt>
                <c:pt idx="100">
                  <c:v>-1959.7989949748596</c:v>
                </c:pt>
                <c:pt idx="101">
                  <c:v>5527.1082125328385</c:v>
                </c:pt>
                <c:pt idx="102">
                  <c:v>153.60982316390272</c:v>
                </c:pt>
                <c:pt idx="103">
                  <c:v>5474.4681960374965</c:v>
                </c:pt>
                <c:pt idx="104">
                  <c:v>-2635.6589147287223</c:v>
                </c:pt>
                <c:pt idx="105">
                  <c:v>465.83850931676272</c:v>
                </c:pt>
                <c:pt idx="106">
                  <c:v>-2311.2327843468506</c:v>
                </c:pt>
                <c:pt idx="107">
                  <c:v>5971.6972236773418</c:v>
                </c:pt>
                <c:pt idx="108">
                  <c:v>3336.8804733516999</c:v>
                </c:pt>
                <c:pt idx="109">
                  <c:v>-10429.448385963602</c:v>
                </c:pt>
                <c:pt idx="110">
                  <c:v>1386.7489156008883</c:v>
                </c:pt>
                <c:pt idx="111">
                  <c:v>5331.9396409795772</c:v>
                </c:pt>
                <c:pt idx="112">
                  <c:v>-5541.3186249358314</c:v>
                </c:pt>
                <c:pt idx="113">
                  <c:v>-5737.3072099996534</c:v>
                </c:pt>
                <c:pt idx="114">
                  <c:v>-4754.8288878242138</c:v>
                </c:pt>
                <c:pt idx="115">
                  <c:v>-1772.496394509948</c:v>
                </c:pt>
                <c:pt idx="116">
                  <c:v>-1177.0476300660748</c:v>
                </c:pt>
                <c:pt idx="117">
                  <c:v>-5062.6952748312306</c:v>
                </c:pt>
                <c:pt idx="118">
                  <c:v>1599.6268346885722</c:v>
                </c:pt>
                <c:pt idx="119">
                  <c:v>-2022.1617717861907</c:v>
                </c:pt>
                <c:pt idx="120">
                  <c:v>4248.046875</c:v>
                </c:pt>
                <c:pt idx="121">
                  <c:v>-3617.9450072358786</c:v>
                </c:pt>
                <c:pt idx="122">
                  <c:v>-6235.2385451110104</c:v>
                </c:pt>
                <c:pt idx="123">
                  <c:v>6072.2891566265198</c:v>
                </c:pt>
                <c:pt idx="124">
                  <c:v>-2437.8585086042181</c:v>
                </c:pt>
                <c:pt idx="125">
                  <c:v>-3262.4113475177019</c:v>
                </c:pt>
                <c:pt idx="126">
                  <c:v>4901.5043201106719</c:v>
                </c:pt>
                <c:pt idx="127">
                  <c:v>-862.51073969758613</c:v>
                </c:pt>
                <c:pt idx="128">
                  <c:v>-1288.1393744341385</c:v>
                </c:pt>
                <c:pt idx="129">
                  <c:v>1872.2851656265193</c:v>
                </c:pt>
                <c:pt idx="130">
                  <c:v>-4119.3321913194914</c:v>
                </c:pt>
                <c:pt idx="131">
                  <c:v>-849.84419263456346</c:v>
                </c:pt>
                <c:pt idx="132">
                  <c:v>4164.6866522109249</c:v>
                </c:pt>
                <c:pt idx="133">
                  <c:v>-1144.4921861942014</c:v>
                </c:pt>
                <c:pt idx="134">
                  <c:v>-10359.1164990385</c:v>
                </c:pt>
                <c:pt idx="135">
                  <c:v>42406.692464178028</c:v>
                </c:pt>
                <c:pt idx="136">
                  <c:v>7597.0154955288026</c:v>
                </c:pt>
                <c:pt idx="137">
                  <c:v>-1287.5537171434082</c:v>
                </c:pt>
                <c:pt idx="138">
                  <c:v>7084.0201583756143</c:v>
                </c:pt>
                <c:pt idx="139">
                  <c:v>164.80218874710405</c:v>
                </c:pt>
                <c:pt idx="140">
                  <c:v>6913.9962386736142</c:v>
                </c:pt>
                <c:pt idx="141">
                  <c:v>-12910.150618612159</c:v>
                </c:pt>
                <c:pt idx="142">
                  <c:v>-804.70497879318032</c:v>
                </c:pt>
                <c:pt idx="143">
                  <c:v>-1122.3945014641524</c:v>
                </c:pt>
                <c:pt idx="144">
                  <c:v>1774.1774193548388</c:v>
                </c:pt>
                <c:pt idx="145">
                  <c:v>484.65266558967988</c:v>
                </c:pt>
                <c:pt idx="146">
                  <c:v>6773.1277533039429</c:v>
                </c:pt>
                <c:pt idx="147">
                  <c:v>-2944.3838604143903</c:v>
                </c:pt>
                <c:pt idx="148">
                  <c:v>655.75413419418635</c:v>
                </c:pt>
                <c:pt idx="149">
                  <c:v>-817.45504087197276</c:v>
                </c:pt>
                <c:pt idx="150">
                  <c:v>7370.1842546063599</c:v>
                </c:pt>
                <c:pt idx="151">
                  <c:v>18117.247964313065</c:v>
                </c:pt>
                <c:pt idx="152">
                  <c:v>11049.686246182522</c:v>
                </c:pt>
                <c:pt idx="153">
                  <c:v>-2917.9329533171594</c:v>
                </c:pt>
                <c:pt idx="154">
                  <c:v>5006.1990111248679</c:v>
                </c:pt>
                <c:pt idx="155">
                  <c:v>-4564.8204503956122</c:v>
                </c:pt>
                <c:pt idx="156">
                  <c:v>1099.5539951403011</c:v>
                </c:pt>
                <c:pt idx="157">
                  <c:v>-4156.6084337349766</c:v>
                </c:pt>
                <c:pt idx="158">
                  <c:v>10280.393163887447</c:v>
                </c:pt>
                <c:pt idx="159">
                  <c:v>-6581.3711151736734</c:v>
                </c:pt>
                <c:pt idx="160">
                  <c:v>-1092.8780262828398</c:v>
                </c:pt>
                <c:pt idx="161">
                  <c:v>8619.5940037476321</c:v>
                </c:pt>
                <c:pt idx="162">
                  <c:v>-17802.585193889496</c:v>
                </c:pt>
                <c:pt idx="163">
                  <c:v>5017.9211469534075</c:v>
                </c:pt>
                <c:pt idx="164">
                  <c:v>6219.5121951219571</c:v>
                </c:pt>
                <c:pt idx="165">
                  <c:v>-3971.1369451782662</c:v>
                </c:pt>
                <c:pt idx="166">
                  <c:v>3100.3037628994257</c:v>
                </c:pt>
                <c:pt idx="167">
                  <c:v>731.27970749542465</c:v>
                </c:pt>
                <c:pt idx="168">
                  <c:v>-4501.8007202881181</c:v>
                </c:pt>
                <c:pt idx="169">
                  <c:v>-1433.6917562723595</c:v>
                </c:pt>
                <c:pt idx="170">
                  <c:v>7343.941248469976</c:v>
                </c:pt>
                <c:pt idx="171">
                  <c:v>4472.0496894409489</c:v>
                </c:pt>
                <c:pt idx="172">
                  <c:v>-4225.3521126759842</c:v>
                </c:pt>
                <c:pt idx="173">
                  <c:v>-7172.7435744172617</c:v>
                </c:pt>
                <c:pt idx="174">
                  <c:v>5477.7845404747613</c:v>
                </c:pt>
                <c:pt idx="175">
                  <c:v>-8687.9432624113688</c:v>
                </c:pt>
                <c:pt idx="176">
                  <c:v>2863.9618138424748</c:v>
                </c:pt>
                <c:pt idx="177">
                  <c:v>-536.05118903802259</c:v>
                </c:pt>
                <c:pt idx="178">
                  <c:v>-4401.4081924056318</c:v>
                </c:pt>
                <c:pt idx="179">
                  <c:v>-1052.6140350877399</c:v>
                </c:pt>
                <c:pt idx="180">
                  <c:v>703.41739175949772</c:v>
                </c:pt>
                <c:pt idx="181">
                  <c:v>175.95308949873711</c:v>
                </c:pt>
                <c:pt idx="182">
                  <c:v>2126.3851151801514</c:v>
                </c:pt>
                <c:pt idx="183">
                  <c:v>2862.2540250446968</c:v>
                </c:pt>
                <c:pt idx="184">
                  <c:v>-2131.4210853417003</c:v>
                </c:pt>
                <c:pt idx="185">
                  <c:v>-8457.9981851552802</c:v>
                </c:pt>
                <c:pt idx="186">
                  <c:v>-3075.1710179482307</c:v>
                </c:pt>
                <c:pt idx="187">
                  <c:v>5037.6201505501376</c:v>
                </c:pt>
                <c:pt idx="188">
                  <c:v>-7453.3996303444146</c:v>
                </c:pt>
                <c:pt idx="189">
                  <c:v>-8557.3395501920004</c:v>
                </c:pt>
                <c:pt idx="190">
                  <c:v>5701.5263108734616</c:v>
                </c:pt>
                <c:pt idx="191">
                  <c:v>13492.954819336788</c:v>
                </c:pt>
                <c:pt idx="192">
                  <c:v>-14508.043357420775</c:v>
                </c:pt>
                <c:pt idx="193">
                  <c:v>17657.445556209561</c:v>
                </c:pt>
                <c:pt idx="194">
                  <c:v>1776.2168014337831</c:v>
                </c:pt>
                <c:pt idx="195">
                  <c:v>1966.5910627776784</c:v>
                </c:pt>
                <c:pt idx="196">
                  <c:v>-2306.3098758131619</c:v>
                </c:pt>
                <c:pt idx="197">
                  <c:v>-6083.4298957126439</c:v>
                </c:pt>
                <c:pt idx="198">
                  <c:v>13438.256658595681</c:v>
                </c:pt>
                <c:pt idx="199">
                  <c:v>7826.0869565216935</c:v>
                </c:pt>
                <c:pt idx="200">
                  <c:v>-5487.8048780487188</c:v>
                </c:pt>
                <c:pt idx="201">
                  <c:v>-5035.9712230216182</c:v>
                </c:pt>
                <c:pt idx="202">
                  <c:v>-10751.428367134586</c:v>
                </c:pt>
                <c:pt idx="203">
                  <c:v>1744.1510613865673</c:v>
                </c:pt>
                <c:pt idx="204">
                  <c:v>5868.4051056073331</c:v>
                </c:pt>
                <c:pt idx="205">
                  <c:v>5800.6408338755255</c:v>
                </c:pt>
                <c:pt idx="206">
                  <c:v>5162.8580208973763</c:v>
                </c:pt>
                <c:pt idx="207">
                  <c:v>-3642.9692557966018</c:v>
                </c:pt>
                <c:pt idx="208">
                  <c:v>8234.5222561122082</c:v>
                </c:pt>
                <c:pt idx="209">
                  <c:v>-4243.5239852399163</c:v>
                </c:pt>
                <c:pt idx="210">
                  <c:v>11892.583120204625</c:v>
                </c:pt>
                <c:pt idx="211">
                  <c:v>13008.672448298863</c:v>
                </c:pt>
                <c:pt idx="212">
                  <c:v>-5114.7540983606523</c:v>
                </c:pt>
                <c:pt idx="213">
                  <c:v>12286.689419795204</c:v>
                </c:pt>
                <c:pt idx="214">
                  <c:v>-5033.5570469798749</c:v>
                </c:pt>
                <c:pt idx="215">
                  <c:v>-201.20724346074371</c:v>
                </c:pt>
                <c:pt idx="216">
                  <c:v>9122.3220456115869</c:v>
                </c:pt>
                <c:pt idx="217">
                  <c:v>9629.1012838802144</c:v>
                </c:pt>
                <c:pt idx="218">
                  <c:v>18877.937831690673</c:v>
                </c:pt>
                <c:pt idx="219">
                  <c:v>-5361.1317944899374</c:v>
                </c:pt>
                <c:pt idx="220">
                  <c:v>-3967.6708302718412</c:v>
                </c:pt>
                <c:pt idx="221">
                  <c:v>-5835.7348703170219</c:v>
                </c:pt>
                <c:pt idx="222">
                  <c:v>-14989.733059548238</c:v>
                </c:pt>
                <c:pt idx="223">
                  <c:v>823.6101578585675</c:v>
                </c:pt>
                <c:pt idx="224">
                  <c:v>8468.5956245589277</c:v>
                </c:pt>
                <c:pt idx="225">
                  <c:v>424.0282685512131</c:v>
                </c:pt>
                <c:pt idx="226">
                  <c:v>3648.0686695279151</c:v>
                </c:pt>
                <c:pt idx="227">
                  <c:v>-4647.8873239436225</c:v>
                </c:pt>
                <c:pt idx="228">
                  <c:v>0</c:v>
                </c:pt>
                <c:pt idx="229">
                  <c:v>-14859.437751004034</c:v>
                </c:pt>
                <c:pt idx="230">
                  <c:v>-6483.3005893909503</c:v>
                </c:pt>
                <c:pt idx="231">
                  <c:v>5603.7358238825609</c:v>
                </c:pt>
                <c:pt idx="232">
                  <c:v>-997.34042553190068</c:v>
                </c:pt>
                <c:pt idx="233">
                  <c:v>9677.4193548387011</c:v>
                </c:pt>
                <c:pt idx="234">
                  <c:v>3120.6657420249639</c:v>
                </c:pt>
                <c:pt idx="235">
                  <c:v>-7109.0047393364994</c:v>
                </c:pt>
                <c:pt idx="236">
                  <c:v>10076.976906927948</c:v>
                </c:pt>
                <c:pt idx="237">
                  <c:v>4474.4318181818126</c:v>
                </c:pt>
                <c:pt idx="238">
                  <c:v>426.742532005675</c:v>
                </c:pt>
                <c:pt idx="239">
                  <c:v>-1063.0758327427213</c:v>
                </c:pt>
                <c:pt idx="240">
                  <c:v>-3363.7000700770914</c:v>
                </c:pt>
                <c:pt idx="241">
                  <c:v>-6981.5195071868393</c:v>
                </c:pt>
                <c:pt idx="242">
                  <c:v>-5047.1063257065962</c:v>
                </c:pt>
                <c:pt idx="243">
                  <c:v>-1406.563965170815</c:v>
                </c:pt>
                <c:pt idx="244">
                  <c:v>-2194.1489361702147</c:v>
                </c:pt>
                <c:pt idx="245">
                  <c:v>19999.999999999996</c:v>
                </c:pt>
                <c:pt idx="246">
                  <c:v>33596.214511040998</c:v>
                </c:pt>
                <c:pt idx="247">
                  <c:v>-8505.7471264368141</c:v>
                </c:pt>
                <c:pt idx="248">
                  <c:v>691.24423963138338</c:v>
                </c:pt>
                <c:pt idx="249">
                  <c:v>10246.227164416188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59-2C40-B77B-03C0CA26E5DA}"/>
            </c:ext>
          </c:extLst>
        </c:ser>
        <c:ser>
          <c:idx val="2"/>
          <c:order val="2"/>
          <c:tx>
            <c:v>TSLA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Sheet1!$K$17:$K$266</c:f>
              <c:numCache>
                <c:formatCode>[$$-409]#,##0_ ;[Red]\-[$$-409]#,##0\ </c:formatCode>
                <c:ptCount val="250"/>
                <c:pt idx="0">
                  <c:v>2654.3627901323143</c:v>
                </c:pt>
                <c:pt idx="1">
                  <c:v>24992.688417919151</c:v>
                </c:pt>
                <c:pt idx="2">
                  <c:v>9599.6974626507908</c:v>
                </c:pt>
                <c:pt idx="3">
                  <c:v>7053.0907628035602</c:v>
                </c:pt>
                <c:pt idx="4">
                  <c:v>-19179.936046600022</c:v>
                </c:pt>
                <c:pt idx="5">
                  <c:v>2993.7947850358528</c:v>
                </c:pt>
                <c:pt idx="6">
                  <c:v>-12541.197745421285</c:v>
                </c:pt>
                <c:pt idx="7">
                  <c:v>-7574.3689714692582</c:v>
                </c:pt>
                <c:pt idx="8">
                  <c:v>8374.2021088815127</c:v>
                </c:pt>
                <c:pt idx="9">
                  <c:v>169.81366645092422</c:v>
                </c:pt>
                <c:pt idx="10">
                  <c:v>-14756.250898386059</c:v>
                </c:pt>
                <c:pt idx="11">
                  <c:v>-37201.240565389293</c:v>
                </c:pt>
                <c:pt idx="12">
                  <c:v>-19101.452169477318</c:v>
                </c:pt>
                <c:pt idx="13">
                  <c:v>1465.0409693214074</c:v>
                </c:pt>
                <c:pt idx="14">
                  <c:v>4460.0239817621732</c:v>
                </c:pt>
                <c:pt idx="15">
                  <c:v>-11975.122879729704</c:v>
                </c:pt>
                <c:pt idx="16">
                  <c:v>-6266.3905953225903</c:v>
                </c:pt>
                <c:pt idx="17">
                  <c:v>-955.92900682670563</c:v>
                </c:pt>
                <c:pt idx="18">
                  <c:v>6084.6178645973305</c:v>
                </c:pt>
                <c:pt idx="19">
                  <c:v>-1320.3638787101734</c:v>
                </c:pt>
                <c:pt idx="20">
                  <c:v>738.33650782555435</c:v>
                </c:pt>
                <c:pt idx="21">
                  <c:v>-1700.1316939787348</c:v>
                </c:pt>
                <c:pt idx="22">
                  <c:v>23737.484378118268</c:v>
                </c:pt>
                <c:pt idx="23">
                  <c:v>-8060.424291086887</c:v>
                </c:pt>
                <c:pt idx="24">
                  <c:v>2206.0666525215211</c:v>
                </c:pt>
                <c:pt idx="25">
                  <c:v>6234.2656418080014</c:v>
                </c:pt>
                <c:pt idx="26">
                  <c:v>9779.6340956341155</c:v>
                </c:pt>
                <c:pt idx="27">
                  <c:v>-5931.5010226835166</c:v>
                </c:pt>
                <c:pt idx="28">
                  <c:v>-4647.9775568246232</c:v>
                </c:pt>
                <c:pt idx="29">
                  <c:v>3446.5860126064563</c:v>
                </c:pt>
                <c:pt idx="30">
                  <c:v>-16926.072940079041</c:v>
                </c:pt>
                <c:pt idx="31">
                  <c:v>-10495.447815917558</c:v>
                </c:pt>
                <c:pt idx="32">
                  <c:v>-5868.6739212007842</c:v>
                </c:pt>
                <c:pt idx="33">
                  <c:v>1839.5672566328792</c:v>
                </c:pt>
                <c:pt idx="34">
                  <c:v>-13280.389958796457</c:v>
                </c:pt>
                <c:pt idx="35">
                  <c:v>-2390.9490598516659</c:v>
                </c:pt>
                <c:pt idx="36">
                  <c:v>6988.6048059832892</c:v>
                </c:pt>
                <c:pt idx="37">
                  <c:v>5712.5420112233978</c:v>
                </c:pt>
                <c:pt idx="38">
                  <c:v>-8918.7459461353319</c:v>
                </c:pt>
                <c:pt idx="39">
                  <c:v>40370.20040241455</c:v>
                </c:pt>
                <c:pt idx="40">
                  <c:v>-4755.6641465731354</c:v>
                </c:pt>
                <c:pt idx="41">
                  <c:v>-682.74532139365181</c:v>
                </c:pt>
                <c:pt idx="42">
                  <c:v>-7126.9713098744969</c:v>
                </c:pt>
                <c:pt idx="43">
                  <c:v>18742.084379047432</c:v>
                </c:pt>
                <c:pt idx="44">
                  <c:v>-20257.273184069112</c:v>
                </c:pt>
                <c:pt idx="45">
                  <c:v>1837.2799183483223</c:v>
                </c:pt>
                <c:pt idx="46">
                  <c:v>-435.49110758398513</c:v>
                </c:pt>
                <c:pt idx="47">
                  <c:v>30751.169017426604</c:v>
                </c:pt>
                <c:pt idx="48">
                  <c:v>385.61717399083761</c:v>
                </c:pt>
                <c:pt idx="49">
                  <c:v>14866.985324590942</c:v>
                </c:pt>
                <c:pt idx="50">
                  <c:v>-11517.365483756814</c:v>
                </c:pt>
                <c:pt idx="51">
                  <c:v>6295.2939123007927</c:v>
                </c:pt>
                <c:pt idx="52">
                  <c:v>3303.3604432002762</c:v>
                </c:pt>
                <c:pt idx="53">
                  <c:v>29309.93295953561</c:v>
                </c:pt>
                <c:pt idx="54">
                  <c:v>-6805.9410327253818</c:v>
                </c:pt>
                <c:pt idx="55">
                  <c:v>-11312.065301984119</c:v>
                </c:pt>
                <c:pt idx="56">
                  <c:v>-12637.363974667081</c:v>
                </c:pt>
                <c:pt idx="57">
                  <c:v>-11344.658227908289</c:v>
                </c:pt>
                <c:pt idx="58">
                  <c:v>-4764.0619352333324</c:v>
                </c:pt>
                <c:pt idx="59">
                  <c:v>-4385.7537195036493</c:v>
                </c:pt>
                <c:pt idx="60">
                  <c:v>5202.5169891200203</c:v>
                </c:pt>
                <c:pt idx="61">
                  <c:v>-12030.428658755676</c:v>
                </c:pt>
                <c:pt idx="62">
                  <c:v>-2783.8536820503632</c:v>
                </c:pt>
                <c:pt idx="63">
                  <c:v>-3797.3749161058558</c:v>
                </c:pt>
                <c:pt idx="64">
                  <c:v>-8422.0358670589849</c:v>
                </c:pt>
                <c:pt idx="65">
                  <c:v>8201.18213292984</c:v>
                </c:pt>
                <c:pt idx="66">
                  <c:v>-10663.815548907474</c:v>
                </c:pt>
                <c:pt idx="67">
                  <c:v>-9512.7490056809547</c:v>
                </c:pt>
                <c:pt idx="68">
                  <c:v>1486.2498011841474</c:v>
                </c:pt>
                <c:pt idx="69">
                  <c:v>16784.630567860415</c:v>
                </c:pt>
                <c:pt idx="70">
                  <c:v>-13073.574887681305</c:v>
                </c:pt>
                <c:pt idx="71">
                  <c:v>-1402.2813683740587</c:v>
                </c:pt>
                <c:pt idx="72">
                  <c:v>-5619.562964540004</c:v>
                </c:pt>
                <c:pt idx="73">
                  <c:v>13906.637000896093</c:v>
                </c:pt>
                <c:pt idx="74">
                  <c:v>-4381.9019638319023</c:v>
                </c:pt>
                <c:pt idx="75">
                  <c:v>-38948.039588407642</c:v>
                </c:pt>
                <c:pt idx="76">
                  <c:v>-2836.2801232191705</c:v>
                </c:pt>
                <c:pt idx="77">
                  <c:v>4077.4033322301229</c:v>
                </c:pt>
                <c:pt idx="78">
                  <c:v>12794.086061658838</c:v>
                </c:pt>
                <c:pt idx="79">
                  <c:v>5009.0119829221185</c:v>
                </c:pt>
                <c:pt idx="80">
                  <c:v>8691.502213004298</c:v>
                </c:pt>
                <c:pt idx="81">
                  <c:v>3261.7679330000369</c:v>
                </c:pt>
                <c:pt idx="82">
                  <c:v>267.08803088286714</c:v>
                </c:pt>
                <c:pt idx="83">
                  <c:v>-7025.4828159399094</c:v>
                </c:pt>
                <c:pt idx="84">
                  <c:v>-3052.0227545085099</c:v>
                </c:pt>
                <c:pt idx="85">
                  <c:v>-8411.2174577902988</c:v>
                </c:pt>
                <c:pt idx="86">
                  <c:v>3802.4500514003635</c:v>
                </c:pt>
                <c:pt idx="87">
                  <c:v>27581.493308615991</c:v>
                </c:pt>
                <c:pt idx="88">
                  <c:v>6632.9926213592571</c:v>
                </c:pt>
                <c:pt idx="89">
                  <c:v>1966.9217127272098</c:v>
                </c:pt>
                <c:pt idx="90">
                  <c:v>9639.8750350540577</c:v>
                </c:pt>
                <c:pt idx="91">
                  <c:v>15200.172389128675</c:v>
                </c:pt>
                <c:pt idx="92">
                  <c:v>-24240.066463599374</c:v>
                </c:pt>
                <c:pt idx="93">
                  <c:v>-12108.354868014492</c:v>
                </c:pt>
                <c:pt idx="94">
                  <c:v>7939.5578179912718</c:v>
                </c:pt>
                <c:pt idx="95">
                  <c:v>-21847.360677105775</c:v>
                </c:pt>
                <c:pt idx="96">
                  <c:v>21355.649834187319</c:v>
                </c:pt>
                <c:pt idx="97">
                  <c:v>7252.8567546585873</c:v>
                </c:pt>
                <c:pt idx="98">
                  <c:v>-1386.3701371652937</c:v>
                </c:pt>
                <c:pt idx="99">
                  <c:v>-2968.5471250315841</c:v>
                </c:pt>
                <c:pt idx="100">
                  <c:v>14217.650288454919</c:v>
                </c:pt>
                <c:pt idx="101">
                  <c:v>8887.0836878990103</c:v>
                </c:pt>
                <c:pt idx="102">
                  <c:v>16247.965527344022</c:v>
                </c:pt>
                <c:pt idx="103">
                  <c:v>18328.34960903753</c:v>
                </c:pt>
                <c:pt idx="104">
                  <c:v>5892.20374942121</c:v>
                </c:pt>
                <c:pt idx="105">
                  <c:v>6801.1524893104361</c:v>
                </c:pt>
                <c:pt idx="106">
                  <c:v>6804.6922147745545</c:v>
                </c:pt>
                <c:pt idx="107">
                  <c:v>12432.530600760749</c:v>
                </c:pt>
                <c:pt idx="108">
                  <c:v>7041.6537502651972</c:v>
                </c:pt>
                <c:pt idx="109">
                  <c:v>5508.0313082515704</c:v>
                </c:pt>
                <c:pt idx="110">
                  <c:v>16545.024761039786</c:v>
                </c:pt>
                <c:pt idx="111">
                  <c:v>18864.849466770473</c:v>
                </c:pt>
                <c:pt idx="112">
                  <c:v>3433.5856785211226</c:v>
                </c:pt>
                <c:pt idx="113">
                  <c:v>-6179.7059551121247</c:v>
                </c:pt>
                <c:pt idx="114">
                  <c:v>-6565.343531671042</c:v>
                </c:pt>
                <c:pt idx="115">
                  <c:v>19384.914063422442</c:v>
                </c:pt>
                <c:pt idx="116">
                  <c:v>7349.2001093854678</c:v>
                </c:pt>
                <c:pt idx="117">
                  <c:v>6971.121551989334</c:v>
                </c:pt>
                <c:pt idx="118">
                  <c:v>17631.508103975335</c:v>
                </c:pt>
                <c:pt idx="119">
                  <c:v>408.77185180265838</c:v>
                </c:pt>
                <c:pt idx="120">
                  <c:v>-3881.3907341681111</c:v>
                </c:pt>
                <c:pt idx="121">
                  <c:v>-9530.4647892786579</c:v>
                </c:pt>
                <c:pt idx="122">
                  <c:v>8401.5881025935705</c:v>
                </c:pt>
                <c:pt idx="123">
                  <c:v>-1442.5090668344519</c:v>
                </c:pt>
                <c:pt idx="124">
                  <c:v>-6147.0379127380511</c:v>
                </c:pt>
                <c:pt idx="125">
                  <c:v>4069.1403512776778</c:v>
                </c:pt>
                <c:pt idx="126">
                  <c:v>21985.114553072905</c:v>
                </c:pt>
                <c:pt idx="127">
                  <c:v>1469.3879492597262</c:v>
                </c:pt>
                <c:pt idx="128">
                  <c:v>748.55717982105216</c:v>
                </c:pt>
                <c:pt idx="129">
                  <c:v>-3757.0388215159232</c:v>
                </c:pt>
                <c:pt idx="130">
                  <c:v>-6037.3587248172098</c:v>
                </c:pt>
                <c:pt idx="131">
                  <c:v>10287.773140798163</c:v>
                </c:pt>
                <c:pt idx="132">
                  <c:v>16754.476747967485</c:v>
                </c:pt>
                <c:pt idx="133">
                  <c:v>-17227.853578488219</c:v>
                </c:pt>
                <c:pt idx="134">
                  <c:v>-4626.2810588813427</c:v>
                </c:pt>
                <c:pt idx="135">
                  <c:v>-6130.3585397339602</c:v>
                </c:pt>
                <c:pt idx="136">
                  <c:v>5129.1415077876045</c:v>
                </c:pt>
                <c:pt idx="137">
                  <c:v>-38983.313339239481</c:v>
                </c:pt>
                <c:pt idx="138">
                  <c:v>-8073.3591023097961</c:v>
                </c:pt>
                <c:pt idx="139">
                  <c:v>-5838.3128788932481</c:v>
                </c:pt>
                <c:pt idx="140">
                  <c:v>4410.795675675683</c:v>
                </c:pt>
                <c:pt idx="141">
                  <c:v>-1936.5121657830553</c:v>
                </c:pt>
                <c:pt idx="142">
                  <c:v>11875.487333158308</c:v>
                </c:pt>
                <c:pt idx="143">
                  <c:v>-13384.014635088093</c:v>
                </c:pt>
                <c:pt idx="144">
                  <c:v>4942.8173254245421</c:v>
                </c:pt>
                <c:pt idx="145">
                  <c:v>-1188.8101284859954</c:v>
                </c:pt>
                <c:pt idx="146">
                  <c:v>-991.81972850752584</c:v>
                </c:pt>
                <c:pt idx="147">
                  <c:v>-14664.031419004787</c:v>
                </c:pt>
                <c:pt idx="148">
                  <c:v>-4497.6165837117051</c:v>
                </c:pt>
                <c:pt idx="149">
                  <c:v>-24467.372161999367</c:v>
                </c:pt>
                <c:pt idx="150">
                  <c:v>24948.807993387945</c:v>
                </c:pt>
                <c:pt idx="151">
                  <c:v>2888.3721144942419</c:v>
                </c:pt>
                <c:pt idx="152">
                  <c:v>9915.9637410438427</c:v>
                </c:pt>
                <c:pt idx="153">
                  <c:v>-5463.7318749151118</c:v>
                </c:pt>
                <c:pt idx="154">
                  <c:v>2941.0093389841131</c:v>
                </c:pt>
                <c:pt idx="155">
                  <c:v>-3766.5112695530743</c:v>
                </c:pt>
                <c:pt idx="156">
                  <c:v>2239.0939755927875</c:v>
                </c:pt>
                <c:pt idx="157">
                  <c:v>-13017.527958117991</c:v>
                </c:pt>
                <c:pt idx="158">
                  <c:v>31279.676944065483</c:v>
                </c:pt>
                <c:pt idx="159">
                  <c:v>6928.3182443702353</c:v>
                </c:pt>
                <c:pt idx="160">
                  <c:v>-8689.5126082248371</c:v>
                </c:pt>
                <c:pt idx="161">
                  <c:v>8157.4021860471466</c:v>
                </c:pt>
                <c:pt idx="162">
                  <c:v>-6133.3582378412912</c:v>
                </c:pt>
                <c:pt idx="163">
                  <c:v>20128.379645309025</c:v>
                </c:pt>
                <c:pt idx="164">
                  <c:v>2398.5101199434312</c:v>
                </c:pt>
                <c:pt idx="165">
                  <c:v>1202.8776451870726</c:v>
                </c:pt>
                <c:pt idx="166">
                  <c:v>-19956.048351648369</c:v>
                </c:pt>
                <c:pt idx="167">
                  <c:v>-12167.719966043134</c:v>
                </c:pt>
                <c:pt idx="168">
                  <c:v>-12589.631211904794</c:v>
                </c:pt>
                <c:pt idx="169">
                  <c:v>-8048.9309689191659</c:v>
                </c:pt>
                <c:pt idx="170">
                  <c:v>14436.876304983049</c:v>
                </c:pt>
                <c:pt idx="171">
                  <c:v>-23415.711921572012</c:v>
                </c:pt>
                <c:pt idx="172">
                  <c:v>-5716.791405291222</c:v>
                </c:pt>
                <c:pt idx="173">
                  <c:v>-3698.8835019293288</c:v>
                </c:pt>
                <c:pt idx="174">
                  <c:v>21840.714601769752</c:v>
                </c:pt>
                <c:pt idx="175">
                  <c:v>-10273.671144080243</c:v>
                </c:pt>
                <c:pt idx="176">
                  <c:v>2409.6504908411198</c:v>
                </c:pt>
                <c:pt idx="177">
                  <c:v>7073.0224216705828</c:v>
                </c:pt>
                <c:pt idx="178">
                  <c:v>-21007.15876345025</c:v>
                </c:pt>
                <c:pt idx="179">
                  <c:v>12413.393817529972</c:v>
                </c:pt>
                <c:pt idx="180">
                  <c:v>-22778.214554279864</c:v>
                </c:pt>
                <c:pt idx="181">
                  <c:v>9538.8387096774004</c:v>
                </c:pt>
                <c:pt idx="182">
                  <c:v>30024.66312178722</c:v>
                </c:pt>
                <c:pt idx="183">
                  <c:v>-4571.0803218603323</c:v>
                </c:pt>
                <c:pt idx="184">
                  <c:v>-20123.495365307419</c:v>
                </c:pt>
                <c:pt idx="185">
                  <c:v>11982.739748021131</c:v>
                </c:pt>
                <c:pt idx="186">
                  <c:v>9105.2183233089509</c:v>
                </c:pt>
                <c:pt idx="187">
                  <c:v>4210.3163948016945</c:v>
                </c:pt>
                <c:pt idx="188">
                  <c:v>10064.215392445863</c:v>
                </c:pt>
                <c:pt idx="189">
                  <c:v>3633.0630767926309</c:v>
                </c:pt>
                <c:pt idx="190">
                  <c:v>15125.957441685588</c:v>
                </c:pt>
                <c:pt idx="191">
                  <c:v>18912.372596049121</c:v>
                </c:pt>
                <c:pt idx="192">
                  <c:v>15744.622207017401</c:v>
                </c:pt>
                <c:pt idx="193">
                  <c:v>-25272.603438086706</c:v>
                </c:pt>
                <c:pt idx="194">
                  <c:v>44000.722680458624</c:v>
                </c:pt>
                <c:pt idx="195">
                  <c:v>43869.034875602345</c:v>
                </c:pt>
                <c:pt idx="196">
                  <c:v>1501.1300403164007</c:v>
                </c:pt>
                <c:pt idx="197">
                  <c:v>389.56243478258659</c:v>
                </c:pt>
                <c:pt idx="198">
                  <c:v>30969.876045118828</c:v>
                </c:pt>
                <c:pt idx="199">
                  <c:v>19658.72485112401</c:v>
                </c:pt>
                <c:pt idx="200">
                  <c:v>-5000.7796629972127</c:v>
                </c:pt>
                <c:pt idx="201">
                  <c:v>-8243.990864552763</c:v>
                </c:pt>
                <c:pt idx="202">
                  <c:v>29705.891671472349</c:v>
                </c:pt>
                <c:pt idx="203">
                  <c:v>-3755.2477137463125</c:v>
                </c:pt>
                <c:pt idx="204">
                  <c:v>1103.7071814339329</c:v>
                </c:pt>
                <c:pt idx="205">
                  <c:v>14707.624984562439</c:v>
                </c:pt>
                <c:pt idx="206">
                  <c:v>-3072.5524690461634</c:v>
                </c:pt>
                <c:pt idx="207">
                  <c:v>23739.604170168161</c:v>
                </c:pt>
                <c:pt idx="208">
                  <c:v>9860.4390016472371</c:v>
                </c:pt>
                <c:pt idx="209">
                  <c:v>-11615.638961770846</c:v>
                </c:pt>
                <c:pt idx="210">
                  <c:v>20499.541544857359</c:v>
                </c:pt>
                <c:pt idx="211">
                  <c:v>-48968.994966715407</c:v>
                </c:pt>
                <c:pt idx="212">
                  <c:v>4465.6049909703734</c:v>
                </c:pt>
                <c:pt idx="213">
                  <c:v>32330.764194222007</c:v>
                </c:pt>
                <c:pt idx="214">
                  <c:v>13235.567612017718</c:v>
                </c:pt>
                <c:pt idx="215">
                  <c:v>-45635.416230037903</c:v>
                </c:pt>
                <c:pt idx="216">
                  <c:v>-7020.3303872410143</c:v>
                </c:pt>
                <c:pt idx="217">
                  <c:v>-35531.026759342989</c:v>
                </c:pt>
                <c:pt idx="218">
                  <c:v>-667.6226269748397</c:v>
                </c:pt>
                <c:pt idx="219">
                  <c:v>-32214.56569742327</c:v>
                </c:pt>
                <c:pt idx="220">
                  <c:v>-958.53294171694972</c:v>
                </c:pt>
                <c:pt idx="221">
                  <c:v>-18874.870538147625</c:v>
                </c:pt>
                <c:pt idx="222">
                  <c:v>2219.3749575374786</c:v>
                </c:pt>
                <c:pt idx="223">
                  <c:v>-10313.747318678112</c:v>
                </c:pt>
                <c:pt idx="224">
                  <c:v>-16374.710316869434</c:v>
                </c:pt>
                <c:pt idx="225">
                  <c:v>-25087.954899391996</c:v>
                </c:pt>
                <c:pt idx="226">
                  <c:v>12938.194038996897</c:v>
                </c:pt>
                <c:pt idx="227">
                  <c:v>-1378.9727054287494</c:v>
                </c:pt>
                <c:pt idx="228">
                  <c:v>-12857.332387936094</c:v>
                </c:pt>
                <c:pt idx="229">
                  <c:v>-5765.9414486041169</c:v>
                </c:pt>
                <c:pt idx="230">
                  <c:v>-25474.707864750591</c:v>
                </c:pt>
                <c:pt idx="231">
                  <c:v>328.71906002140963</c:v>
                </c:pt>
                <c:pt idx="232">
                  <c:v>0</c:v>
                </c:pt>
                <c:pt idx="233">
                  <c:v>30680.738476129576</c:v>
                </c:pt>
                <c:pt idx="234">
                  <c:v>-4570.2952609916192</c:v>
                </c:pt>
                <c:pt idx="235">
                  <c:v>131.24138613553882</c:v>
                </c:pt>
                <c:pt idx="236">
                  <c:v>-742.34935713453081</c:v>
                </c:pt>
                <c:pt idx="237">
                  <c:v>31287.134805788151</c:v>
                </c:pt>
                <c:pt idx="238">
                  <c:v>4860.925861110577</c:v>
                </c:pt>
                <c:pt idx="239">
                  <c:v>-27348.924720029721</c:v>
                </c:pt>
                <c:pt idx="240">
                  <c:v>-6507.6072119627515</c:v>
                </c:pt>
                <c:pt idx="241">
                  <c:v>-8024.8235397477165</c:v>
                </c:pt>
                <c:pt idx="242">
                  <c:v>-15430.511423007021</c:v>
                </c:pt>
                <c:pt idx="243">
                  <c:v>7268.9207740600277</c:v>
                </c:pt>
                <c:pt idx="244">
                  <c:v>-10246.474408090655</c:v>
                </c:pt>
                <c:pt idx="245">
                  <c:v>11010.905982535136</c:v>
                </c:pt>
                <c:pt idx="246">
                  <c:v>29573.749187989139</c:v>
                </c:pt>
                <c:pt idx="247">
                  <c:v>-28667.029346570373</c:v>
                </c:pt>
                <c:pt idx="248">
                  <c:v>-11731.274490244825</c:v>
                </c:pt>
                <c:pt idx="249">
                  <c:v>-20031.809803673717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59-2C40-B77B-03C0CA26E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005472"/>
        <c:axId val="98007120"/>
      </c:lineChart>
      <c:catAx>
        <c:axId val="98005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8007120"/>
        <c:crosses val="autoZero"/>
        <c:auto val="1"/>
        <c:lblAlgn val="ctr"/>
        <c:lblOffset val="100"/>
        <c:noMultiLvlLbl val="0"/>
      </c:catAx>
      <c:valAx>
        <c:axId val="9800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409]#,##0_ ;[Red]\-[$$-409]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800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Var</a:t>
            </a:r>
            <a:r>
              <a:rPr lang="en-GB" sz="1400" baseline="0"/>
              <a:t> &amp; ES</a:t>
            </a: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Mean Adjusted Var</c:v>
          </c:tx>
          <c:spPr>
            <a:noFill/>
            <a:ln w="28575" cap="flat" cmpd="sng" algn="ctr">
              <a:solidFill>
                <a:srgbClr val="00B0F0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Sheet1!$E$3:$H$3</c:f>
              <c:strCache>
                <c:ptCount val="4"/>
                <c:pt idx="0">
                  <c:v>SHELL</c:v>
                </c:pt>
                <c:pt idx="1">
                  <c:v>PHILIPS </c:v>
                </c:pt>
                <c:pt idx="2">
                  <c:v>TSLA</c:v>
                </c:pt>
                <c:pt idx="3">
                  <c:v>Portfolio</c:v>
                </c:pt>
              </c:strCache>
            </c:strRef>
          </c:cat>
          <c:val>
            <c:numRef>
              <c:f>Sheet1!$E$9:$H$9</c:f>
              <c:numCache>
                <c:formatCode>#,##0</c:formatCode>
                <c:ptCount val="4"/>
                <c:pt idx="0">
                  <c:v>-6716.9922361068175</c:v>
                </c:pt>
                <c:pt idx="1">
                  <c:v>-9294.0588005403442</c:v>
                </c:pt>
                <c:pt idx="2">
                  <c:v>-24730.392787734017</c:v>
                </c:pt>
                <c:pt idx="3">
                  <c:v>-28781.937041395991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10-4043-B2F2-C0FF398E19E6}"/>
            </c:ext>
          </c:extLst>
        </c:ser>
        <c:ser>
          <c:idx val="1"/>
          <c:order val="1"/>
          <c:tx>
            <c:v>Expected Sheet1!$O$1Sshortfall</c:v>
          </c:tx>
          <c:spPr>
            <a:noFill/>
            <a:ln w="28575" cap="flat" cmpd="sng" algn="ctr">
              <a:solidFill>
                <a:srgbClr val="FFC000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Sheet1!$E$3:$H$3</c:f>
              <c:strCache>
                <c:ptCount val="4"/>
                <c:pt idx="0">
                  <c:v>SHELL</c:v>
                </c:pt>
                <c:pt idx="1">
                  <c:v>PHILIPS </c:v>
                </c:pt>
                <c:pt idx="2">
                  <c:v>TSLA</c:v>
                </c:pt>
                <c:pt idx="3">
                  <c:v>Portfolio</c:v>
                </c:pt>
              </c:strCache>
            </c:strRef>
          </c:cat>
          <c:val>
            <c:numRef>
              <c:f>Sheet1!$E$10:$H$10</c:f>
              <c:numCache>
                <c:formatCode>#,##0</c:formatCode>
                <c:ptCount val="4"/>
                <c:pt idx="0">
                  <c:v>-9337.7404703764405</c:v>
                </c:pt>
                <c:pt idx="1">
                  <c:v>-13953.008538576845</c:v>
                </c:pt>
                <c:pt idx="2">
                  <c:v>-34111.151451282109</c:v>
                </c:pt>
                <c:pt idx="3">
                  <c:v>-38374.131582885711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10-4043-B2F2-C0FF398E1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140772575"/>
        <c:axId val="45801664"/>
      </c:barChart>
      <c:catAx>
        <c:axId val="21407725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5801664"/>
        <c:crosses val="autoZero"/>
        <c:auto val="1"/>
        <c:lblAlgn val="ctr"/>
        <c:lblOffset val="100"/>
        <c:noMultiLvlLbl val="0"/>
      </c:catAx>
      <c:valAx>
        <c:axId val="458016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14077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Portfolio P&amp;L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Portfolio P&amp;L histogram</a:t>
          </a:r>
        </a:p>
      </cx:txPr>
    </cx:title>
    <cx:plotArea>
      <cx:plotAreaRegion>
        <cx:series layoutId="clusteredColumn" uniqueId="{600508D5-B2A2-8340-B6CA-3DC94936ECC4}">
          <cx:spPr>
            <a:solidFill>
              <a:schemeClr val="accent4">
                <a:lumMod val="75000"/>
              </a:schemeClr>
            </a:solidFill>
            <a:ln>
              <a:solidFill>
                <a:srgbClr val="FFFF00"/>
              </a:solidFill>
            </a:ln>
            <a:effectLst>
              <a:outerShdw blurRad="50800" dir="5400000" sx="1000" sy="1000" algn="ctr" rotWithShape="0">
                <a:srgbClr val="000000"/>
              </a:outerShdw>
              <a:softEdge rad="0"/>
            </a:effectLst>
          </cx:spPr>
          <cx:dataPt idx="4">
            <cx:spPr>
              <a:solidFill>
                <a:srgbClr val="FFFF00"/>
              </a:solidFill>
              <a:ln>
                <a:solidFill>
                  <a:srgbClr val="FF0000"/>
                </a:solidFill>
              </a:ln>
              <a:effectLst>
                <a:outerShdw blurRad="50800" dir="5400000" sx="1000" sy="1000" algn="ctr" rotWithShape="0">
                  <a:srgbClr val="000000"/>
                </a:outerShdw>
                <a:softEdge rad="0"/>
              </a:effectLst>
            </cx:spPr>
          </cx:dataPt>
          <cx:dataId val="0"/>
          <cx:layoutPr>
            <cx:binning intervalClosed="r">
              <cx:binCount val="2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>
          <cx:spPr>
            <a:effectLst>
              <a:innerShdw blurRad="63500" dist="50800" dir="16200000">
                <a:prstClr val="black">
                  <a:alpha val="50000"/>
                </a:prstClr>
              </a:innerShdw>
            </a:effectLst>
          </cx:spPr>
        </cx:majorGridlines>
        <cx:tickLabels/>
      </cx:axis>
    </cx:plotArea>
  </cx:chart>
  <cx:spPr>
    <a:solidFill>
      <a:schemeClr val="tx1">
        <a:lumMod val="75000"/>
        <a:lumOff val="25000"/>
      </a:schemeClr>
    </a:solidFill>
    <a:ln>
      <a:noFill/>
    </a:ln>
    <a:effectLst>
      <a:glow rad="63500">
        <a:schemeClr val="accent2">
          <a:satMod val="175000"/>
          <a:alpha val="40000"/>
        </a:schemeClr>
      </a:glow>
      <a:innerShdw blurRad="63500" dist="50800" dir="16200000">
        <a:prstClr val="black">
          <a:alpha val="50000"/>
        </a:prstClr>
      </a:innerShdw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1126225</xdr:colOff>
      <xdr:row>1</xdr:row>
      <xdr:rowOff>239622</xdr:rowOff>
    </xdr:from>
    <xdr:to>
      <xdr:col>11</xdr:col>
      <xdr:colOff>1114244</xdr:colOff>
      <xdr:row>6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A38A2B-687C-26BD-5FF5-1B056A9DA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</xdr:colOff>
      <xdr:row>1</xdr:row>
      <xdr:rowOff>227641</xdr:rowOff>
    </xdr:from>
    <xdr:to>
      <xdr:col>18</xdr:col>
      <xdr:colOff>0</xdr:colOff>
      <xdr:row>9</xdr:row>
      <xdr:rowOff>564937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222116D-EBDB-DF25-8E07-E6402AA419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08001" y="1015041"/>
              <a:ext cx="6781799" cy="40837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0</xdr:row>
      <xdr:rowOff>16934</xdr:rowOff>
    </xdr:from>
    <xdr:to>
      <xdr:col>17</xdr:col>
      <xdr:colOff>1134532</xdr:colOff>
      <xdr:row>2</xdr:row>
      <xdr:rowOff>16934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842CEDB-B5E3-D108-BF44-89AD34CF7569}"/>
            </a:ext>
          </a:extLst>
        </xdr:cNvPr>
        <xdr:cNvSpPr txBox="1"/>
      </xdr:nvSpPr>
      <xdr:spPr>
        <a:xfrm>
          <a:off x="0" y="16934"/>
          <a:ext cx="20065999" cy="1032933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>
          <a:softEdge rad="3175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4000" b="1">
              <a:solidFill>
                <a:schemeClr val="bg1"/>
              </a:solidFill>
              <a:latin typeface="+mn-lt"/>
              <a:ea typeface="+mn-ea"/>
              <a:cs typeface="+mn-cs"/>
            </a:rPr>
            <a:t>HISTORICAL</a:t>
          </a:r>
          <a:r>
            <a:rPr lang="en-US" sz="4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en-US" sz="40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VALUE AT  </a:t>
          </a:r>
          <a:r>
            <a:rPr lang="en-US" sz="4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RISK AND </a:t>
          </a:r>
          <a:r>
            <a:rPr lang="en-US" sz="40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EXPECTED SHORTFALL</a:t>
          </a:r>
          <a:endParaRPr lang="en-US" sz="4000" b="1">
            <a:solidFill>
              <a:srgbClr val="FFFF00"/>
            </a:solidFill>
            <a:latin typeface="+mn-lt"/>
            <a:ea typeface="+mn-ea"/>
            <a:cs typeface="+mn-cs"/>
          </a:endParaRPr>
        </a:p>
        <a:p>
          <a:pPr algn="ctr"/>
          <a:endParaRPr lang="en-GB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6318</xdr:colOff>
      <xdr:row>10</xdr:row>
      <xdr:rowOff>2967</xdr:rowOff>
    </xdr:from>
    <xdr:to>
      <xdr:col>5</xdr:col>
      <xdr:colOff>1122326</xdr:colOff>
      <xdr:row>14</xdr:row>
      <xdr:rowOff>5443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7F4B246-A3FA-2A1F-C5C1-22834E55D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1122326</xdr:colOff>
      <xdr:row>10</xdr:row>
      <xdr:rowOff>14767</xdr:rowOff>
    </xdr:from>
    <xdr:to>
      <xdr:col>12</xdr:col>
      <xdr:colOff>29535</xdr:colOff>
      <xdr:row>14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D8E3E8-C866-46B5-BD1E-46CD76EED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29535</xdr:colOff>
      <xdr:row>9</xdr:row>
      <xdr:rowOff>487325</xdr:rowOff>
    </xdr:from>
    <xdr:to>
      <xdr:col>18</xdr:col>
      <xdr:colOff>14768</xdr:colOff>
      <xdr:row>14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CD179EC-BA3E-3F94-7216-AFCE38DA7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C86F-0696-6E47-9C7D-F069CFF6D1BC}">
  <dimension ref="A1:S273"/>
  <sheetViews>
    <sheetView showGridLines="0" tabSelected="1" zoomScale="96" workbookViewId="0">
      <selection activeCell="E10" sqref="E10"/>
    </sheetView>
  </sheetViews>
  <sheetFormatPr baseColWidth="10" defaultRowHeight="19" x14ac:dyDescent="0.25"/>
  <cols>
    <col min="1" max="1" width="11" style="1" bestFit="1" customWidth="1"/>
    <col min="2" max="2" width="14" style="1" bestFit="1" customWidth="1"/>
    <col min="3" max="18" width="14.83203125" style="1" customWidth="1"/>
    <col min="19" max="16384" width="10.83203125" style="1"/>
  </cols>
  <sheetData>
    <row r="1" spans="1:18" ht="62" customHeight="1" x14ac:dyDescent="0.25"/>
    <row r="2" spans="1:18" ht="19" customHeight="1" x14ac:dyDescent="0.25"/>
    <row r="3" spans="1:18" ht="40" customHeight="1" x14ac:dyDescent="0.25">
      <c r="A3" s="43"/>
      <c r="B3" s="44"/>
      <c r="C3" s="44"/>
      <c r="D3" s="45"/>
      <c r="E3" s="46" t="s">
        <v>3</v>
      </c>
      <c r="F3" s="47" t="s">
        <v>2</v>
      </c>
      <c r="G3" s="48" t="s">
        <v>4</v>
      </c>
      <c r="H3" s="49" t="s">
        <v>8</v>
      </c>
      <c r="I3" s="50"/>
      <c r="J3" s="43"/>
      <c r="K3" s="43"/>
      <c r="L3" s="43"/>
      <c r="M3" s="51"/>
      <c r="N3" s="51"/>
      <c r="O3" s="51"/>
      <c r="P3" s="51"/>
      <c r="Q3" s="51"/>
      <c r="R3" s="51"/>
    </row>
    <row r="4" spans="1:18" ht="40" customHeight="1" x14ac:dyDescent="0.25">
      <c r="A4" s="43"/>
      <c r="B4" s="52"/>
      <c r="C4" s="52" t="s">
        <v>7</v>
      </c>
      <c r="D4" s="45"/>
      <c r="E4" s="53">
        <v>300000</v>
      </c>
      <c r="F4" s="53">
        <v>300000</v>
      </c>
      <c r="G4" s="53">
        <v>400000</v>
      </c>
      <c r="H4" s="53">
        <f>SUM(E4:G4)</f>
        <v>1000000</v>
      </c>
      <c r="I4" s="50"/>
      <c r="J4" s="43"/>
      <c r="K4" s="43"/>
      <c r="L4" s="43"/>
      <c r="M4" s="51"/>
      <c r="N4" s="51"/>
      <c r="O4" s="51"/>
      <c r="P4" s="51"/>
      <c r="Q4" s="51"/>
      <c r="R4" s="51"/>
    </row>
    <row r="5" spans="1:18" ht="40" customHeight="1" x14ac:dyDescent="0.25">
      <c r="A5" s="43"/>
      <c r="B5" s="52"/>
      <c r="C5" s="52" t="s">
        <v>14</v>
      </c>
      <c r="D5" s="45"/>
      <c r="E5" s="54">
        <f>AVERAGE(I17:I266)</f>
        <v>256.30516396096863</v>
      </c>
      <c r="F5" s="54">
        <f>AVERAGE(J17:J266)</f>
        <v>671.41739423865897</v>
      </c>
      <c r="G5" s="54">
        <f>AVERAGE(K17:K266)</f>
        <v>376.67347493464706</v>
      </c>
      <c r="H5" s="55">
        <f>AVERAGE(O17:O266)</f>
        <v>1304.3960331342741</v>
      </c>
      <c r="I5" s="43"/>
      <c r="J5" s="43"/>
      <c r="K5" s="43"/>
      <c r="L5" s="43"/>
      <c r="M5" s="51"/>
      <c r="N5" s="51"/>
      <c r="O5" s="51"/>
      <c r="P5" s="51"/>
      <c r="Q5" s="51"/>
      <c r="R5" s="51"/>
    </row>
    <row r="6" spans="1:18" ht="40" customHeight="1" x14ac:dyDescent="0.25">
      <c r="A6" s="43"/>
      <c r="B6" s="56"/>
      <c r="C6" s="57" t="s">
        <v>15</v>
      </c>
      <c r="D6" s="45"/>
      <c r="E6" s="58">
        <f>STDEV(I17:I266)</f>
        <v>4458.6403900862033</v>
      </c>
      <c r="F6" s="59">
        <f>STDEV(J17:J266)</f>
        <v>7129.18454185465</v>
      </c>
      <c r="G6" s="60">
        <f>STDEV(K17:K266)</f>
        <v>15059.27977602634</v>
      </c>
      <c r="H6" s="59">
        <f>STDEV(O17:O266)</f>
        <v>19386.887535351041</v>
      </c>
      <c r="I6" s="61"/>
      <c r="J6" s="43"/>
      <c r="K6" s="62"/>
      <c r="L6" s="62"/>
      <c r="M6" s="51"/>
      <c r="N6" s="51"/>
      <c r="O6" s="51"/>
      <c r="P6" s="51"/>
      <c r="Q6" s="51"/>
      <c r="R6" s="51"/>
    </row>
    <row r="7" spans="1:18" ht="40" customHeight="1" x14ac:dyDescent="0.25">
      <c r="A7" s="43"/>
      <c r="B7" s="63"/>
      <c r="C7" s="52" t="s">
        <v>16</v>
      </c>
      <c r="D7" s="64"/>
      <c r="E7" s="65">
        <f>((L29-L30)/($R$29-$R$30))*(95%-$R$30)</f>
        <v>-102.68120497351492</v>
      </c>
      <c r="F7" s="65">
        <f>((M29-M30)/($R$29-$R$30))*(95%-$R$30)</f>
        <v>-65.301856109684195</v>
      </c>
      <c r="G7" s="66">
        <f>((N29-N30)/($R$29-$R$30))*(95%-$R$30)</f>
        <v>-113.65284919999613</v>
      </c>
      <c r="H7" s="67">
        <f>((P29-P30)/($R$29-$R$30))*(95%-$R$30)</f>
        <v>-848.91319876512171</v>
      </c>
      <c r="I7" s="82" t="s">
        <v>20</v>
      </c>
      <c r="J7" s="83"/>
      <c r="K7" s="84" t="s">
        <v>21</v>
      </c>
      <c r="L7" s="85"/>
      <c r="M7" s="51"/>
      <c r="N7" s="51"/>
      <c r="O7" s="51"/>
      <c r="P7" s="51"/>
      <c r="Q7" s="51"/>
      <c r="R7" s="51"/>
    </row>
    <row r="8" spans="1:18" ht="40" customHeight="1" x14ac:dyDescent="0.25">
      <c r="A8" s="43"/>
      <c r="B8" s="68">
        <v>0.95</v>
      </c>
      <c r="C8" s="57" t="s">
        <v>17</v>
      </c>
      <c r="D8" s="69"/>
      <c r="E8" s="70">
        <f>E7+L30</f>
        <v>-6460.687072145849</v>
      </c>
      <c r="F8" s="70">
        <f>F7+M30</f>
        <v>-8622.6414063016855</v>
      </c>
      <c r="G8" s="70">
        <f>G7+N30</f>
        <v>-24353.719312799371</v>
      </c>
      <c r="H8" s="65">
        <f>H7+P30</f>
        <v>-27477.541008261716</v>
      </c>
      <c r="I8" s="90">
        <f>SUM(E8:G8)</f>
        <v>-39437.047791246907</v>
      </c>
      <c r="J8" s="91"/>
      <c r="K8" s="86">
        <f>COUNT(F17:F266)</f>
        <v>250</v>
      </c>
      <c r="L8" s="87"/>
      <c r="M8" s="51"/>
      <c r="N8" s="51"/>
      <c r="O8" s="51"/>
      <c r="P8" s="51"/>
      <c r="Q8" s="51"/>
      <c r="R8" s="51"/>
    </row>
    <row r="9" spans="1:18" ht="40" customHeight="1" x14ac:dyDescent="0.25">
      <c r="A9" s="43"/>
      <c r="B9" s="68">
        <v>0.95</v>
      </c>
      <c r="C9" s="52" t="s">
        <v>18</v>
      </c>
      <c r="D9" s="45"/>
      <c r="E9" s="71">
        <f>-(E5-E8)</f>
        <v>-6716.9922361068175</v>
      </c>
      <c r="F9" s="71">
        <f t="shared" ref="F9:G9" si="0">-(F5-F8)</f>
        <v>-9294.0588005403442</v>
      </c>
      <c r="G9" s="71">
        <f t="shared" si="0"/>
        <v>-24730.392787734017</v>
      </c>
      <c r="H9" s="72">
        <f>-(H5-H8)</f>
        <v>-28781.937041395991</v>
      </c>
      <c r="I9" s="90">
        <f t="shared" ref="I9:I10" si="1">SUM(E9:G9)</f>
        <v>-40741.443824381175</v>
      </c>
      <c r="J9" s="91"/>
      <c r="K9" s="86"/>
      <c r="L9" s="87"/>
      <c r="M9" s="51"/>
      <c r="N9" s="51"/>
      <c r="O9" s="51"/>
      <c r="P9" s="51"/>
      <c r="Q9" s="51"/>
      <c r="R9" s="51"/>
    </row>
    <row r="10" spans="1:18" ht="40" customHeight="1" x14ac:dyDescent="0.25">
      <c r="A10" s="43"/>
      <c r="B10" s="73">
        <v>0.95</v>
      </c>
      <c r="C10" s="74" t="s">
        <v>19</v>
      </c>
      <c r="D10" s="75"/>
      <c r="E10" s="76">
        <f>AVERAGE(L17:L28)</f>
        <v>-9337.7404703764405</v>
      </c>
      <c r="F10" s="76">
        <f>AVERAGE(M17:M28)</f>
        <v>-13953.008538576845</v>
      </c>
      <c r="G10" s="76">
        <f>AVERAGE(N17:N28)</f>
        <v>-34111.151451282109</v>
      </c>
      <c r="H10" s="76">
        <f>AVERAGE(P17:P28)</f>
        <v>-38374.131582885711</v>
      </c>
      <c r="I10" s="92">
        <f t="shared" si="1"/>
        <v>-57401.900460235396</v>
      </c>
      <c r="J10" s="93"/>
      <c r="K10" s="88"/>
      <c r="L10" s="89"/>
      <c r="M10" s="51"/>
      <c r="N10" s="51"/>
      <c r="O10" s="51"/>
      <c r="P10" s="51"/>
      <c r="Q10" s="51"/>
      <c r="R10" s="51"/>
    </row>
    <row r="11" spans="1:18" ht="75" customHeight="1" x14ac:dyDescent="0.25"/>
    <row r="12" spans="1:18" ht="75" customHeight="1" x14ac:dyDescent="0.25"/>
    <row r="13" spans="1:18" ht="75" customHeight="1" x14ac:dyDescent="0.25"/>
    <row r="14" spans="1:18" ht="75" customHeight="1" thickBot="1" x14ac:dyDescent="0.3">
      <c r="B14" s="78"/>
    </row>
    <row r="15" spans="1:18" ht="20" thickBot="1" x14ac:dyDescent="0.3">
      <c r="A15" s="4"/>
      <c r="B15" s="5"/>
      <c r="C15" s="79" t="s">
        <v>5</v>
      </c>
      <c r="D15" s="81"/>
      <c r="E15" s="80"/>
      <c r="F15" s="81" t="s">
        <v>6</v>
      </c>
      <c r="G15" s="81"/>
      <c r="H15" s="81"/>
      <c r="I15" s="79" t="s">
        <v>9</v>
      </c>
      <c r="J15" s="81"/>
      <c r="K15" s="80"/>
      <c r="L15" s="81" t="s">
        <v>10</v>
      </c>
      <c r="M15" s="81"/>
      <c r="N15" s="81"/>
      <c r="O15" s="79" t="s">
        <v>8</v>
      </c>
      <c r="P15" s="80"/>
      <c r="Q15" s="79" t="s">
        <v>12</v>
      </c>
      <c r="R15" s="80"/>
    </row>
    <row r="16" spans="1:18" ht="20" thickBot="1" x14ac:dyDescent="0.3">
      <c r="A16" s="6" t="s">
        <v>0</v>
      </c>
      <c r="B16" s="7" t="s">
        <v>1</v>
      </c>
      <c r="C16" s="6" t="s">
        <v>3</v>
      </c>
      <c r="D16" s="8" t="s">
        <v>2</v>
      </c>
      <c r="E16" s="7" t="s">
        <v>4</v>
      </c>
      <c r="F16" s="6" t="s">
        <v>3</v>
      </c>
      <c r="G16" s="8" t="s">
        <v>2</v>
      </c>
      <c r="H16" s="8" t="s">
        <v>4</v>
      </c>
      <c r="I16" s="9" t="s">
        <v>3</v>
      </c>
      <c r="J16" s="10" t="s">
        <v>2</v>
      </c>
      <c r="K16" s="11" t="s">
        <v>4</v>
      </c>
      <c r="L16" s="9" t="s">
        <v>3</v>
      </c>
      <c r="M16" s="10" t="s">
        <v>2</v>
      </c>
      <c r="N16" s="11" t="s">
        <v>4</v>
      </c>
      <c r="O16" s="12" t="s">
        <v>8</v>
      </c>
      <c r="P16" s="13" t="s">
        <v>11</v>
      </c>
      <c r="Q16" s="6" t="s">
        <v>12</v>
      </c>
      <c r="R16" s="7" t="s">
        <v>13</v>
      </c>
    </row>
    <row r="17" spans="1:19" x14ac:dyDescent="0.25">
      <c r="A17" s="14" cm="1">
        <f t="array" ref="A17:A267">_xlfn.SEQUENCE(COUNTA(B17:B267))</f>
        <v>1</v>
      </c>
      <c r="B17" s="15">
        <v>45233</v>
      </c>
      <c r="C17" s="16">
        <v>66.139999000000003</v>
      </c>
      <c r="D17" s="17">
        <v>20.549999</v>
      </c>
      <c r="E17" s="18">
        <v>219.96000699999999</v>
      </c>
      <c r="F17" s="19">
        <f>(C17/C18)-1</f>
        <v>-3.5156876652507218E-2</v>
      </c>
      <c r="G17" s="20">
        <f t="shared" ref="G17:G80" si="2">D17/D18-1</f>
        <v>1.8334935579781941E-2</v>
      </c>
      <c r="H17" s="20">
        <f t="shared" ref="H17:H80" si="3">E17/E18-1</f>
        <v>6.6359069753307853E-3</v>
      </c>
      <c r="I17" s="21">
        <f t="shared" ref="I17:I80" si="4">F17*$E$4</f>
        <v>-10547.062995752165</v>
      </c>
      <c r="J17" s="3">
        <f t="shared" ref="J17:J80" si="5">G17*$F$4</f>
        <v>5500.4806739345822</v>
      </c>
      <c r="K17" s="22">
        <f t="shared" ref="K17:K80" si="6">H17*$G$4</f>
        <v>2654.3627901323143</v>
      </c>
      <c r="L17" s="21">
        <v>-19444.447927692752</v>
      </c>
      <c r="M17" s="3">
        <v>-21613.36487130211</v>
      </c>
      <c r="N17" s="22">
        <v>-48968.994966715407</v>
      </c>
      <c r="O17" s="21">
        <f>SUM(I17:K17)</f>
        <v>-2392.2195316852685</v>
      </c>
      <c r="P17" s="22">
        <v>-51173.840246334599</v>
      </c>
      <c r="Q17" s="23">
        <f>1/250</f>
        <v>4.0000000000000001E-3</v>
      </c>
      <c r="R17" s="24">
        <v>1</v>
      </c>
    </row>
    <row r="18" spans="1:19" x14ac:dyDescent="0.25">
      <c r="A18" s="14">
        <v>2</v>
      </c>
      <c r="B18" s="15">
        <v>45232</v>
      </c>
      <c r="C18" s="16">
        <v>68.550003000000004</v>
      </c>
      <c r="D18" s="17">
        <v>20.18</v>
      </c>
      <c r="E18" s="18">
        <v>218.509995</v>
      </c>
      <c r="F18" s="19">
        <f t="shared" ref="F18:F80" si="7">(C18/C19)-1</f>
        <v>4.8325493933712993E-2</v>
      </c>
      <c r="G18" s="20">
        <f t="shared" si="2"/>
        <v>3.753208033254074E-2</v>
      </c>
      <c r="H18" s="20">
        <f t="shared" si="3"/>
        <v>6.2481721044797878E-2</v>
      </c>
      <c r="I18" s="21">
        <f t="shared" si="4"/>
        <v>14497.648180113898</v>
      </c>
      <c r="J18" s="3">
        <f t="shared" si="5"/>
        <v>11259.624099762223</v>
      </c>
      <c r="K18" s="22">
        <f t="shared" si="6"/>
        <v>24992.688417919151</v>
      </c>
      <c r="L18" s="21">
        <v>-14001.063773327416</v>
      </c>
      <c r="M18" s="3">
        <v>-20043.371802315447</v>
      </c>
      <c r="N18" s="22">
        <v>-45635.416230037903</v>
      </c>
      <c r="O18" s="21">
        <f t="shared" ref="O18:O80" si="8">SUM(I18:K18)</f>
        <v>50749.960697795272</v>
      </c>
      <c r="P18" s="22">
        <v>-45369.343098643454</v>
      </c>
      <c r="Q18" s="23">
        <f t="shared" ref="Q18:Q81" si="9">1/250</f>
        <v>4.0000000000000001E-3</v>
      </c>
      <c r="R18" s="25">
        <f>R17-Q18</f>
        <v>0.996</v>
      </c>
      <c r="S18" s="42"/>
    </row>
    <row r="19" spans="1:19" x14ac:dyDescent="0.25">
      <c r="A19" s="14">
        <v>3</v>
      </c>
      <c r="B19" s="15">
        <v>45231</v>
      </c>
      <c r="C19" s="16">
        <v>65.389999000000003</v>
      </c>
      <c r="D19" s="17">
        <v>19.450001</v>
      </c>
      <c r="E19" s="18">
        <v>205.66000399999999</v>
      </c>
      <c r="F19" s="19">
        <f t="shared" si="7"/>
        <v>3.837887685567809E-3</v>
      </c>
      <c r="G19" s="20">
        <f t="shared" si="2"/>
        <v>2.5843988704851828E-2</v>
      </c>
      <c r="H19" s="20">
        <f t="shared" si="3"/>
        <v>2.3999243656626978E-2</v>
      </c>
      <c r="I19" s="21">
        <f t="shared" si="4"/>
        <v>1151.3663056703426</v>
      </c>
      <c r="J19" s="3">
        <f t="shared" si="5"/>
        <v>7753.196611455548</v>
      </c>
      <c r="K19" s="22">
        <f t="shared" si="6"/>
        <v>9599.6974626507908</v>
      </c>
      <c r="L19" s="21">
        <v>-10547.062995752165</v>
      </c>
      <c r="M19" s="3">
        <v>-17802.585193889496</v>
      </c>
      <c r="N19" s="22">
        <v>-38983.313339239481</v>
      </c>
      <c r="O19" s="21">
        <f t="shared" si="8"/>
        <v>18504.260379776682</v>
      </c>
      <c r="P19" s="22">
        <v>-43380.391359423542</v>
      </c>
      <c r="Q19" s="23">
        <f t="shared" si="9"/>
        <v>4.0000000000000001E-3</v>
      </c>
      <c r="R19" s="25">
        <f t="shared" ref="R19:R82" si="10">R18-Q19</f>
        <v>0.99199999999999999</v>
      </c>
    </row>
    <row r="20" spans="1:19" x14ac:dyDescent="0.25">
      <c r="A20" s="14">
        <v>4</v>
      </c>
      <c r="B20" s="15">
        <v>45230</v>
      </c>
      <c r="C20" s="16">
        <v>65.139999000000003</v>
      </c>
      <c r="D20" s="17">
        <v>18.959999</v>
      </c>
      <c r="E20" s="18">
        <v>200.83999600000001</v>
      </c>
      <c r="F20" s="19">
        <f t="shared" si="7"/>
        <v>-1.4374293501243307E-2</v>
      </c>
      <c r="G20" s="20">
        <f t="shared" si="2"/>
        <v>1.8806984481086308E-2</v>
      </c>
      <c r="H20" s="20">
        <f t="shared" si="3"/>
        <v>1.76327269070089E-2</v>
      </c>
      <c r="I20" s="21">
        <f t="shared" si="4"/>
        <v>-4312.2880503729921</v>
      </c>
      <c r="J20" s="3">
        <f t="shared" si="5"/>
        <v>5642.0953443258923</v>
      </c>
      <c r="K20" s="22">
        <f t="shared" si="6"/>
        <v>7053.0907628035602</v>
      </c>
      <c r="L20" s="21">
        <v>-10410.545046150299</v>
      </c>
      <c r="M20" s="3">
        <v>-14989.733059548238</v>
      </c>
      <c r="N20" s="22">
        <v>-38948.039588407642</v>
      </c>
      <c r="O20" s="21">
        <f t="shared" si="8"/>
        <v>8382.8980567564613</v>
      </c>
      <c r="P20" s="22">
        <v>-42469.405735468477</v>
      </c>
      <c r="Q20" s="23">
        <f t="shared" si="9"/>
        <v>4.0000000000000001E-3</v>
      </c>
      <c r="R20" s="25">
        <f t="shared" si="10"/>
        <v>0.98799999999999999</v>
      </c>
    </row>
    <row r="21" spans="1:19" x14ac:dyDescent="0.25">
      <c r="A21" s="14">
        <v>5</v>
      </c>
      <c r="B21" s="15">
        <v>45229</v>
      </c>
      <c r="C21" s="16">
        <v>66.089995999999999</v>
      </c>
      <c r="D21" s="17">
        <v>18.610001</v>
      </c>
      <c r="E21" s="18">
        <v>197.36000100000001</v>
      </c>
      <c r="F21" s="19">
        <f t="shared" si="7"/>
        <v>-4.0687913793129304E-3</v>
      </c>
      <c r="G21" s="20">
        <f t="shared" si="2"/>
        <v>5.9460000000000068E-3</v>
      </c>
      <c r="H21" s="20">
        <f t="shared" si="3"/>
        <v>-4.7949840116500053E-2</v>
      </c>
      <c r="I21" s="21">
        <f t="shared" si="4"/>
        <v>-1220.6374137938792</v>
      </c>
      <c r="J21" s="3">
        <f t="shared" si="5"/>
        <v>1783.800000000002</v>
      </c>
      <c r="K21" s="22">
        <f t="shared" si="6"/>
        <v>-19179.936046600022</v>
      </c>
      <c r="L21" s="21">
        <v>-8719.2744690571144</v>
      </c>
      <c r="M21" s="3">
        <v>-14859.437751004034</v>
      </c>
      <c r="N21" s="22">
        <v>-37201.240565389293</v>
      </c>
      <c r="O21" s="21">
        <f t="shared" si="8"/>
        <v>-18616.773460393899</v>
      </c>
      <c r="P21" s="22">
        <v>-41070.080730820504</v>
      </c>
      <c r="Q21" s="23">
        <f t="shared" si="9"/>
        <v>4.0000000000000001E-3</v>
      </c>
      <c r="R21" s="25">
        <f t="shared" si="10"/>
        <v>0.98399999999999999</v>
      </c>
    </row>
    <row r="22" spans="1:19" x14ac:dyDescent="0.25">
      <c r="A22" s="14">
        <v>6</v>
      </c>
      <c r="B22" s="15">
        <v>45226</v>
      </c>
      <c r="C22" s="16">
        <v>66.360000999999997</v>
      </c>
      <c r="D22" s="17">
        <v>18.5</v>
      </c>
      <c r="E22" s="18">
        <v>207.300003</v>
      </c>
      <c r="F22" s="19">
        <f t="shared" si="7"/>
        <v>2.1141648729361417E-3</v>
      </c>
      <c r="G22" s="20">
        <f t="shared" si="2"/>
        <v>1.5367783499878218E-2</v>
      </c>
      <c r="H22" s="20">
        <f t="shared" si="3"/>
        <v>7.4844869625896315E-3</v>
      </c>
      <c r="I22" s="21">
        <f t="shared" si="4"/>
        <v>634.24946188084255</v>
      </c>
      <c r="J22" s="3">
        <f t="shared" si="5"/>
        <v>4610.3350499634653</v>
      </c>
      <c r="K22" s="22">
        <f t="shared" si="6"/>
        <v>2993.7947850358528</v>
      </c>
      <c r="L22" s="21">
        <v>-7775.2702541912686</v>
      </c>
      <c r="M22" s="3">
        <v>-14508.043357420775</v>
      </c>
      <c r="N22" s="22">
        <v>-35531.026759342989</v>
      </c>
      <c r="O22" s="21">
        <f t="shared" si="8"/>
        <v>8238.3792968801608</v>
      </c>
      <c r="P22" s="22">
        <v>-39539.144406697204</v>
      </c>
      <c r="Q22" s="23">
        <f t="shared" si="9"/>
        <v>4.0000000000000001E-3</v>
      </c>
      <c r="R22" s="25">
        <f t="shared" si="10"/>
        <v>0.98</v>
      </c>
    </row>
    <row r="23" spans="1:19" x14ac:dyDescent="0.25">
      <c r="A23" s="14">
        <v>7</v>
      </c>
      <c r="B23" s="15">
        <v>45225</v>
      </c>
      <c r="C23" s="16">
        <v>66.220000999999996</v>
      </c>
      <c r="D23" s="17">
        <v>18.219999000000001</v>
      </c>
      <c r="E23" s="18">
        <v>205.759995</v>
      </c>
      <c r="F23" s="19">
        <f t="shared" si="7"/>
        <v>-9.5722403593742067E-3</v>
      </c>
      <c r="G23" s="20">
        <f t="shared" si="2"/>
        <v>0</v>
      </c>
      <c r="H23" s="20">
        <f t="shared" si="3"/>
        <v>-3.135299436355321E-2</v>
      </c>
      <c r="I23" s="21">
        <f t="shared" si="4"/>
        <v>-2871.6721078122619</v>
      </c>
      <c r="J23" s="3">
        <f t="shared" si="5"/>
        <v>0</v>
      </c>
      <c r="K23" s="22">
        <f t="shared" si="6"/>
        <v>-12541.197745421285</v>
      </c>
      <c r="L23" s="21">
        <v>-7504.0206145986613</v>
      </c>
      <c r="M23" s="3">
        <v>-12910.150618612159</v>
      </c>
      <c r="N23" s="22">
        <v>-32214.56569742327</v>
      </c>
      <c r="O23" s="21">
        <f t="shared" si="8"/>
        <v>-15412.869853233547</v>
      </c>
      <c r="P23" s="22">
        <v>-35115.589173885506</v>
      </c>
      <c r="Q23" s="23">
        <f t="shared" si="9"/>
        <v>4.0000000000000001E-3</v>
      </c>
      <c r="R23" s="25">
        <f t="shared" si="10"/>
        <v>0.97599999999999998</v>
      </c>
    </row>
    <row r="24" spans="1:19" x14ac:dyDescent="0.25">
      <c r="A24" s="14">
        <v>8</v>
      </c>
      <c r="B24" s="15">
        <v>45224</v>
      </c>
      <c r="C24" s="16">
        <v>66.860000999999997</v>
      </c>
      <c r="D24" s="17">
        <v>18.219999000000001</v>
      </c>
      <c r="E24" s="18">
        <v>212.41999799999999</v>
      </c>
      <c r="F24" s="19">
        <f t="shared" si="7"/>
        <v>2.8499025903674369E-3</v>
      </c>
      <c r="G24" s="20">
        <f t="shared" si="2"/>
        <v>-3.1366296191722265E-2</v>
      </c>
      <c r="H24" s="20">
        <f t="shared" si="3"/>
        <v>-1.8935922428673146E-2</v>
      </c>
      <c r="I24" s="21">
        <f t="shared" si="4"/>
        <v>854.9707771102311</v>
      </c>
      <c r="J24" s="3">
        <f t="shared" si="5"/>
        <v>-9409.8888575166802</v>
      </c>
      <c r="K24" s="22">
        <f t="shared" si="6"/>
        <v>-7574.3689714692582</v>
      </c>
      <c r="L24" s="21">
        <v>-6907.1084889309905</v>
      </c>
      <c r="M24" s="3">
        <v>-10751.428367134586</v>
      </c>
      <c r="N24" s="22">
        <v>-28667.029346570373</v>
      </c>
      <c r="O24" s="21">
        <f t="shared" si="8"/>
        <v>-16129.287051875708</v>
      </c>
      <c r="P24" s="22">
        <v>-34279.552373791812</v>
      </c>
      <c r="Q24" s="23">
        <f t="shared" si="9"/>
        <v>4.0000000000000001E-3</v>
      </c>
      <c r="R24" s="25">
        <f t="shared" si="10"/>
        <v>0.97199999999999998</v>
      </c>
    </row>
    <row r="25" spans="1:19" x14ac:dyDescent="0.25">
      <c r="A25" s="14">
        <v>9</v>
      </c>
      <c r="B25" s="15">
        <v>45223</v>
      </c>
      <c r="C25" s="16">
        <v>66.669998000000007</v>
      </c>
      <c r="D25" s="17">
        <v>18.809999000000001</v>
      </c>
      <c r="E25" s="18">
        <v>216.520004</v>
      </c>
      <c r="F25" s="19">
        <f t="shared" si="7"/>
        <v>-5.9639481139106554E-3</v>
      </c>
      <c r="G25" s="20">
        <f t="shared" si="2"/>
        <v>-1.0621879978756077E-3</v>
      </c>
      <c r="H25" s="20">
        <f t="shared" si="3"/>
        <v>2.093550527220378E-2</v>
      </c>
      <c r="I25" s="21">
        <f t="shared" si="4"/>
        <v>-1789.1844341731967</v>
      </c>
      <c r="J25" s="3">
        <f t="shared" si="5"/>
        <v>-318.65639936268229</v>
      </c>
      <c r="K25" s="22">
        <f t="shared" si="6"/>
        <v>8374.2021088815127</v>
      </c>
      <c r="L25" s="21">
        <v>-6791.0783687126777</v>
      </c>
      <c r="M25" s="3">
        <v>-10429.448385963602</v>
      </c>
      <c r="N25" s="22">
        <v>-27348.924720029721</v>
      </c>
      <c r="O25" s="21">
        <f t="shared" si="8"/>
        <v>6266.3612753456337</v>
      </c>
      <c r="P25" s="22">
        <v>-33621.211237561402</v>
      </c>
      <c r="Q25" s="23">
        <f t="shared" si="9"/>
        <v>4.0000000000000001E-3</v>
      </c>
      <c r="R25" s="25">
        <f t="shared" si="10"/>
        <v>0.96799999999999997</v>
      </c>
    </row>
    <row r="26" spans="1:19" x14ac:dyDescent="0.25">
      <c r="A26" s="14">
        <v>10</v>
      </c>
      <c r="B26" s="15">
        <v>45222</v>
      </c>
      <c r="C26" s="16">
        <v>67.069999999999993</v>
      </c>
      <c r="D26" s="17">
        <v>18.829999999999998</v>
      </c>
      <c r="E26" s="18">
        <v>212.08000200000001</v>
      </c>
      <c r="F26" s="19">
        <f t="shared" si="7"/>
        <v>2.9824010596968265E-4</v>
      </c>
      <c r="G26" s="20">
        <f t="shared" si="2"/>
        <v>3.1780821917808177E-2</v>
      </c>
      <c r="H26" s="20">
        <f t="shared" si="3"/>
        <v>4.2453416612731054E-4</v>
      </c>
      <c r="I26" s="21">
        <f t="shared" si="4"/>
        <v>89.472031790904794</v>
      </c>
      <c r="J26" s="3">
        <f t="shared" si="5"/>
        <v>9534.2465753424531</v>
      </c>
      <c r="K26" s="22">
        <f t="shared" si="6"/>
        <v>169.81366645092422</v>
      </c>
      <c r="L26" s="21">
        <v>-6703.5886211130655</v>
      </c>
      <c r="M26" s="3">
        <v>-10359.1164990385</v>
      </c>
      <c r="N26" s="22">
        <v>-25474.707864750591</v>
      </c>
      <c r="O26" s="21">
        <f t="shared" si="8"/>
        <v>9793.5322735842819</v>
      </c>
      <c r="P26" s="22">
        <v>-33021.334635142695</v>
      </c>
      <c r="Q26" s="23">
        <f t="shared" si="9"/>
        <v>4.0000000000000001E-3</v>
      </c>
      <c r="R26" s="25">
        <f t="shared" si="10"/>
        <v>0.96399999999999997</v>
      </c>
    </row>
    <row r="27" spans="1:19" x14ac:dyDescent="0.25">
      <c r="A27" s="14">
        <v>11</v>
      </c>
      <c r="B27" s="15">
        <v>45219</v>
      </c>
      <c r="C27" s="16">
        <v>67.050003000000004</v>
      </c>
      <c r="D27" s="17">
        <v>18.25</v>
      </c>
      <c r="E27" s="18">
        <v>211.990005</v>
      </c>
      <c r="F27" s="19">
        <f t="shared" si="7"/>
        <v>-1.5418429234021369E-2</v>
      </c>
      <c r="G27" s="20">
        <f t="shared" si="2"/>
        <v>-3.8209606986899791E-3</v>
      </c>
      <c r="H27" s="20">
        <f t="shared" si="3"/>
        <v>-3.6890627245965146E-2</v>
      </c>
      <c r="I27" s="21">
        <f t="shared" si="4"/>
        <v>-4625.5287702064106</v>
      </c>
      <c r="J27" s="3">
        <f t="shared" si="5"/>
        <v>-1146.2882096069936</v>
      </c>
      <c r="K27" s="22">
        <f t="shared" si="6"/>
        <v>-14756.250898386059</v>
      </c>
      <c r="L27" s="21">
        <v>-6665.5770582497498</v>
      </c>
      <c r="M27" s="3">
        <v>-9759.5336991765034</v>
      </c>
      <c r="N27" s="22">
        <v>-25272.603438086706</v>
      </c>
      <c r="O27" s="21">
        <f t="shared" si="8"/>
        <v>-20528.067878199465</v>
      </c>
      <c r="P27" s="22">
        <v>-31068.61127563698</v>
      </c>
      <c r="Q27" s="23">
        <f t="shared" si="9"/>
        <v>4.0000000000000001E-3</v>
      </c>
      <c r="R27" s="25">
        <f t="shared" si="10"/>
        <v>0.96</v>
      </c>
    </row>
    <row r="28" spans="1:19" x14ac:dyDescent="0.25">
      <c r="A28" s="14">
        <v>12</v>
      </c>
      <c r="B28" s="15">
        <v>45218</v>
      </c>
      <c r="C28" s="16">
        <v>68.099997999999999</v>
      </c>
      <c r="D28" s="17">
        <v>18.32</v>
      </c>
      <c r="E28" s="18">
        <v>220.11000100000001</v>
      </c>
      <c r="F28" s="19">
        <f t="shared" si="7"/>
        <v>-5.6942621023291506E-3</v>
      </c>
      <c r="G28" s="20">
        <f t="shared" si="2"/>
        <v>-1.1866288464601471E-2</v>
      </c>
      <c r="H28" s="20">
        <f t="shared" si="3"/>
        <v>-9.3003101413473233E-2</v>
      </c>
      <c r="I28" s="21">
        <f t="shared" si="4"/>
        <v>-1708.2786306987452</v>
      </c>
      <c r="J28" s="3">
        <f t="shared" si="5"/>
        <v>-3559.8865393804413</v>
      </c>
      <c r="K28" s="22">
        <f t="shared" si="6"/>
        <v>-37201.240565389293</v>
      </c>
      <c r="L28" s="21">
        <v>-6583.8480267411232</v>
      </c>
      <c r="M28" s="3">
        <v>-9409.8888575166802</v>
      </c>
      <c r="N28" s="22">
        <v>-25087.954899391996</v>
      </c>
      <c r="O28" s="21">
        <f t="shared" si="8"/>
        <v>-42469.405735468477</v>
      </c>
      <c r="P28" s="22">
        <v>-30381.074721222227</v>
      </c>
      <c r="Q28" s="23">
        <f t="shared" si="9"/>
        <v>4.0000000000000001E-3</v>
      </c>
      <c r="R28" s="25">
        <f t="shared" si="10"/>
        <v>0.95599999999999996</v>
      </c>
    </row>
    <row r="29" spans="1:19" x14ac:dyDescent="0.25">
      <c r="A29" s="14">
        <v>13</v>
      </c>
      <c r="B29" s="15">
        <v>45217</v>
      </c>
      <c r="C29" s="16">
        <v>68.489998</v>
      </c>
      <c r="D29" s="17">
        <v>18.540001</v>
      </c>
      <c r="E29" s="18">
        <v>242.679993</v>
      </c>
      <c r="F29" s="19">
        <f t="shared" si="7"/>
        <v>1.4595501697045599E-4</v>
      </c>
      <c r="G29" s="20">
        <f t="shared" si="2"/>
        <v>-2.5236540483701386E-2</v>
      </c>
      <c r="H29" s="20">
        <f t="shared" si="3"/>
        <v>-4.7753630423693294E-2</v>
      </c>
      <c r="I29" s="21">
        <f t="shared" si="4"/>
        <v>43.786505091136796</v>
      </c>
      <c r="J29" s="3">
        <f t="shared" si="5"/>
        <v>-7570.9621451104158</v>
      </c>
      <c r="K29" s="22">
        <f t="shared" si="6"/>
        <v>-19101.452169477318</v>
      </c>
      <c r="L29" s="26">
        <v>-6563.3682771193635</v>
      </c>
      <c r="M29" s="27">
        <v>-8687.9432624113688</v>
      </c>
      <c r="N29" s="28">
        <v>-24467.372161999367</v>
      </c>
      <c r="O29" s="21">
        <f t="shared" si="8"/>
        <v>-26628.627809496596</v>
      </c>
      <c r="P29" s="28">
        <v>-28326.45420702684</v>
      </c>
      <c r="Q29" s="23">
        <f t="shared" si="9"/>
        <v>4.0000000000000001E-3</v>
      </c>
      <c r="R29" s="29">
        <f t="shared" si="10"/>
        <v>0.95199999999999996</v>
      </c>
    </row>
    <row r="30" spans="1:19" x14ac:dyDescent="0.25">
      <c r="A30" s="14">
        <v>14</v>
      </c>
      <c r="B30" s="15">
        <v>45216</v>
      </c>
      <c r="C30" s="16">
        <v>68.480002999999996</v>
      </c>
      <c r="D30" s="17">
        <v>19.02</v>
      </c>
      <c r="E30" s="18">
        <v>254.85000600000001</v>
      </c>
      <c r="F30" s="19">
        <f t="shared" si="7"/>
        <v>5.4324180673555045E-3</v>
      </c>
      <c r="G30" s="20">
        <f t="shared" si="2"/>
        <v>1.0526315789474161E-3</v>
      </c>
      <c r="H30" s="20">
        <f t="shared" si="3"/>
        <v>3.6626024233035182E-3</v>
      </c>
      <c r="I30" s="21">
        <f t="shared" si="4"/>
        <v>1629.7254202066513</v>
      </c>
      <c r="J30" s="3">
        <f t="shared" si="5"/>
        <v>315.78947368422484</v>
      </c>
      <c r="K30" s="22">
        <f t="shared" si="6"/>
        <v>1465.0409693214074</v>
      </c>
      <c r="L30" s="26">
        <v>-6358.0058671723336</v>
      </c>
      <c r="M30" s="27">
        <v>-8557.3395501920004</v>
      </c>
      <c r="N30" s="28">
        <v>-24240.066463599374</v>
      </c>
      <c r="O30" s="21">
        <f t="shared" si="8"/>
        <v>3410.5558632122834</v>
      </c>
      <c r="P30" s="28">
        <v>-26628.627809496596</v>
      </c>
      <c r="Q30" s="23">
        <f t="shared" si="9"/>
        <v>4.0000000000000001E-3</v>
      </c>
      <c r="R30" s="29">
        <f t="shared" si="10"/>
        <v>0.94799999999999995</v>
      </c>
    </row>
    <row r="31" spans="1:19" x14ac:dyDescent="0.25">
      <c r="A31" s="14">
        <v>15</v>
      </c>
      <c r="B31" s="15">
        <v>45215</v>
      </c>
      <c r="C31" s="16">
        <v>68.110000999999997</v>
      </c>
      <c r="D31" s="17">
        <v>19</v>
      </c>
      <c r="E31" s="18">
        <v>253.91999799999999</v>
      </c>
      <c r="F31" s="19">
        <f t="shared" si="7"/>
        <v>1.0834135240463061E-2</v>
      </c>
      <c r="G31" s="20">
        <f t="shared" si="2"/>
        <v>9.5642933049946421E-3</v>
      </c>
      <c r="H31" s="20">
        <f t="shared" si="3"/>
        <v>1.1150059954405434E-2</v>
      </c>
      <c r="I31" s="21">
        <f t="shared" si="4"/>
        <v>3250.2405721389182</v>
      </c>
      <c r="J31" s="3">
        <f t="shared" si="5"/>
        <v>2869.2879914983928</v>
      </c>
      <c r="K31" s="22">
        <f t="shared" si="6"/>
        <v>4460.0239817621732</v>
      </c>
      <c r="L31" s="21">
        <v>-6296.3453731473273</v>
      </c>
      <c r="M31" s="3">
        <v>-8505.7471264368141</v>
      </c>
      <c r="N31" s="22">
        <v>-23415.711921572012</v>
      </c>
      <c r="O31" s="21">
        <f t="shared" si="8"/>
        <v>10579.552545399485</v>
      </c>
      <c r="P31" s="22">
        <v>-25957.507287071468</v>
      </c>
      <c r="Q31" s="23">
        <f t="shared" si="9"/>
        <v>4.0000000000000001E-3</v>
      </c>
      <c r="R31" s="25">
        <f t="shared" si="10"/>
        <v>0.94399999999999995</v>
      </c>
    </row>
    <row r="32" spans="1:19" x14ac:dyDescent="0.25">
      <c r="A32" s="14">
        <v>16</v>
      </c>
      <c r="B32" s="15">
        <v>45212</v>
      </c>
      <c r="C32" s="16">
        <v>67.379997000000003</v>
      </c>
      <c r="D32" s="17">
        <v>18.82</v>
      </c>
      <c r="E32" s="18">
        <v>251.11999499999999</v>
      </c>
      <c r="F32" s="19">
        <f t="shared" si="7"/>
        <v>1.2623925268651526E-2</v>
      </c>
      <c r="G32" s="20">
        <f t="shared" si="2"/>
        <v>-6.3358497182760543E-3</v>
      </c>
      <c r="H32" s="20">
        <f t="shared" si="3"/>
        <v>-2.9937807199324262E-2</v>
      </c>
      <c r="I32" s="21">
        <f t="shared" si="4"/>
        <v>3787.1775805954576</v>
      </c>
      <c r="J32" s="3">
        <f t="shared" si="5"/>
        <v>-1900.7549154828164</v>
      </c>
      <c r="K32" s="22">
        <f t="shared" si="6"/>
        <v>-11975.122879729704</v>
      </c>
      <c r="L32" s="21">
        <v>-6262.4278418345166</v>
      </c>
      <c r="M32" s="3">
        <v>-8457.9981851552802</v>
      </c>
      <c r="N32" s="22">
        <v>-22778.214554279864</v>
      </c>
      <c r="O32" s="21">
        <f t="shared" si="8"/>
        <v>-10088.700214617063</v>
      </c>
      <c r="P32" s="22">
        <v>-24388.466788791928</v>
      </c>
      <c r="Q32" s="23">
        <f t="shared" si="9"/>
        <v>4.0000000000000001E-3</v>
      </c>
      <c r="R32" s="25">
        <f t="shared" si="10"/>
        <v>0.94</v>
      </c>
    </row>
    <row r="33" spans="1:18" x14ac:dyDescent="0.25">
      <c r="A33" s="14">
        <v>17</v>
      </c>
      <c r="B33" s="15">
        <v>45211</v>
      </c>
      <c r="C33" s="16">
        <v>66.540001000000004</v>
      </c>
      <c r="D33" s="17">
        <v>18.940000999999999</v>
      </c>
      <c r="E33" s="18">
        <v>258.86999500000002</v>
      </c>
      <c r="F33" s="19">
        <f t="shared" si="7"/>
        <v>2.8636474111123356E-3</v>
      </c>
      <c r="G33" s="20">
        <f t="shared" si="2"/>
        <v>-1.0449216846876608E-2</v>
      </c>
      <c r="H33" s="20">
        <f t="shared" si="3"/>
        <v>-1.5665976488306477E-2</v>
      </c>
      <c r="I33" s="21">
        <f t="shared" si="4"/>
        <v>859.09422333370071</v>
      </c>
      <c r="J33" s="3">
        <f t="shared" si="5"/>
        <v>-3134.7650540629825</v>
      </c>
      <c r="K33" s="22">
        <f t="shared" si="6"/>
        <v>-6266.3905953225903</v>
      </c>
      <c r="L33" s="21">
        <v>-6241.9302607985119</v>
      </c>
      <c r="M33" s="3">
        <v>-8376.0027919962504</v>
      </c>
      <c r="N33" s="22">
        <v>-21847.360677105775</v>
      </c>
      <c r="O33" s="21">
        <f t="shared" si="8"/>
        <v>-8542.0614260518723</v>
      </c>
      <c r="P33" s="22">
        <v>-22929.642970270106</v>
      </c>
      <c r="Q33" s="23">
        <f t="shared" si="9"/>
        <v>4.0000000000000001E-3</v>
      </c>
      <c r="R33" s="25">
        <f t="shared" si="10"/>
        <v>0.93599999999999994</v>
      </c>
    </row>
    <row r="34" spans="1:18" x14ac:dyDescent="0.25">
      <c r="A34" s="14">
        <v>18</v>
      </c>
      <c r="B34" s="15">
        <v>45210</v>
      </c>
      <c r="C34" s="16">
        <v>66.349997999999999</v>
      </c>
      <c r="D34" s="17">
        <v>19.139999</v>
      </c>
      <c r="E34" s="18">
        <v>262.98998999999998</v>
      </c>
      <c r="F34" s="19">
        <f t="shared" si="7"/>
        <v>-1.9555504532693391E-3</v>
      </c>
      <c r="G34" s="20">
        <f t="shared" si="2"/>
        <v>3.1446016771488061E-3</v>
      </c>
      <c r="H34" s="20">
        <f t="shared" si="3"/>
        <v>-2.3898225170667642E-3</v>
      </c>
      <c r="I34" s="21">
        <f t="shared" si="4"/>
        <v>-586.66513598080178</v>
      </c>
      <c r="J34" s="3">
        <f t="shared" si="5"/>
        <v>943.38050314464181</v>
      </c>
      <c r="K34" s="22">
        <f t="shared" si="6"/>
        <v>-955.92900682670563</v>
      </c>
      <c r="L34" s="21">
        <v>-6009.7006412301644</v>
      </c>
      <c r="M34" s="3">
        <v>-7570.9621451104158</v>
      </c>
      <c r="N34" s="22">
        <v>-21007.15876345025</v>
      </c>
      <c r="O34" s="21">
        <f t="shared" si="8"/>
        <v>-599.2136396628656</v>
      </c>
      <c r="P34" s="22">
        <v>-22630.885838568469</v>
      </c>
      <c r="Q34" s="23">
        <f t="shared" si="9"/>
        <v>4.0000000000000001E-3</v>
      </c>
      <c r="R34" s="25">
        <f t="shared" si="10"/>
        <v>0.93199999999999994</v>
      </c>
    </row>
    <row r="35" spans="1:18" x14ac:dyDescent="0.25">
      <c r="A35" s="14">
        <v>19</v>
      </c>
      <c r="B35" s="15">
        <v>45209</v>
      </c>
      <c r="C35" s="16">
        <v>66.480002999999996</v>
      </c>
      <c r="D35" s="17">
        <v>19.079999999999998</v>
      </c>
      <c r="E35" s="18">
        <v>263.61999500000002</v>
      </c>
      <c r="F35" s="19">
        <f t="shared" si="7"/>
        <v>5.4446458509689322E-3</v>
      </c>
      <c r="G35" s="20">
        <f t="shared" si="2"/>
        <v>2.3605205129034523E-2</v>
      </c>
      <c r="H35" s="20">
        <f t="shared" si="3"/>
        <v>1.5211544661493326E-2</v>
      </c>
      <c r="I35" s="21">
        <f t="shared" si="4"/>
        <v>1633.3937552906796</v>
      </c>
      <c r="J35" s="3">
        <f t="shared" si="5"/>
        <v>7081.5615387103571</v>
      </c>
      <c r="K35" s="22">
        <f t="shared" si="6"/>
        <v>6084.6178645973305</v>
      </c>
      <c r="L35" s="21">
        <v>-5970.9471661688385</v>
      </c>
      <c r="M35" s="3">
        <v>-7453.3996303444146</v>
      </c>
      <c r="N35" s="22">
        <v>-20257.273184069112</v>
      </c>
      <c r="O35" s="21">
        <f t="shared" si="8"/>
        <v>14799.573158598367</v>
      </c>
      <c r="P35" s="22">
        <v>-22426.555517866342</v>
      </c>
      <c r="Q35" s="23">
        <f t="shared" si="9"/>
        <v>4.0000000000000001E-3</v>
      </c>
      <c r="R35" s="25">
        <f t="shared" si="10"/>
        <v>0.92799999999999994</v>
      </c>
    </row>
    <row r="36" spans="1:18" x14ac:dyDescent="0.25">
      <c r="A36" s="14">
        <v>20</v>
      </c>
      <c r="B36" s="15">
        <v>45208</v>
      </c>
      <c r="C36" s="16">
        <v>66.120002999999997</v>
      </c>
      <c r="D36" s="17">
        <v>18.639999</v>
      </c>
      <c r="E36" s="18">
        <v>259.67001299999998</v>
      </c>
      <c r="F36" s="19">
        <f t="shared" si="7"/>
        <v>2.4639764832477207E-2</v>
      </c>
      <c r="G36" s="20">
        <f t="shared" si="2"/>
        <v>1.9136029571567459E-2</v>
      </c>
      <c r="H36" s="20">
        <f t="shared" si="3"/>
        <v>-3.3009096967754337E-3</v>
      </c>
      <c r="I36" s="21">
        <f t="shared" si="4"/>
        <v>7391.929449743162</v>
      </c>
      <c r="J36" s="3">
        <f t="shared" si="5"/>
        <v>5740.808871470238</v>
      </c>
      <c r="K36" s="22">
        <f t="shared" si="6"/>
        <v>-1320.3638787101734</v>
      </c>
      <c r="L36" s="21">
        <v>-5794.4333208956205</v>
      </c>
      <c r="M36" s="3">
        <v>-7313.6568213783003</v>
      </c>
      <c r="N36" s="22">
        <v>-20123.495365307419</v>
      </c>
      <c r="O36" s="21">
        <f t="shared" si="8"/>
        <v>11812.374442503227</v>
      </c>
      <c r="P36" s="22">
        <v>-22002.075664752298</v>
      </c>
      <c r="Q36" s="23">
        <f t="shared" si="9"/>
        <v>4.0000000000000001E-3</v>
      </c>
      <c r="R36" s="25">
        <f t="shared" si="10"/>
        <v>0.92399999999999993</v>
      </c>
    </row>
    <row r="37" spans="1:18" x14ac:dyDescent="0.25">
      <c r="A37" s="14">
        <v>21</v>
      </c>
      <c r="B37" s="15">
        <v>45205</v>
      </c>
      <c r="C37" s="16">
        <v>64.529999000000004</v>
      </c>
      <c r="D37" s="17">
        <v>18.290001</v>
      </c>
      <c r="E37" s="18">
        <v>260.52999899999998</v>
      </c>
      <c r="F37" s="19">
        <f t="shared" si="7"/>
        <v>2.9843584423874914E-2</v>
      </c>
      <c r="G37" s="20">
        <f t="shared" si="2"/>
        <v>-7.2044549571007033E-2</v>
      </c>
      <c r="H37" s="20">
        <f t="shared" si="3"/>
        <v>1.8458412695638859E-3</v>
      </c>
      <c r="I37" s="21">
        <f t="shared" si="4"/>
        <v>8953.0753271624744</v>
      </c>
      <c r="J37" s="3">
        <f t="shared" si="5"/>
        <v>-21613.36487130211</v>
      </c>
      <c r="K37" s="22">
        <f t="shared" si="6"/>
        <v>738.33650782555435</v>
      </c>
      <c r="L37" s="21">
        <v>-5593.4785589012108</v>
      </c>
      <c r="M37" s="3">
        <v>-7172.7435744172617</v>
      </c>
      <c r="N37" s="22">
        <v>-20031.809803673717</v>
      </c>
      <c r="O37" s="21">
        <f t="shared" si="8"/>
        <v>-11921.953036314082</v>
      </c>
      <c r="P37" s="22">
        <v>-21742.231826644973</v>
      </c>
      <c r="Q37" s="23">
        <f t="shared" si="9"/>
        <v>4.0000000000000001E-3</v>
      </c>
      <c r="R37" s="25">
        <f t="shared" si="10"/>
        <v>0.91999999999999993</v>
      </c>
    </row>
    <row r="38" spans="1:18" x14ac:dyDescent="0.25">
      <c r="A38" s="14">
        <v>22</v>
      </c>
      <c r="B38" s="15">
        <v>45204</v>
      </c>
      <c r="C38" s="16">
        <v>62.66</v>
      </c>
      <c r="D38" s="17">
        <v>19.709999</v>
      </c>
      <c r="E38" s="18">
        <v>260.04998799999998</v>
      </c>
      <c r="F38" s="19">
        <f t="shared" si="7"/>
        <v>9.993536267028702E-3</v>
      </c>
      <c r="G38" s="20">
        <f t="shared" si="2"/>
        <v>5.6121938775508529E-3</v>
      </c>
      <c r="H38" s="20">
        <f t="shared" si="3"/>
        <v>-4.2503292349468369E-3</v>
      </c>
      <c r="I38" s="21">
        <f t="shared" si="4"/>
        <v>2998.0608801086105</v>
      </c>
      <c r="J38" s="3">
        <f t="shared" si="5"/>
        <v>1683.6581632652558</v>
      </c>
      <c r="K38" s="22">
        <f t="shared" si="6"/>
        <v>-1700.1316939787348</v>
      </c>
      <c r="L38" s="21">
        <v>-5408.0799105758806</v>
      </c>
      <c r="M38" s="3">
        <v>-7109.0047393364994</v>
      </c>
      <c r="N38" s="22">
        <v>-19956.048351648369</v>
      </c>
      <c r="O38" s="21">
        <f t="shared" si="8"/>
        <v>2981.5873493951312</v>
      </c>
      <c r="P38" s="22">
        <v>-21227.327818718353</v>
      </c>
      <c r="Q38" s="23">
        <f t="shared" si="9"/>
        <v>4.0000000000000001E-3</v>
      </c>
      <c r="R38" s="25">
        <f t="shared" si="10"/>
        <v>0.91599999999999993</v>
      </c>
    </row>
    <row r="39" spans="1:18" x14ac:dyDescent="0.25">
      <c r="A39" s="14">
        <v>23</v>
      </c>
      <c r="B39" s="15">
        <v>45203</v>
      </c>
      <c r="C39" s="16">
        <v>62.040000999999997</v>
      </c>
      <c r="D39" s="17">
        <v>19.600000000000001</v>
      </c>
      <c r="E39" s="18">
        <v>261.16000400000001</v>
      </c>
      <c r="F39" s="19">
        <f t="shared" si="7"/>
        <v>-2.0987817910491091E-2</v>
      </c>
      <c r="G39" s="20">
        <f t="shared" si="2"/>
        <v>6.1601642710473747E-3</v>
      </c>
      <c r="H39" s="20">
        <f t="shared" si="3"/>
        <v>5.9343710945295669E-2</v>
      </c>
      <c r="I39" s="21">
        <f t="shared" si="4"/>
        <v>-6296.3453731473273</v>
      </c>
      <c r="J39" s="3">
        <f t="shared" si="5"/>
        <v>1848.0492813142125</v>
      </c>
      <c r="K39" s="22">
        <f t="shared" si="6"/>
        <v>23737.484378118268</v>
      </c>
      <c r="L39" s="21">
        <v>-5195.2484972187958</v>
      </c>
      <c r="M39" s="3">
        <v>-6981.5195071868393</v>
      </c>
      <c r="N39" s="22">
        <v>-19179.936046600022</v>
      </c>
      <c r="O39" s="21">
        <f t="shared" si="8"/>
        <v>19289.188286285153</v>
      </c>
      <c r="P39" s="22">
        <v>-21086.295253311237</v>
      </c>
      <c r="Q39" s="23">
        <f t="shared" si="9"/>
        <v>4.0000000000000001E-3</v>
      </c>
      <c r="R39" s="25">
        <f t="shared" si="10"/>
        <v>0.91199999999999992</v>
      </c>
    </row>
    <row r="40" spans="1:18" x14ac:dyDescent="0.25">
      <c r="A40" s="14">
        <v>24</v>
      </c>
      <c r="B40" s="15">
        <v>45202</v>
      </c>
      <c r="C40" s="16">
        <v>63.369999</v>
      </c>
      <c r="D40" s="17">
        <v>19.48</v>
      </c>
      <c r="E40" s="18">
        <v>246.529999</v>
      </c>
      <c r="F40" s="19">
        <f t="shared" si="7"/>
        <v>1.5779671468130196E-4</v>
      </c>
      <c r="G40" s="20">
        <f t="shared" si="2"/>
        <v>-1.1167562884895288E-2</v>
      </c>
      <c r="H40" s="20">
        <f t="shared" si="3"/>
        <v>-2.0151060727717218E-2</v>
      </c>
      <c r="I40" s="21">
        <f t="shared" si="4"/>
        <v>47.339014404390589</v>
      </c>
      <c r="J40" s="3">
        <f t="shared" si="5"/>
        <v>-3350.2688654685862</v>
      </c>
      <c r="K40" s="22">
        <f t="shared" si="6"/>
        <v>-8060.424291086887</v>
      </c>
      <c r="L40" s="21">
        <v>-5109.7582124039591</v>
      </c>
      <c r="M40" s="3">
        <v>-6581.3711151736734</v>
      </c>
      <c r="N40" s="22">
        <v>-19101.452169477318</v>
      </c>
      <c r="O40" s="21">
        <f t="shared" si="8"/>
        <v>-11363.354142151082</v>
      </c>
      <c r="P40" s="22">
        <v>-20617.880081244944</v>
      </c>
      <c r="Q40" s="23">
        <f t="shared" si="9"/>
        <v>4.0000000000000001E-3</v>
      </c>
      <c r="R40" s="25">
        <f t="shared" si="10"/>
        <v>0.90799999999999992</v>
      </c>
    </row>
    <row r="41" spans="1:18" x14ac:dyDescent="0.25">
      <c r="A41" s="14">
        <v>25</v>
      </c>
      <c r="B41" s="15">
        <v>45201</v>
      </c>
      <c r="C41" s="16">
        <v>63.360000999999997</v>
      </c>
      <c r="D41" s="17">
        <v>19.700001</v>
      </c>
      <c r="E41" s="18">
        <v>251.60000600000001</v>
      </c>
      <c r="F41" s="19">
        <f t="shared" si="7"/>
        <v>-1.5843368243710909E-2</v>
      </c>
      <c r="G41" s="20">
        <f t="shared" si="2"/>
        <v>-1.2036107721358658E-2</v>
      </c>
      <c r="H41" s="20">
        <f t="shared" si="3"/>
        <v>5.5151666313038028E-3</v>
      </c>
      <c r="I41" s="21">
        <f t="shared" si="4"/>
        <v>-4753.0104731132724</v>
      </c>
      <c r="J41" s="3">
        <f t="shared" si="5"/>
        <v>-3610.8323164075973</v>
      </c>
      <c r="K41" s="22">
        <f t="shared" si="6"/>
        <v>2206.0666525215211</v>
      </c>
      <c r="L41" s="21">
        <v>-5101.0213141947534</v>
      </c>
      <c r="M41" s="3">
        <v>-6483.3005893909503</v>
      </c>
      <c r="N41" s="22">
        <v>-18874.870538147625</v>
      </c>
      <c r="O41" s="21">
        <f t="shared" si="8"/>
        <v>-6157.7761369993486</v>
      </c>
      <c r="P41" s="22">
        <v>-20582.108625816341</v>
      </c>
      <c r="Q41" s="23">
        <f t="shared" si="9"/>
        <v>4.0000000000000001E-3</v>
      </c>
      <c r="R41" s="25">
        <f t="shared" si="10"/>
        <v>0.90399999999999991</v>
      </c>
    </row>
    <row r="42" spans="1:18" x14ac:dyDescent="0.25">
      <c r="A42" s="14">
        <v>26</v>
      </c>
      <c r="B42" s="15">
        <v>45198</v>
      </c>
      <c r="C42" s="16">
        <v>64.379997000000003</v>
      </c>
      <c r="D42" s="17">
        <v>19.940000999999999</v>
      </c>
      <c r="E42" s="18">
        <v>250.220001</v>
      </c>
      <c r="F42" s="19">
        <f t="shared" si="7"/>
        <v>-2.1877894257064545E-2</v>
      </c>
      <c r="G42" s="20">
        <f t="shared" si="2"/>
        <v>-1.5021533050654234E-3</v>
      </c>
      <c r="H42" s="20">
        <f t="shared" si="3"/>
        <v>1.5585664104520003E-2</v>
      </c>
      <c r="I42" s="21">
        <f t="shared" si="4"/>
        <v>-6563.3682771193635</v>
      </c>
      <c r="J42" s="3">
        <f t="shared" si="5"/>
        <v>-450.64599151962705</v>
      </c>
      <c r="K42" s="22">
        <f t="shared" si="6"/>
        <v>6234.2656418080014</v>
      </c>
      <c r="L42" s="21">
        <v>-5007.4153090763239</v>
      </c>
      <c r="M42" s="3">
        <v>-6235.2385451110104</v>
      </c>
      <c r="N42" s="22">
        <v>-17227.853578488219</v>
      </c>
      <c r="O42" s="21">
        <f t="shared" si="8"/>
        <v>-779.74862683098945</v>
      </c>
      <c r="P42" s="22">
        <v>-20528.067878199465</v>
      </c>
      <c r="Q42" s="23">
        <f t="shared" si="9"/>
        <v>4.0000000000000001E-3</v>
      </c>
      <c r="R42" s="25">
        <f t="shared" si="10"/>
        <v>0.89999999999999991</v>
      </c>
    </row>
    <row r="43" spans="1:18" x14ac:dyDescent="0.25">
      <c r="A43" s="14">
        <v>27</v>
      </c>
      <c r="B43" s="15">
        <v>45197</v>
      </c>
      <c r="C43" s="16">
        <v>65.819999999999993</v>
      </c>
      <c r="D43" s="17">
        <v>19.969999000000001</v>
      </c>
      <c r="E43" s="18">
        <v>246.38000500000001</v>
      </c>
      <c r="F43" s="19">
        <f t="shared" si="7"/>
        <v>1.3863247500407905E-2</v>
      </c>
      <c r="G43" s="20">
        <f t="shared" si="2"/>
        <v>-9.9157659890927174E-3</v>
      </c>
      <c r="H43" s="20">
        <f t="shared" si="3"/>
        <v>2.4449085239085289E-2</v>
      </c>
      <c r="I43" s="21">
        <f t="shared" si="4"/>
        <v>4158.9742501223718</v>
      </c>
      <c r="J43" s="3">
        <f t="shared" si="5"/>
        <v>-2974.729796727815</v>
      </c>
      <c r="K43" s="22">
        <f t="shared" si="6"/>
        <v>9779.6340956341155</v>
      </c>
      <c r="L43" s="21">
        <v>-4973.7345304562305</v>
      </c>
      <c r="M43" s="3">
        <v>-6083.4298957126439</v>
      </c>
      <c r="N43" s="22">
        <v>-16926.072940079041</v>
      </c>
      <c r="O43" s="21">
        <f t="shared" si="8"/>
        <v>10963.878549028672</v>
      </c>
      <c r="P43" s="22">
        <v>-20326.503331165688</v>
      </c>
      <c r="Q43" s="23">
        <f t="shared" si="9"/>
        <v>4.0000000000000001E-3</v>
      </c>
      <c r="R43" s="25">
        <f t="shared" si="10"/>
        <v>0.89599999999999991</v>
      </c>
    </row>
    <row r="44" spans="1:18" x14ac:dyDescent="0.25">
      <c r="A44" s="14">
        <v>28</v>
      </c>
      <c r="B44" s="15">
        <v>45196</v>
      </c>
      <c r="C44" s="16">
        <v>64.919998000000007</v>
      </c>
      <c r="D44" s="17">
        <v>20.170000000000002</v>
      </c>
      <c r="E44" s="18">
        <v>240.5</v>
      </c>
      <c r="F44" s="19">
        <f t="shared" si="7"/>
        <v>1.5803442340792007E-2</v>
      </c>
      <c r="G44" s="20">
        <f t="shared" si="2"/>
        <v>-1.6097560975609659E-2</v>
      </c>
      <c r="H44" s="20">
        <f t="shared" si="3"/>
        <v>-1.4828752556708791E-2</v>
      </c>
      <c r="I44" s="21">
        <f t="shared" si="4"/>
        <v>4741.0327022376023</v>
      </c>
      <c r="J44" s="3">
        <f t="shared" si="5"/>
        <v>-4829.2682926828975</v>
      </c>
      <c r="K44" s="22">
        <f t="shared" si="6"/>
        <v>-5931.5010226835166</v>
      </c>
      <c r="L44" s="21">
        <v>-4929.3388853848037</v>
      </c>
      <c r="M44" s="3">
        <v>-6045.6918943125438</v>
      </c>
      <c r="N44" s="22">
        <v>-16374.710316869434</v>
      </c>
      <c r="O44" s="21">
        <f t="shared" si="8"/>
        <v>-6019.7366131288118</v>
      </c>
      <c r="P44" s="22">
        <v>-20258.881350773961</v>
      </c>
      <c r="Q44" s="23">
        <f t="shared" si="9"/>
        <v>4.0000000000000001E-3</v>
      </c>
      <c r="R44" s="25">
        <f t="shared" si="10"/>
        <v>0.8919999999999999</v>
      </c>
    </row>
    <row r="45" spans="1:18" x14ac:dyDescent="0.25">
      <c r="A45" s="14">
        <v>29</v>
      </c>
      <c r="B45" s="15">
        <v>45195</v>
      </c>
      <c r="C45" s="16">
        <v>63.91</v>
      </c>
      <c r="D45" s="17">
        <v>20.5</v>
      </c>
      <c r="E45" s="18">
        <v>244.11999499999999</v>
      </c>
      <c r="F45" s="19">
        <f t="shared" si="7"/>
        <v>-1.2362834374329057E-2</v>
      </c>
      <c r="G45" s="20">
        <f t="shared" si="2"/>
        <v>9.765625E-4</v>
      </c>
      <c r="H45" s="20">
        <f t="shared" si="3"/>
        <v>-1.1619943892061557E-2</v>
      </c>
      <c r="I45" s="21">
        <f t="shared" si="4"/>
        <v>-3708.8503122987172</v>
      </c>
      <c r="J45" s="3">
        <f t="shared" si="5"/>
        <v>292.96875</v>
      </c>
      <c r="K45" s="22">
        <f t="shared" si="6"/>
        <v>-4647.9775568246232</v>
      </c>
      <c r="L45" s="21">
        <v>-4914.5022091702685</v>
      </c>
      <c r="M45" s="3">
        <v>-5835.7348703170219</v>
      </c>
      <c r="N45" s="22">
        <v>-15430.511423007021</v>
      </c>
      <c r="O45" s="21">
        <f t="shared" si="8"/>
        <v>-8063.8591191233409</v>
      </c>
      <c r="P45" s="22">
        <v>-19459.473206345137</v>
      </c>
      <c r="Q45" s="23">
        <f t="shared" si="9"/>
        <v>4.0000000000000001E-3</v>
      </c>
      <c r="R45" s="25">
        <f t="shared" si="10"/>
        <v>0.8879999999999999</v>
      </c>
    </row>
    <row r="46" spans="1:18" x14ac:dyDescent="0.25">
      <c r="A46" s="14">
        <v>30</v>
      </c>
      <c r="B46" s="15">
        <v>45194</v>
      </c>
      <c r="C46" s="16">
        <v>64.709998999999996</v>
      </c>
      <c r="D46" s="17">
        <v>20.48</v>
      </c>
      <c r="E46" s="18">
        <v>246.990005</v>
      </c>
      <c r="F46" s="19">
        <f t="shared" si="7"/>
        <v>2.9448544456689429E-3</v>
      </c>
      <c r="G46" s="20">
        <f t="shared" si="2"/>
        <v>-5.3423992229236772E-3</v>
      </c>
      <c r="H46" s="20">
        <f t="shared" si="3"/>
        <v>8.6164650315161406E-3</v>
      </c>
      <c r="I46" s="21">
        <f t="shared" si="4"/>
        <v>883.45633370068288</v>
      </c>
      <c r="J46" s="3">
        <f t="shared" si="5"/>
        <v>-1602.7197668771032</v>
      </c>
      <c r="K46" s="22">
        <f t="shared" si="6"/>
        <v>3446.5860126064563</v>
      </c>
      <c r="L46" s="21">
        <v>-4753.0104731132724</v>
      </c>
      <c r="M46" s="3">
        <v>-5737.3072099996534</v>
      </c>
      <c r="N46" s="22">
        <v>-14756.250898386059</v>
      </c>
      <c r="O46" s="21">
        <f t="shared" si="8"/>
        <v>2727.3225794300361</v>
      </c>
      <c r="P46" s="22">
        <v>-18616.773460393899</v>
      </c>
      <c r="Q46" s="23">
        <f t="shared" si="9"/>
        <v>4.0000000000000001E-3</v>
      </c>
      <c r="R46" s="25">
        <f t="shared" si="10"/>
        <v>0.8839999999999999</v>
      </c>
    </row>
    <row r="47" spans="1:18" x14ac:dyDescent="0.25">
      <c r="A47" s="14">
        <v>31</v>
      </c>
      <c r="B47" s="15">
        <v>45191</v>
      </c>
      <c r="C47" s="16">
        <v>64.519997000000004</v>
      </c>
      <c r="D47" s="17">
        <v>20.59</v>
      </c>
      <c r="E47" s="18">
        <v>244.88000500000001</v>
      </c>
      <c r="F47" s="19">
        <f t="shared" si="7"/>
        <v>9.3077879197611679E-4</v>
      </c>
      <c r="G47" s="20">
        <f t="shared" si="2"/>
        <v>3.4113060428850872E-3</v>
      </c>
      <c r="H47" s="20">
        <f t="shared" si="3"/>
        <v>-4.23151823501976E-2</v>
      </c>
      <c r="I47" s="21">
        <f t="shared" si="4"/>
        <v>279.23363759283507</v>
      </c>
      <c r="J47" s="3">
        <f t="shared" si="5"/>
        <v>1023.3918128655262</v>
      </c>
      <c r="K47" s="22">
        <f t="shared" si="6"/>
        <v>-16926.072940079041</v>
      </c>
      <c r="L47" s="21">
        <v>-4650.7998944520623</v>
      </c>
      <c r="M47" s="3">
        <v>-5627.7197870264754</v>
      </c>
      <c r="N47" s="22">
        <v>-14664.031419004787</v>
      </c>
      <c r="O47" s="21">
        <f t="shared" si="8"/>
        <v>-15623.447489620679</v>
      </c>
      <c r="P47" s="22">
        <v>-18592.202295881834</v>
      </c>
      <c r="Q47" s="23">
        <f t="shared" si="9"/>
        <v>4.0000000000000001E-3</v>
      </c>
      <c r="R47" s="25">
        <f t="shared" si="10"/>
        <v>0.87999999999999989</v>
      </c>
    </row>
    <row r="48" spans="1:18" x14ac:dyDescent="0.25">
      <c r="A48" s="14">
        <v>32</v>
      </c>
      <c r="B48" s="15">
        <v>45190</v>
      </c>
      <c r="C48" s="16">
        <v>64.459998999999996</v>
      </c>
      <c r="D48" s="17">
        <v>20.52</v>
      </c>
      <c r="E48" s="18">
        <v>255.699997</v>
      </c>
      <c r="F48" s="19">
        <f t="shared" si="7"/>
        <v>-7.2385800092409358E-3</v>
      </c>
      <c r="G48" s="20">
        <f t="shared" si="2"/>
        <v>-3.2531778997255012E-2</v>
      </c>
      <c r="H48" s="20">
        <f t="shared" si="3"/>
        <v>-2.6238619539793895E-2</v>
      </c>
      <c r="I48" s="21">
        <f t="shared" si="4"/>
        <v>-2171.5740027722809</v>
      </c>
      <c r="J48" s="3">
        <f t="shared" si="5"/>
        <v>-9759.5336991765034</v>
      </c>
      <c r="K48" s="22">
        <f t="shared" si="6"/>
        <v>-10495.447815917558</v>
      </c>
      <c r="L48" s="21">
        <v>-4643.7971139349329</v>
      </c>
      <c r="M48" s="3">
        <v>-5541.3186249358314</v>
      </c>
      <c r="N48" s="22">
        <v>-13384.014635088093</v>
      </c>
      <c r="O48" s="21">
        <f t="shared" si="8"/>
        <v>-22426.555517866342</v>
      </c>
      <c r="P48" s="22">
        <v>-18411.570510429709</v>
      </c>
      <c r="Q48" s="23">
        <f t="shared" si="9"/>
        <v>4.0000000000000001E-3</v>
      </c>
      <c r="R48" s="25">
        <f t="shared" si="10"/>
        <v>0.87599999999999989</v>
      </c>
    </row>
    <row r="49" spans="1:18" x14ac:dyDescent="0.25">
      <c r="A49" s="14">
        <v>33</v>
      </c>
      <c r="B49" s="15">
        <v>45189</v>
      </c>
      <c r="C49" s="16">
        <v>64.930000000000007</v>
      </c>
      <c r="D49" s="17">
        <v>21.209999</v>
      </c>
      <c r="E49" s="18">
        <v>262.58999599999999</v>
      </c>
      <c r="F49" s="19">
        <f t="shared" si="7"/>
        <v>-3.6826455019992599E-3</v>
      </c>
      <c r="G49" s="20">
        <f t="shared" si="2"/>
        <v>-6.0918931583879843E-3</v>
      </c>
      <c r="H49" s="20">
        <f t="shared" si="3"/>
        <v>-1.4671684803001961E-2</v>
      </c>
      <c r="I49" s="21">
        <f t="shared" si="4"/>
        <v>-1104.7936505997779</v>
      </c>
      <c r="J49" s="3">
        <f t="shared" si="5"/>
        <v>-1827.5679475163952</v>
      </c>
      <c r="K49" s="22">
        <f t="shared" si="6"/>
        <v>-5868.6739212007842</v>
      </c>
      <c r="L49" s="21">
        <v>-4625.5287702064106</v>
      </c>
      <c r="M49" s="3">
        <v>-5487.8048780487188</v>
      </c>
      <c r="N49" s="22">
        <v>-13280.389958796457</v>
      </c>
      <c r="O49" s="21">
        <f t="shared" si="8"/>
        <v>-8801.0355193169562</v>
      </c>
      <c r="P49" s="22">
        <v>-18380.983401769132</v>
      </c>
      <c r="Q49" s="23">
        <f t="shared" si="9"/>
        <v>4.0000000000000001E-3</v>
      </c>
      <c r="R49" s="25">
        <f t="shared" si="10"/>
        <v>0.87199999999999989</v>
      </c>
    </row>
    <row r="50" spans="1:18" x14ac:dyDescent="0.25">
      <c r="A50" s="14">
        <v>34</v>
      </c>
      <c r="B50" s="15">
        <v>45188</v>
      </c>
      <c r="C50" s="16">
        <v>65.169998000000007</v>
      </c>
      <c r="D50" s="17">
        <v>21.34</v>
      </c>
      <c r="E50" s="18">
        <v>266.5</v>
      </c>
      <c r="F50" s="19">
        <f t="shared" si="7"/>
        <v>-9.1989877725418001E-4</v>
      </c>
      <c r="G50" s="20">
        <f t="shared" si="2"/>
        <v>-1.8708607049047199E-3</v>
      </c>
      <c r="H50" s="20">
        <f t="shared" si="3"/>
        <v>4.5989181415821978E-3</v>
      </c>
      <c r="I50" s="21">
        <f t="shared" si="4"/>
        <v>-275.96963317625398</v>
      </c>
      <c r="J50" s="3">
        <f t="shared" si="5"/>
        <v>-561.25821147141596</v>
      </c>
      <c r="K50" s="22">
        <f t="shared" si="6"/>
        <v>1839.5672566328792</v>
      </c>
      <c r="L50" s="21">
        <v>-4479.1492457594504</v>
      </c>
      <c r="M50" s="3">
        <v>-5361.1317944899374</v>
      </c>
      <c r="N50" s="22">
        <v>-13073.574887681305</v>
      </c>
      <c r="O50" s="21">
        <f t="shared" si="8"/>
        <v>1002.3394119852093</v>
      </c>
      <c r="P50" s="22">
        <v>-17530.781632499413</v>
      </c>
      <c r="Q50" s="23">
        <f t="shared" si="9"/>
        <v>4.0000000000000001E-3</v>
      </c>
      <c r="R50" s="25">
        <f t="shared" si="10"/>
        <v>0.86799999999999988</v>
      </c>
    </row>
    <row r="51" spans="1:18" x14ac:dyDescent="0.25">
      <c r="A51" s="14">
        <v>35</v>
      </c>
      <c r="B51" s="15">
        <v>45187</v>
      </c>
      <c r="C51" s="16">
        <v>65.230002999999996</v>
      </c>
      <c r="D51" s="17">
        <v>21.379999000000002</v>
      </c>
      <c r="E51" s="18">
        <v>265.27999899999998</v>
      </c>
      <c r="F51" s="19">
        <f t="shared" si="7"/>
        <v>8.9713995677833669E-3</v>
      </c>
      <c r="G51" s="20">
        <f t="shared" si="2"/>
        <v>-1.8674603174603233E-3</v>
      </c>
      <c r="H51" s="20">
        <f t="shared" si="3"/>
        <v>-3.3200974896991142E-2</v>
      </c>
      <c r="I51" s="21">
        <f t="shared" si="4"/>
        <v>2691.4198703350103</v>
      </c>
      <c r="J51" s="3">
        <f t="shared" si="5"/>
        <v>-560.238095238097</v>
      </c>
      <c r="K51" s="22">
        <f t="shared" si="6"/>
        <v>-13280.389958796457</v>
      </c>
      <c r="L51" s="21">
        <v>-4312.2880503729921</v>
      </c>
      <c r="M51" s="3">
        <v>-5182.0868347339119</v>
      </c>
      <c r="N51" s="22">
        <v>-13017.527958117991</v>
      </c>
      <c r="O51" s="21">
        <f t="shared" si="8"/>
        <v>-11149.208183699544</v>
      </c>
      <c r="P51" s="22">
        <v>-17119.588993499157</v>
      </c>
      <c r="Q51" s="23">
        <f t="shared" si="9"/>
        <v>4.0000000000000001E-3</v>
      </c>
      <c r="R51" s="25">
        <f t="shared" si="10"/>
        <v>0.86399999999999988</v>
      </c>
    </row>
    <row r="52" spans="1:18" x14ac:dyDescent="0.25">
      <c r="A52" s="14">
        <v>36</v>
      </c>
      <c r="B52" s="15">
        <v>45184</v>
      </c>
      <c r="C52" s="16">
        <v>64.650002000000001</v>
      </c>
      <c r="D52" s="17">
        <v>21.42</v>
      </c>
      <c r="E52" s="18">
        <v>274.39001500000001</v>
      </c>
      <c r="F52" s="19">
        <f t="shared" si="7"/>
        <v>-1.0560055742886765E-2</v>
      </c>
      <c r="G52" s="20">
        <f t="shared" si="2"/>
        <v>0</v>
      </c>
      <c r="H52" s="20">
        <f t="shared" si="3"/>
        <v>-5.9773726496291646E-3</v>
      </c>
      <c r="I52" s="21">
        <f t="shared" si="4"/>
        <v>-3168.0167228660293</v>
      </c>
      <c r="J52" s="3">
        <f t="shared" si="5"/>
        <v>0</v>
      </c>
      <c r="K52" s="22">
        <f t="shared" si="6"/>
        <v>-2390.9490598516659</v>
      </c>
      <c r="L52" s="21">
        <v>-4133.276325962076</v>
      </c>
      <c r="M52" s="3">
        <v>-5114.7540983606523</v>
      </c>
      <c r="N52" s="22">
        <v>-12857.332387936094</v>
      </c>
      <c r="O52" s="21">
        <f t="shared" si="8"/>
        <v>-5558.9657827176952</v>
      </c>
      <c r="P52" s="22">
        <v>-17040.358886537157</v>
      </c>
      <c r="Q52" s="23">
        <f t="shared" si="9"/>
        <v>4.0000000000000001E-3</v>
      </c>
      <c r="R52" s="25">
        <f t="shared" si="10"/>
        <v>0.85999999999999988</v>
      </c>
    </row>
    <row r="53" spans="1:18" x14ac:dyDescent="0.25">
      <c r="A53" s="14">
        <v>37</v>
      </c>
      <c r="B53" s="15">
        <v>45183</v>
      </c>
      <c r="C53" s="16">
        <v>65.339995999999999</v>
      </c>
      <c r="D53" s="17">
        <v>21.42</v>
      </c>
      <c r="E53" s="18">
        <v>276.040009</v>
      </c>
      <c r="F53" s="19">
        <f t="shared" si="7"/>
        <v>2.2055310495854741E-2</v>
      </c>
      <c r="G53" s="20">
        <f t="shared" si="2"/>
        <v>5.1619429921136994E-3</v>
      </c>
      <c r="H53" s="20">
        <f t="shared" si="3"/>
        <v>1.7471512014958224E-2</v>
      </c>
      <c r="I53" s="21">
        <f t="shared" si="4"/>
        <v>6616.5931487564221</v>
      </c>
      <c r="J53" s="3">
        <f t="shared" si="5"/>
        <v>1548.5828976341099</v>
      </c>
      <c r="K53" s="22">
        <f t="shared" si="6"/>
        <v>6988.6048059832892</v>
      </c>
      <c r="L53" s="21">
        <v>-4075.5497972861153</v>
      </c>
      <c r="M53" s="3">
        <v>-5062.6952748312306</v>
      </c>
      <c r="N53" s="22">
        <v>-12637.363974667081</v>
      </c>
      <c r="O53" s="21">
        <f t="shared" si="8"/>
        <v>15153.78085237382</v>
      </c>
      <c r="P53" s="22">
        <v>-16618.818531993536</v>
      </c>
      <c r="Q53" s="23">
        <f t="shared" si="9"/>
        <v>4.0000000000000001E-3</v>
      </c>
      <c r="R53" s="25">
        <f t="shared" si="10"/>
        <v>0.85599999999999987</v>
      </c>
    </row>
    <row r="54" spans="1:18" x14ac:dyDescent="0.25">
      <c r="A54" s="14">
        <v>38</v>
      </c>
      <c r="B54" s="15">
        <v>45182</v>
      </c>
      <c r="C54" s="16">
        <v>63.93</v>
      </c>
      <c r="D54" s="17">
        <v>21.309999000000001</v>
      </c>
      <c r="E54" s="18">
        <v>271.29998799999998</v>
      </c>
      <c r="F54" s="19">
        <f t="shared" si="7"/>
        <v>-2.1851100358981634E-3</v>
      </c>
      <c r="G54" s="20">
        <f t="shared" si="2"/>
        <v>-2.3409174934027055E-3</v>
      </c>
      <c r="H54" s="20">
        <f t="shared" si="3"/>
        <v>1.4281355028058496E-2</v>
      </c>
      <c r="I54" s="21">
        <f t="shared" si="4"/>
        <v>-655.53301076944899</v>
      </c>
      <c r="J54" s="3">
        <f t="shared" si="5"/>
        <v>-702.27524802081166</v>
      </c>
      <c r="K54" s="22">
        <f t="shared" si="6"/>
        <v>5712.5420112233978</v>
      </c>
      <c r="L54" s="21">
        <v>-3968.9871272057253</v>
      </c>
      <c r="M54" s="3">
        <v>-5047.1063257065962</v>
      </c>
      <c r="N54" s="22">
        <v>-12589.631211904794</v>
      </c>
      <c r="O54" s="21">
        <f t="shared" si="8"/>
        <v>4354.7337524331369</v>
      </c>
      <c r="P54" s="22">
        <v>-16315.103294969012</v>
      </c>
      <c r="Q54" s="23">
        <f t="shared" si="9"/>
        <v>4.0000000000000001E-3</v>
      </c>
      <c r="R54" s="25">
        <f t="shared" si="10"/>
        <v>0.85199999999999987</v>
      </c>
    </row>
    <row r="55" spans="1:18" x14ac:dyDescent="0.25">
      <c r="A55" s="14">
        <v>39</v>
      </c>
      <c r="B55" s="15">
        <v>45181</v>
      </c>
      <c r="C55" s="16">
        <v>64.069999999999993</v>
      </c>
      <c r="D55" s="17">
        <v>21.360001</v>
      </c>
      <c r="E55" s="18">
        <v>267.48001099999999</v>
      </c>
      <c r="F55" s="19">
        <f t="shared" si="7"/>
        <v>8.65869017632237E-3</v>
      </c>
      <c r="G55" s="20">
        <f t="shared" si="2"/>
        <v>-1.2482571081025018E-2</v>
      </c>
      <c r="H55" s="20">
        <f t="shared" si="3"/>
        <v>-2.2296864865338328E-2</v>
      </c>
      <c r="I55" s="21">
        <f t="shared" si="4"/>
        <v>2597.6070528967111</v>
      </c>
      <c r="J55" s="3">
        <f t="shared" si="5"/>
        <v>-3744.7713243075054</v>
      </c>
      <c r="K55" s="22">
        <f t="shared" si="6"/>
        <v>-8918.7459461353319</v>
      </c>
      <c r="L55" s="21">
        <v>-3788.425500666337</v>
      </c>
      <c r="M55" s="3">
        <v>-5035.9712230216182</v>
      </c>
      <c r="N55" s="22">
        <v>-12541.197745421285</v>
      </c>
      <c r="O55" s="21">
        <f t="shared" si="8"/>
        <v>-10065.910217546127</v>
      </c>
      <c r="P55" s="22">
        <v>-16129.287051875708</v>
      </c>
      <c r="Q55" s="23">
        <f t="shared" si="9"/>
        <v>4.0000000000000001E-3</v>
      </c>
      <c r="R55" s="25">
        <f t="shared" si="10"/>
        <v>0.84799999999999986</v>
      </c>
    </row>
    <row r="56" spans="1:18" x14ac:dyDescent="0.25">
      <c r="A56" s="14">
        <v>40</v>
      </c>
      <c r="B56" s="15">
        <v>45180</v>
      </c>
      <c r="C56" s="16">
        <v>63.52</v>
      </c>
      <c r="D56" s="17">
        <v>21.629999000000002</v>
      </c>
      <c r="E56" s="18">
        <v>273.57998700000002</v>
      </c>
      <c r="F56" s="19">
        <f t="shared" si="7"/>
        <v>5.0632752363406475E-3</v>
      </c>
      <c r="G56" s="20">
        <f t="shared" si="2"/>
        <v>3.9404134522063261E-2</v>
      </c>
      <c r="H56" s="20">
        <f t="shared" si="3"/>
        <v>0.10092550100603637</v>
      </c>
      <c r="I56" s="21">
        <f t="shared" si="4"/>
        <v>1518.9825709021943</v>
      </c>
      <c r="J56" s="3">
        <f t="shared" si="5"/>
        <v>11821.240356618979</v>
      </c>
      <c r="K56" s="22">
        <f t="shared" si="6"/>
        <v>40370.20040241455</v>
      </c>
      <c r="L56" s="21">
        <v>-3763.0875891837777</v>
      </c>
      <c r="M56" s="3">
        <v>-5033.5570469798749</v>
      </c>
      <c r="N56" s="22">
        <v>-12167.719966043134</v>
      </c>
      <c r="O56" s="21">
        <f t="shared" si="8"/>
        <v>53710.423329935722</v>
      </c>
      <c r="P56" s="22">
        <v>-15994.407487006156</v>
      </c>
      <c r="Q56" s="23">
        <f t="shared" si="9"/>
        <v>4.0000000000000001E-3</v>
      </c>
      <c r="R56" s="25">
        <f t="shared" si="10"/>
        <v>0.84399999999999986</v>
      </c>
    </row>
    <row r="57" spans="1:18" x14ac:dyDescent="0.25">
      <c r="A57" s="14">
        <v>41</v>
      </c>
      <c r="B57" s="15">
        <v>45177</v>
      </c>
      <c r="C57" s="16">
        <v>63.200001</v>
      </c>
      <c r="D57" s="17">
        <v>20.809999000000001</v>
      </c>
      <c r="E57" s="18">
        <v>248.5</v>
      </c>
      <c r="F57" s="19">
        <f t="shared" si="7"/>
        <v>2.6971601252920863E-3</v>
      </c>
      <c r="G57" s="20">
        <f t="shared" si="2"/>
        <v>-2.4378856071261001E-2</v>
      </c>
      <c r="H57" s="20">
        <f t="shared" si="3"/>
        <v>-1.1889160366432838E-2</v>
      </c>
      <c r="I57" s="21">
        <f t="shared" si="4"/>
        <v>809.14803758762582</v>
      </c>
      <c r="J57" s="3">
        <f t="shared" si="5"/>
        <v>-7313.6568213783003</v>
      </c>
      <c r="K57" s="22">
        <f t="shared" si="6"/>
        <v>-4755.6641465731354</v>
      </c>
      <c r="L57" s="21">
        <v>-3708.8503122987172</v>
      </c>
      <c r="M57" s="3">
        <v>-4829.2682926828975</v>
      </c>
      <c r="N57" s="22">
        <v>-12108.354868014492</v>
      </c>
      <c r="O57" s="21">
        <f t="shared" si="8"/>
        <v>-11260.172930363809</v>
      </c>
      <c r="P57" s="22">
        <v>-15992.562962397893</v>
      </c>
      <c r="Q57" s="23">
        <f t="shared" si="9"/>
        <v>4.0000000000000001E-3</v>
      </c>
      <c r="R57" s="25">
        <f t="shared" si="10"/>
        <v>0.83999999999999986</v>
      </c>
    </row>
    <row r="58" spans="1:18" x14ac:dyDescent="0.25">
      <c r="A58" s="14">
        <v>42</v>
      </c>
      <c r="B58" s="15">
        <v>45176</v>
      </c>
      <c r="C58" s="16">
        <v>63.029998999999997</v>
      </c>
      <c r="D58" s="17">
        <v>21.33</v>
      </c>
      <c r="E58" s="18">
        <v>251.490005</v>
      </c>
      <c r="F58" s="19">
        <f t="shared" si="7"/>
        <v>-5.6791292897797607E-3</v>
      </c>
      <c r="G58" s="20">
        <f t="shared" si="2"/>
        <v>-1.0208770775349096E-2</v>
      </c>
      <c r="H58" s="20">
        <f t="shared" si="3"/>
        <v>-1.7068633034841296E-3</v>
      </c>
      <c r="I58" s="21">
        <f t="shared" si="4"/>
        <v>-1703.7387869339282</v>
      </c>
      <c r="J58" s="3">
        <f t="shared" si="5"/>
        <v>-3062.6312326047291</v>
      </c>
      <c r="K58" s="22">
        <f t="shared" si="6"/>
        <v>-682.74532139365181</v>
      </c>
      <c r="L58" s="21">
        <v>-3696.2202846896885</v>
      </c>
      <c r="M58" s="3">
        <v>-4754.8288878242138</v>
      </c>
      <c r="N58" s="22">
        <v>-12030.428658755676</v>
      </c>
      <c r="O58" s="21">
        <f t="shared" si="8"/>
        <v>-5449.1153409323088</v>
      </c>
      <c r="P58" s="22">
        <v>-15835.352334547348</v>
      </c>
      <c r="Q58" s="23">
        <f t="shared" si="9"/>
        <v>4.0000000000000001E-3</v>
      </c>
      <c r="R58" s="25">
        <f t="shared" si="10"/>
        <v>0.83599999999999985</v>
      </c>
    </row>
    <row r="59" spans="1:18" x14ac:dyDescent="0.25">
      <c r="A59" s="14">
        <v>43</v>
      </c>
      <c r="B59" s="15">
        <v>45175</v>
      </c>
      <c r="C59" s="16">
        <v>63.389999000000003</v>
      </c>
      <c r="D59" s="17">
        <v>21.549999</v>
      </c>
      <c r="E59" s="18">
        <v>251.91999799999999</v>
      </c>
      <c r="F59" s="19">
        <f t="shared" si="7"/>
        <v>8.5919016258362291E-3</v>
      </c>
      <c r="G59" s="20">
        <f t="shared" si="2"/>
        <v>-8.2835250805338712E-3</v>
      </c>
      <c r="H59" s="20">
        <f t="shared" si="3"/>
        <v>-1.7817428274686242E-2</v>
      </c>
      <c r="I59" s="21">
        <f t="shared" si="4"/>
        <v>2577.5704877508688</v>
      </c>
      <c r="J59" s="3">
        <f t="shared" si="5"/>
        <v>-2485.0575241601614</v>
      </c>
      <c r="K59" s="22">
        <f t="shared" si="6"/>
        <v>-7126.9713098744969</v>
      </c>
      <c r="L59" s="21">
        <v>-3549.3982297631678</v>
      </c>
      <c r="M59" s="3">
        <v>-4647.8873239436225</v>
      </c>
      <c r="N59" s="22">
        <v>-11975.122879729704</v>
      </c>
      <c r="O59" s="21">
        <f t="shared" si="8"/>
        <v>-7034.4583462837891</v>
      </c>
      <c r="P59" s="22">
        <v>-15742.882088538568</v>
      </c>
      <c r="Q59" s="23">
        <f t="shared" si="9"/>
        <v>4.0000000000000001E-3</v>
      </c>
      <c r="R59" s="25">
        <f t="shared" si="10"/>
        <v>0.83199999999999985</v>
      </c>
    </row>
    <row r="60" spans="1:18" x14ac:dyDescent="0.25">
      <c r="A60" s="14">
        <v>44</v>
      </c>
      <c r="B60" s="15">
        <v>45174</v>
      </c>
      <c r="C60" s="16">
        <v>62.849997999999999</v>
      </c>
      <c r="D60" s="17">
        <v>21.73</v>
      </c>
      <c r="E60" s="18">
        <v>256.48998999999998</v>
      </c>
      <c r="F60" s="19">
        <f t="shared" si="7"/>
        <v>0</v>
      </c>
      <c r="G60" s="20">
        <f t="shared" si="2"/>
        <v>-6.8555304778579185E-3</v>
      </c>
      <c r="H60" s="20">
        <f t="shared" si="3"/>
        <v>4.6855210947618575E-2</v>
      </c>
      <c r="I60" s="21">
        <f t="shared" si="4"/>
        <v>0</v>
      </c>
      <c r="J60" s="3">
        <f t="shared" si="5"/>
        <v>-2056.6591433573753</v>
      </c>
      <c r="K60" s="22">
        <f t="shared" si="6"/>
        <v>18742.084379047432</v>
      </c>
      <c r="L60" s="21">
        <v>-3470.7587424167464</v>
      </c>
      <c r="M60" s="3">
        <v>-4564.8204503956122</v>
      </c>
      <c r="N60" s="22">
        <v>-11731.274490244825</v>
      </c>
      <c r="O60" s="21">
        <f t="shared" si="8"/>
        <v>16685.425235690058</v>
      </c>
      <c r="P60" s="22">
        <v>-15623.447489620679</v>
      </c>
      <c r="Q60" s="23">
        <f t="shared" si="9"/>
        <v>4.0000000000000001E-3</v>
      </c>
      <c r="R60" s="25">
        <f t="shared" si="10"/>
        <v>0.82799999999999985</v>
      </c>
    </row>
    <row r="61" spans="1:18" x14ac:dyDescent="0.25">
      <c r="A61" s="14">
        <v>45</v>
      </c>
      <c r="B61" s="15">
        <v>45170</v>
      </c>
      <c r="C61" s="16">
        <v>62.849997999999999</v>
      </c>
      <c r="D61" s="17">
        <v>21.879999000000002</v>
      </c>
      <c r="E61" s="18">
        <v>245.009995</v>
      </c>
      <c r="F61" s="19">
        <f t="shared" si="7"/>
        <v>1.2240264132710621E-2</v>
      </c>
      <c r="G61" s="20">
        <f t="shared" si="2"/>
        <v>-2.0152306314375146E-2</v>
      </c>
      <c r="H61" s="20">
        <f t="shared" si="3"/>
        <v>-5.0643182960172783E-2</v>
      </c>
      <c r="I61" s="21">
        <f t="shared" si="4"/>
        <v>3672.0792398131862</v>
      </c>
      <c r="J61" s="3">
        <f t="shared" si="5"/>
        <v>-6045.6918943125438</v>
      </c>
      <c r="K61" s="22">
        <f t="shared" si="6"/>
        <v>-20257.273184069112</v>
      </c>
      <c r="L61" s="21">
        <v>-3429.4842766854349</v>
      </c>
      <c r="M61" s="3">
        <v>-4510.2131663329883</v>
      </c>
      <c r="N61" s="22">
        <v>-11615.638961770846</v>
      </c>
      <c r="O61" s="21">
        <f t="shared" si="8"/>
        <v>-22630.885838568469</v>
      </c>
      <c r="P61" s="22">
        <v>-15588.543155620582</v>
      </c>
      <c r="Q61" s="23">
        <f t="shared" si="9"/>
        <v>4.0000000000000001E-3</v>
      </c>
      <c r="R61" s="25">
        <f t="shared" si="10"/>
        <v>0.82399999999999984</v>
      </c>
    </row>
    <row r="62" spans="1:18" x14ac:dyDescent="0.25">
      <c r="A62" s="14">
        <v>46</v>
      </c>
      <c r="B62" s="15">
        <v>45169</v>
      </c>
      <c r="C62" s="16">
        <v>62.09</v>
      </c>
      <c r="D62" s="17">
        <v>22.33</v>
      </c>
      <c r="E62" s="18">
        <v>258.07998700000002</v>
      </c>
      <c r="F62" s="19">
        <f t="shared" si="7"/>
        <v>-2.4100577631728237E-3</v>
      </c>
      <c r="G62" s="20">
        <f t="shared" si="2"/>
        <v>-1.194690265486742E-2</v>
      </c>
      <c r="H62" s="20">
        <f t="shared" si="3"/>
        <v>4.593199795870806E-3</v>
      </c>
      <c r="I62" s="21">
        <f t="shared" si="4"/>
        <v>-723.01732895184716</v>
      </c>
      <c r="J62" s="3">
        <f t="shared" si="5"/>
        <v>-3584.0707964602257</v>
      </c>
      <c r="K62" s="22">
        <f t="shared" si="6"/>
        <v>1837.2799183483223</v>
      </c>
      <c r="L62" s="21">
        <v>-3274.7763181177556</v>
      </c>
      <c r="M62" s="3">
        <v>-4501.8007202881181</v>
      </c>
      <c r="N62" s="22">
        <v>-11517.365483756814</v>
      </c>
      <c r="O62" s="21">
        <f t="shared" si="8"/>
        <v>-2469.8082070637511</v>
      </c>
      <c r="P62" s="22">
        <v>-15412.869853233547</v>
      </c>
      <c r="Q62" s="23">
        <f t="shared" si="9"/>
        <v>4.0000000000000001E-3</v>
      </c>
      <c r="R62" s="25">
        <f t="shared" si="10"/>
        <v>0.81999999999999984</v>
      </c>
    </row>
    <row r="63" spans="1:18" x14ac:dyDescent="0.25">
      <c r="A63" s="14">
        <v>47</v>
      </c>
      <c r="B63" s="15">
        <v>45168</v>
      </c>
      <c r="C63" s="16">
        <v>62.240001999999997</v>
      </c>
      <c r="D63" s="17">
        <v>22.6</v>
      </c>
      <c r="E63" s="18">
        <v>256.89999399999999</v>
      </c>
      <c r="F63" s="19">
        <f t="shared" si="7"/>
        <v>3.7091438061325199E-3</v>
      </c>
      <c r="G63" s="20">
        <f t="shared" si="2"/>
        <v>1.7730940502258541E-3</v>
      </c>
      <c r="H63" s="20">
        <f t="shared" si="3"/>
        <v>-1.0887277689599628E-3</v>
      </c>
      <c r="I63" s="21">
        <f t="shared" si="4"/>
        <v>1112.7431418397559</v>
      </c>
      <c r="J63" s="3">
        <f t="shared" si="5"/>
        <v>531.92821506775624</v>
      </c>
      <c r="K63" s="22">
        <f t="shared" si="6"/>
        <v>-435.49110758398513</v>
      </c>
      <c r="L63" s="21">
        <v>-3259.2566195110417</v>
      </c>
      <c r="M63" s="3">
        <v>-4401.4081924056318</v>
      </c>
      <c r="N63" s="22">
        <v>-11344.658227908289</v>
      </c>
      <c r="O63" s="21">
        <f t="shared" si="8"/>
        <v>1209.1802493235273</v>
      </c>
      <c r="P63" s="22">
        <v>-14894.972983612275</v>
      </c>
      <c r="Q63" s="23">
        <f t="shared" si="9"/>
        <v>4.0000000000000001E-3</v>
      </c>
      <c r="R63" s="25">
        <f t="shared" si="10"/>
        <v>0.81599999999999984</v>
      </c>
    </row>
    <row r="64" spans="1:18" x14ac:dyDescent="0.25">
      <c r="A64" s="14">
        <v>48</v>
      </c>
      <c r="B64" s="15">
        <v>45167</v>
      </c>
      <c r="C64" s="16">
        <v>62.009998000000003</v>
      </c>
      <c r="D64" s="17">
        <v>22.559999000000001</v>
      </c>
      <c r="E64" s="18">
        <v>257.17999300000002</v>
      </c>
      <c r="F64" s="19">
        <f t="shared" si="7"/>
        <v>9.60599184649924E-3</v>
      </c>
      <c r="G64" s="20">
        <f t="shared" si="2"/>
        <v>2.4988596092685222E-2</v>
      </c>
      <c r="H64" s="20">
        <f t="shared" si="3"/>
        <v>7.6877922543566513E-2</v>
      </c>
      <c r="I64" s="21">
        <f t="shared" si="4"/>
        <v>2881.797553949772</v>
      </c>
      <c r="J64" s="3">
        <f t="shared" si="5"/>
        <v>7496.578827805567</v>
      </c>
      <c r="K64" s="22">
        <f t="shared" si="6"/>
        <v>30751.169017426604</v>
      </c>
      <c r="L64" s="21">
        <v>-3245.9025541247797</v>
      </c>
      <c r="M64" s="3">
        <v>-4243.5239852399163</v>
      </c>
      <c r="N64" s="22">
        <v>-11312.065301984119</v>
      </c>
      <c r="O64" s="21">
        <f t="shared" si="8"/>
        <v>41129.545399181945</v>
      </c>
      <c r="P64" s="22">
        <v>-14700.159446401594</v>
      </c>
      <c r="Q64" s="23">
        <f t="shared" si="9"/>
        <v>4.0000000000000001E-3</v>
      </c>
      <c r="R64" s="25">
        <f t="shared" si="10"/>
        <v>0.81199999999999983</v>
      </c>
    </row>
    <row r="65" spans="1:18" x14ac:dyDescent="0.25">
      <c r="A65" s="14">
        <v>49</v>
      </c>
      <c r="B65" s="15">
        <v>45166</v>
      </c>
      <c r="C65" s="16">
        <v>61.419998</v>
      </c>
      <c r="D65" s="17">
        <v>22.01</v>
      </c>
      <c r="E65" s="18">
        <v>238.820007</v>
      </c>
      <c r="F65" s="19">
        <f t="shared" si="7"/>
        <v>6.3902835718545603E-3</v>
      </c>
      <c r="G65" s="20">
        <f t="shared" si="2"/>
        <v>-9.078982792600776E-4</v>
      </c>
      <c r="H65" s="20">
        <f t="shared" si="3"/>
        <v>9.6404293497709403E-4</v>
      </c>
      <c r="I65" s="21">
        <f t="shared" si="4"/>
        <v>1917.0850715563681</v>
      </c>
      <c r="J65" s="3">
        <f t="shared" si="5"/>
        <v>-272.36948377802327</v>
      </c>
      <c r="K65" s="22">
        <f t="shared" si="6"/>
        <v>385.61717399083761</v>
      </c>
      <c r="L65" s="21">
        <v>-3241.5695463262841</v>
      </c>
      <c r="M65" s="3">
        <v>-4225.3521126759842</v>
      </c>
      <c r="N65" s="22">
        <v>-10663.815548907474</v>
      </c>
      <c r="O65" s="21">
        <f t="shared" si="8"/>
        <v>2030.3327617691825</v>
      </c>
      <c r="P65" s="22">
        <v>-14603.996193549685</v>
      </c>
      <c r="Q65" s="23">
        <f t="shared" si="9"/>
        <v>4.0000000000000001E-3</v>
      </c>
      <c r="R65" s="25">
        <f t="shared" si="10"/>
        <v>0.80799999999999983</v>
      </c>
    </row>
    <row r="66" spans="1:18" x14ac:dyDescent="0.25">
      <c r="A66" s="14">
        <v>50</v>
      </c>
      <c r="B66" s="15">
        <v>45163</v>
      </c>
      <c r="C66" s="16">
        <v>61.029998999999997</v>
      </c>
      <c r="D66" s="17">
        <v>22.030000999999999</v>
      </c>
      <c r="E66" s="18">
        <v>238.58999600000001</v>
      </c>
      <c r="F66" s="19">
        <f t="shared" si="7"/>
        <v>9.4277209630782011E-3</v>
      </c>
      <c r="G66" s="20">
        <f t="shared" si="2"/>
        <v>6.3957060939106025E-3</v>
      </c>
      <c r="H66" s="20">
        <f t="shared" si="3"/>
        <v>3.7167463311477356E-2</v>
      </c>
      <c r="I66" s="21">
        <f t="shared" si="4"/>
        <v>2828.3162889234604</v>
      </c>
      <c r="J66" s="3">
        <f t="shared" si="5"/>
        <v>1918.7118281731807</v>
      </c>
      <c r="K66" s="22">
        <f t="shared" si="6"/>
        <v>14866.985324590942</v>
      </c>
      <c r="L66" s="21">
        <v>-3224.0493849953978</v>
      </c>
      <c r="M66" s="3">
        <v>-4189.2160275128099</v>
      </c>
      <c r="N66" s="22">
        <v>-10495.447815917558</v>
      </c>
      <c r="O66" s="21">
        <f t="shared" si="8"/>
        <v>19614.013441687581</v>
      </c>
      <c r="P66" s="22">
        <v>-14469.514527298878</v>
      </c>
      <c r="Q66" s="23">
        <f t="shared" si="9"/>
        <v>4.0000000000000001E-3</v>
      </c>
      <c r="R66" s="25">
        <f t="shared" si="10"/>
        <v>0.80399999999999983</v>
      </c>
    </row>
    <row r="67" spans="1:18" x14ac:dyDescent="0.25">
      <c r="A67" s="14">
        <v>51</v>
      </c>
      <c r="B67" s="15">
        <v>45162</v>
      </c>
      <c r="C67" s="16">
        <v>60.459999000000003</v>
      </c>
      <c r="D67" s="17">
        <v>21.889999</v>
      </c>
      <c r="E67" s="18">
        <v>230.03999300000001</v>
      </c>
      <c r="F67" s="19">
        <f t="shared" si="7"/>
        <v>-4.4459245842251027E-3</v>
      </c>
      <c r="G67" s="20">
        <f t="shared" si="2"/>
        <v>-1.39640534250427E-2</v>
      </c>
      <c r="H67" s="20">
        <f t="shared" si="3"/>
        <v>-2.8793413709392035E-2</v>
      </c>
      <c r="I67" s="21">
        <f t="shared" si="4"/>
        <v>-1333.7773752675307</v>
      </c>
      <c r="J67" s="3">
        <f t="shared" si="5"/>
        <v>-4189.2160275128099</v>
      </c>
      <c r="K67" s="22">
        <f t="shared" si="6"/>
        <v>-11517.365483756814</v>
      </c>
      <c r="L67" s="21">
        <v>-3168.0167228660293</v>
      </c>
      <c r="M67" s="3">
        <v>-4164.6579303330491</v>
      </c>
      <c r="N67" s="22">
        <v>-10313.747318678112</v>
      </c>
      <c r="O67" s="21">
        <f t="shared" si="8"/>
        <v>-17040.358886537157</v>
      </c>
      <c r="P67" s="22">
        <v>-13840.294409245569</v>
      </c>
      <c r="Q67" s="23">
        <f t="shared" si="9"/>
        <v>4.0000000000000001E-3</v>
      </c>
      <c r="R67" s="25">
        <f t="shared" si="10"/>
        <v>0.79999999999999982</v>
      </c>
    </row>
    <row r="68" spans="1:18" x14ac:dyDescent="0.25">
      <c r="A68" s="14">
        <v>52</v>
      </c>
      <c r="B68" s="15">
        <v>45161</v>
      </c>
      <c r="C68" s="16">
        <v>60.73</v>
      </c>
      <c r="D68" s="17">
        <v>22.200001</v>
      </c>
      <c r="E68" s="18">
        <v>236.86000100000001</v>
      </c>
      <c r="F68" s="19">
        <f t="shared" si="7"/>
        <v>-3.2824552765469139E-3</v>
      </c>
      <c r="G68" s="20">
        <f t="shared" si="2"/>
        <v>-6.7113646532438453E-3</v>
      </c>
      <c r="H68" s="20">
        <f t="shared" si="3"/>
        <v>1.5738234780751981E-2</v>
      </c>
      <c r="I68" s="21">
        <f t="shared" si="4"/>
        <v>-984.73658296407416</v>
      </c>
      <c r="J68" s="3">
        <f t="shared" si="5"/>
        <v>-2013.4093959731536</v>
      </c>
      <c r="K68" s="22">
        <f t="shared" si="6"/>
        <v>6295.2939123007927</v>
      </c>
      <c r="L68" s="21">
        <v>-3131.9632784657547</v>
      </c>
      <c r="M68" s="3">
        <v>-4156.6084337349766</v>
      </c>
      <c r="N68" s="22">
        <v>-10273.671144080243</v>
      </c>
      <c r="O68" s="21">
        <f t="shared" si="8"/>
        <v>3297.1479333635652</v>
      </c>
      <c r="P68" s="22">
        <v>-13785.761590982138</v>
      </c>
      <c r="Q68" s="23">
        <f t="shared" si="9"/>
        <v>4.0000000000000001E-3</v>
      </c>
      <c r="R68" s="25">
        <f t="shared" si="10"/>
        <v>0.79599999999999982</v>
      </c>
    </row>
    <row r="69" spans="1:18" x14ac:dyDescent="0.25">
      <c r="A69" s="14">
        <v>53</v>
      </c>
      <c r="B69" s="15">
        <v>45160</v>
      </c>
      <c r="C69" s="16">
        <v>60.93</v>
      </c>
      <c r="D69" s="17">
        <v>22.35</v>
      </c>
      <c r="E69" s="18">
        <v>233.19000199999999</v>
      </c>
      <c r="F69" s="19">
        <f t="shared" si="7"/>
        <v>-7.9778250725439648E-3</v>
      </c>
      <c r="G69" s="20">
        <f t="shared" si="2"/>
        <v>-5.3404096724704031E-3</v>
      </c>
      <c r="H69" s="20">
        <f t="shared" si="3"/>
        <v>8.2584011080006903E-3</v>
      </c>
      <c r="I69" s="21">
        <f t="shared" si="4"/>
        <v>-2393.3475217631894</v>
      </c>
      <c r="J69" s="3">
        <f t="shared" si="5"/>
        <v>-1602.122901741121</v>
      </c>
      <c r="K69" s="22">
        <f t="shared" si="6"/>
        <v>3303.3604432002762</v>
      </c>
      <c r="L69" s="21">
        <v>-3070.1802620178742</v>
      </c>
      <c r="M69" s="3">
        <v>-4119.3321913194914</v>
      </c>
      <c r="N69" s="22">
        <v>-10246.474408090655</v>
      </c>
      <c r="O69" s="21">
        <f t="shared" si="8"/>
        <v>-692.10998030403425</v>
      </c>
      <c r="P69" s="22">
        <v>-13570.816135174013</v>
      </c>
      <c r="Q69" s="23">
        <f t="shared" si="9"/>
        <v>4.0000000000000001E-3</v>
      </c>
      <c r="R69" s="25">
        <f t="shared" si="10"/>
        <v>0.79199999999999982</v>
      </c>
    </row>
    <row r="70" spans="1:18" x14ac:dyDescent="0.25">
      <c r="A70" s="14">
        <v>54</v>
      </c>
      <c r="B70" s="15">
        <v>45159</v>
      </c>
      <c r="C70" s="16">
        <v>61.419998</v>
      </c>
      <c r="D70" s="17">
        <v>22.469999000000001</v>
      </c>
      <c r="E70" s="18">
        <v>231.279999</v>
      </c>
      <c r="F70" s="19">
        <f t="shared" si="7"/>
        <v>3.5947221634848869E-3</v>
      </c>
      <c r="G70" s="20">
        <f t="shared" si="2"/>
        <v>1.2162071524230988E-2</v>
      </c>
      <c r="H70" s="20">
        <f t="shared" si="3"/>
        <v>7.3274832398839029E-2</v>
      </c>
      <c r="I70" s="21">
        <f t="shared" si="4"/>
        <v>1078.4166490454661</v>
      </c>
      <c r="J70" s="3">
        <f t="shared" si="5"/>
        <v>3648.6214572692966</v>
      </c>
      <c r="K70" s="22">
        <f t="shared" si="6"/>
        <v>29309.93295953561</v>
      </c>
      <c r="L70" s="21">
        <v>-2969.3234832398939</v>
      </c>
      <c r="M70" s="3">
        <v>-3971.1369451782662</v>
      </c>
      <c r="N70" s="22">
        <v>-9530.4647892786579</v>
      </c>
      <c r="O70" s="21">
        <f t="shared" si="8"/>
        <v>34036.971065850375</v>
      </c>
      <c r="P70" s="22">
        <v>-13060.850264688428</v>
      </c>
      <c r="Q70" s="23">
        <f t="shared" si="9"/>
        <v>4.0000000000000001E-3</v>
      </c>
      <c r="R70" s="25">
        <f t="shared" si="10"/>
        <v>0.78799999999999981</v>
      </c>
    </row>
    <row r="71" spans="1:18" x14ac:dyDescent="0.25">
      <c r="A71" s="14">
        <v>55</v>
      </c>
      <c r="B71" s="15">
        <v>45156</v>
      </c>
      <c r="C71" s="16">
        <v>61.200001</v>
      </c>
      <c r="D71" s="17">
        <v>22.200001</v>
      </c>
      <c r="E71" s="18">
        <v>215.490005</v>
      </c>
      <c r="F71" s="19">
        <f t="shared" si="7"/>
        <v>3.4431708987319176E-3</v>
      </c>
      <c r="G71" s="20">
        <f t="shared" si="2"/>
        <v>4.5065342719019519E-4</v>
      </c>
      <c r="H71" s="20">
        <f t="shared" si="3"/>
        <v>-1.7014852581813456E-2</v>
      </c>
      <c r="I71" s="21">
        <f t="shared" si="4"/>
        <v>1032.9512696195752</v>
      </c>
      <c r="J71" s="3">
        <f t="shared" si="5"/>
        <v>135.19602815705855</v>
      </c>
      <c r="K71" s="22">
        <f t="shared" si="6"/>
        <v>-6805.9410327253818</v>
      </c>
      <c r="L71" s="21">
        <v>-2947.4714141107361</v>
      </c>
      <c r="M71" s="3">
        <v>-3967.6708302718412</v>
      </c>
      <c r="N71" s="22">
        <v>-9512.7490056809547</v>
      </c>
      <c r="O71" s="21">
        <f t="shared" si="8"/>
        <v>-5637.7937349487474</v>
      </c>
      <c r="P71" s="22">
        <v>-13048.95833023193</v>
      </c>
      <c r="Q71" s="23">
        <f t="shared" si="9"/>
        <v>4.0000000000000001E-3</v>
      </c>
      <c r="R71" s="25">
        <f t="shared" si="10"/>
        <v>0.78399999999999981</v>
      </c>
    </row>
    <row r="72" spans="1:18" x14ac:dyDescent="0.25">
      <c r="A72" s="14">
        <v>56</v>
      </c>
      <c r="B72" s="15">
        <v>45155</v>
      </c>
      <c r="C72" s="16">
        <v>60.990001999999997</v>
      </c>
      <c r="D72" s="17">
        <v>22.190000999999999</v>
      </c>
      <c r="E72" s="18">
        <v>219.220001</v>
      </c>
      <c r="F72" s="19">
        <f t="shared" si="7"/>
        <v>5.1088002636783258E-3</v>
      </c>
      <c r="G72" s="20">
        <f t="shared" si="2"/>
        <v>3.7885969966602762E-2</v>
      </c>
      <c r="H72" s="20">
        <f t="shared" si="3"/>
        <v>-2.82801632549603E-2</v>
      </c>
      <c r="I72" s="21">
        <f t="shared" si="4"/>
        <v>1532.6400791034978</v>
      </c>
      <c r="J72" s="3">
        <f t="shared" si="5"/>
        <v>11365.790989980829</v>
      </c>
      <c r="K72" s="22">
        <f t="shared" si="6"/>
        <v>-11312.065301984119</v>
      </c>
      <c r="L72" s="21">
        <v>-2917.8872511709587</v>
      </c>
      <c r="M72" s="3">
        <v>-3744.7713243075054</v>
      </c>
      <c r="N72" s="22">
        <v>-8918.7459461353319</v>
      </c>
      <c r="O72" s="21">
        <f t="shared" si="8"/>
        <v>1586.3657671002074</v>
      </c>
      <c r="P72" s="22">
        <v>-12979.461633017243</v>
      </c>
      <c r="Q72" s="23">
        <f t="shared" si="9"/>
        <v>4.0000000000000001E-3</v>
      </c>
      <c r="R72" s="25">
        <f t="shared" si="10"/>
        <v>0.7799999999999998</v>
      </c>
    </row>
    <row r="73" spans="1:18" x14ac:dyDescent="0.25">
      <c r="A73" s="14">
        <v>57</v>
      </c>
      <c r="B73" s="15">
        <v>45154</v>
      </c>
      <c r="C73" s="16">
        <v>60.68</v>
      </c>
      <c r="D73" s="17">
        <v>21.379999000000002</v>
      </c>
      <c r="E73" s="18">
        <v>225.60000600000001</v>
      </c>
      <c r="F73" s="19">
        <f t="shared" si="7"/>
        <v>-4.1030690956835869E-3</v>
      </c>
      <c r="G73" s="20">
        <f t="shared" si="2"/>
        <v>1.7610613993336521E-2</v>
      </c>
      <c r="H73" s="20">
        <f t="shared" si="3"/>
        <v>-3.1593409936667705E-2</v>
      </c>
      <c r="I73" s="21">
        <f t="shared" si="4"/>
        <v>-1230.920728705076</v>
      </c>
      <c r="J73" s="3">
        <f t="shared" si="5"/>
        <v>5283.1841980009567</v>
      </c>
      <c r="K73" s="22">
        <f t="shared" si="6"/>
        <v>-12637.363974667081</v>
      </c>
      <c r="L73" s="21">
        <v>-2904.1593485517269</v>
      </c>
      <c r="M73" s="3">
        <v>-3642.9692557966018</v>
      </c>
      <c r="N73" s="22">
        <v>-8689.5126082248371</v>
      </c>
      <c r="O73" s="21">
        <f t="shared" si="8"/>
        <v>-8585.1005053711997</v>
      </c>
      <c r="P73" s="22">
        <v>-12731.706707145828</v>
      </c>
      <c r="Q73" s="23">
        <f t="shared" si="9"/>
        <v>4.0000000000000001E-3</v>
      </c>
      <c r="R73" s="25">
        <f t="shared" si="10"/>
        <v>0.7759999999999998</v>
      </c>
    </row>
    <row r="74" spans="1:18" x14ac:dyDescent="0.25">
      <c r="A74" s="14">
        <v>58</v>
      </c>
      <c r="B74" s="15">
        <v>45153</v>
      </c>
      <c r="C74" s="16">
        <v>60.93</v>
      </c>
      <c r="D74" s="17">
        <v>21.01</v>
      </c>
      <c r="E74" s="18">
        <v>232.96000699999999</v>
      </c>
      <c r="F74" s="19">
        <f t="shared" si="7"/>
        <v>-1.0233934206726247E-2</v>
      </c>
      <c r="G74" s="20">
        <f t="shared" si="2"/>
        <v>-9.5106985491810736E-4</v>
      </c>
      <c r="H74" s="20">
        <f t="shared" si="3"/>
        <v>-2.8361645569770721E-2</v>
      </c>
      <c r="I74" s="21">
        <f t="shared" si="4"/>
        <v>-3070.1802620178742</v>
      </c>
      <c r="J74" s="3">
        <f t="shared" si="5"/>
        <v>-285.32095647543218</v>
      </c>
      <c r="K74" s="22">
        <f t="shared" si="6"/>
        <v>-11344.658227908289</v>
      </c>
      <c r="L74" s="21">
        <v>-2871.6721078122619</v>
      </c>
      <c r="M74" s="3">
        <v>-3617.9450072358786</v>
      </c>
      <c r="N74" s="22">
        <v>-8422.0358670589849</v>
      </c>
      <c r="O74" s="21">
        <f t="shared" si="8"/>
        <v>-14700.159446401594</v>
      </c>
      <c r="P74" s="22">
        <v>-12696.6873319033</v>
      </c>
      <c r="Q74" s="23">
        <f t="shared" si="9"/>
        <v>4.0000000000000001E-3</v>
      </c>
      <c r="R74" s="25">
        <f t="shared" si="10"/>
        <v>0.7719999999999998</v>
      </c>
    </row>
    <row r="75" spans="1:18" x14ac:dyDescent="0.25">
      <c r="A75" s="14">
        <v>59</v>
      </c>
      <c r="B75" s="15">
        <v>45152</v>
      </c>
      <c r="C75" s="16">
        <v>61.560001</v>
      </c>
      <c r="D75" s="17">
        <v>21.030000999999999</v>
      </c>
      <c r="E75" s="18">
        <v>239.759995</v>
      </c>
      <c r="F75" s="19">
        <f t="shared" si="7"/>
        <v>-1.3777587753206921E-2</v>
      </c>
      <c r="G75" s="20">
        <f t="shared" si="2"/>
        <v>3.8005972359328677E-2</v>
      </c>
      <c r="H75" s="20">
        <f t="shared" si="3"/>
        <v>-1.1910154838083331E-2</v>
      </c>
      <c r="I75" s="21">
        <f t="shared" si="4"/>
        <v>-4133.276325962076</v>
      </c>
      <c r="J75" s="3">
        <f t="shared" si="5"/>
        <v>11401.791707798604</v>
      </c>
      <c r="K75" s="22">
        <f t="shared" si="6"/>
        <v>-4764.0619352333324</v>
      </c>
      <c r="L75" s="21">
        <v>-2832.1408345989839</v>
      </c>
      <c r="M75" s="3">
        <v>-3610.8323164075973</v>
      </c>
      <c r="N75" s="22">
        <v>-8411.2174577902988</v>
      </c>
      <c r="O75" s="21">
        <f t="shared" si="8"/>
        <v>2504.4534466031955</v>
      </c>
      <c r="P75" s="22">
        <v>-12556.55952061371</v>
      </c>
      <c r="Q75" s="23">
        <f t="shared" si="9"/>
        <v>4.0000000000000001E-3</v>
      </c>
      <c r="R75" s="25">
        <f t="shared" si="10"/>
        <v>0.76799999999999979</v>
      </c>
    </row>
    <row r="76" spans="1:18" x14ac:dyDescent="0.25">
      <c r="A76" s="14">
        <v>60</v>
      </c>
      <c r="B76" s="15">
        <v>45149</v>
      </c>
      <c r="C76" s="16">
        <v>62.419998</v>
      </c>
      <c r="D76" s="17">
        <v>20.260000000000002</v>
      </c>
      <c r="E76" s="18">
        <v>242.64999399999999</v>
      </c>
      <c r="F76" s="19">
        <f t="shared" si="7"/>
        <v>1.6045892169447296E-3</v>
      </c>
      <c r="G76" s="20">
        <f t="shared" si="2"/>
        <v>-1.1707317073170631E-2</v>
      </c>
      <c r="H76" s="20">
        <f t="shared" si="3"/>
        <v>-1.0964384298759122E-2</v>
      </c>
      <c r="I76" s="21">
        <f t="shared" si="4"/>
        <v>481.37676508341889</v>
      </c>
      <c r="J76" s="3">
        <f t="shared" si="5"/>
        <v>-3512.1951219511893</v>
      </c>
      <c r="K76" s="22">
        <f t="shared" si="6"/>
        <v>-4385.7537195036493</v>
      </c>
      <c r="L76" s="21">
        <v>-2755.4072921447068</v>
      </c>
      <c r="M76" s="3">
        <v>-3584.0707964602257</v>
      </c>
      <c r="N76" s="22">
        <v>-8243.990864552763</v>
      </c>
      <c r="O76" s="21">
        <f t="shared" si="8"/>
        <v>-7416.5720763714198</v>
      </c>
      <c r="P76" s="22">
        <v>-12370.326891040584</v>
      </c>
      <c r="Q76" s="23">
        <f t="shared" si="9"/>
        <v>4.0000000000000001E-3</v>
      </c>
      <c r="R76" s="25">
        <f t="shared" si="10"/>
        <v>0.76399999999999979</v>
      </c>
    </row>
    <row r="77" spans="1:18" x14ac:dyDescent="0.25">
      <c r="A77" s="14">
        <v>61</v>
      </c>
      <c r="B77" s="15">
        <v>45148</v>
      </c>
      <c r="C77" s="16">
        <v>62.32</v>
      </c>
      <c r="D77" s="17">
        <v>20.5</v>
      </c>
      <c r="E77" s="18">
        <v>245.33999600000001</v>
      </c>
      <c r="F77" s="19">
        <f t="shared" si="7"/>
        <v>7.4686861046693309E-3</v>
      </c>
      <c r="G77" s="20">
        <f t="shared" si="2"/>
        <v>3.9177277179234249E-3</v>
      </c>
      <c r="H77" s="20">
        <f t="shared" si="3"/>
        <v>1.3006292472800052E-2</v>
      </c>
      <c r="I77" s="21">
        <f t="shared" si="4"/>
        <v>2240.6058314007992</v>
      </c>
      <c r="J77" s="3">
        <f t="shared" si="5"/>
        <v>1175.3183153770274</v>
      </c>
      <c r="K77" s="22">
        <f t="shared" si="6"/>
        <v>5202.5169891200203</v>
      </c>
      <c r="L77" s="21">
        <v>-2499.5855098879583</v>
      </c>
      <c r="M77" s="3">
        <v>-3559.8865393804413</v>
      </c>
      <c r="N77" s="22">
        <v>-8073.3591023097961</v>
      </c>
      <c r="O77" s="21">
        <f t="shared" si="8"/>
        <v>8618.4411358978468</v>
      </c>
      <c r="P77" s="22">
        <v>-12295.298702039703</v>
      </c>
      <c r="Q77" s="23">
        <f t="shared" si="9"/>
        <v>4.0000000000000001E-3</v>
      </c>
      <c r="R77" s="25">
        <f t="shared" si="10"/>
        <v>0.75999999999999979</v>
      </c>
    </row>
    <row r="78" spans="1:18" x14ac:dyDescent="0.25">
      <c r="A78" s="14">
        <v>62</v>
      </c>
      <c r="B78" s="15">
        <v>45147</v>
      </c>
      <c r="C78" s="16">
        <v>61.858001999999999</v>
      </c>
      <c r="D78" s="17">
        <v>20.420000000000002</v>
      </c>
      <c r="E78" s="18">
        <v>242.19000199999999</v>
      </c>
      <c r="F78" s="19">
        <f t="shared" si="7"/>
        <v>1.3618667191943157E-2</v>
      </c>
      <c r="G78" s="20">
        <f t="shared" si="2"/>
        <v>9.8039215686296366E-4</v>
      </c>
      <c r="H78" s="20">
        <f t="shared" si="3"/>
        <v>-3.0076071646889191E-2</v>
      </c>
      <c r="I78" s="21">
        <f t="shared" si="4"/>
        <v>4085.6001575829468</v>
      </c>
      <c r="J78" s="3">
        <f t="shared" si="5"/>
        <v>294.11764705888908</v>
      </c>
      <c r="K78" s="22">
        <f t="shared" si="6"/>
        <v>-12030.428658755676</v>
      </c>
      <c r="L78" s="21">
        <v>-2452.0252215564865</v>
      </c>
      <c r="M78" s="3">
        <v>-3512.1951219511893</v>
      </c>
      <c r="N78" s="22">
        <v>-8060.424291086887</v>
      </c>
      <c r="O78" s="21">
        <f t="shared" si="8"/>
        <v>-7650.7108541138405</v>
      </c>
      <c r="P78" s="22">
        <v>-11921.953036314082</v>
      </c>
      <c r="Q78" s="23">
        <f t="shared" si="9"/>
        <v>4.0000000000000001E-3</v>
      </c>
      <c r="R78" s="25">
        <f t="shared" si="10"/>
        <v>0.75599999999999978</v>
      </c>
    </row>
    <row r="79" spans="1:18" x14ac:dyDescent="0.25">
      <c r="A79" s="14">
        <v>63</v>
      </c>
      <c r="B79" s="15">
        <v>45146</v>
      </c>
      <c r="C79" s="16">
        <v>61.026896999999998</v>
      </c>
      <c r="D79" s="17">
        <v>20.399999999999999</v>
      </c>
      <c r="E79" s="18">
        <v>249.699997</v>
      </c>
      <c r="F79" s="19">
        <f t="shared" si="7"/>
        <v>3.9062872700446061E-3</v>
      </c>
      <c r="G79" s="20">
        <f t="shared" si="2"/>
        <v>-1.8759065956754917E-2</v>
      </c>
      <c r="H79" s="20">
        <f t="shared" si="3"/>
        <v>-6.9596342051259086E-3</v>
      </c>
      <c r="I79" s="21">
        <f t="shared" si="4"/>
        <v>1171.8861810133819</v>
      </c>
      <c r="J79" s="3">
        <f t="shared" si="5"/>
        <v>-5627.7197870264754</v>
      </c>
      <c r="K79" s="22">
        <f t="shared" si="6"/>
        <v>-2783.8536820503632</v>
      </c>
      <c r="L79" s="21">
        <v>-2446.3426450672564</v>
      </c>
      <c r="M79" s="3">
        <v>-3363.7000700770914</v>
      </c>
      <c r="N79" s="22">
        <v>-8048.9309689191659</v>
      </c>
      <c r="O79" s="21">
        <f t="shared" si="8"/>
        <v>-7239.6872880634564</v>
      </c>
      <c r="P79" s="22">
        <v>-11729.71344495528</v>
      </c>
      <c r="Q79" s="23">
        <f t="shared" si="9"/>
        <v>4.0000000000000001E-3</v>
      </c>
      <c r="R79" s="25">
        <f t="shared" si="10"/>
        <v>0.75199999999999978</v>
      </c>
    </row>
    <row r="80" spans="1:18" x14ac:dyDescent="0.25">
      <c r="A80" s="14">
        <v>64</v>
      </c>
      <c r="B80" s="15">
        <v>45145</v>
      </c>
      <c r="C80" s="16">
        <v>60.789436000000002</v>
      </c>
      <c r="D80" s="17">
        <v>20.790001</v>
      </c>
      <c r="E80" s="18">
        <v>251.449997</v>
      </c>
      <c r="F80" s="19">
        <f t="shared" si="7"/>
        <v>4.7423817623435394E-3</v>
      </c>
      <c r="G80" s="20">
        <f t="shared" si="2"/>
        <v>7.2675391117993371E-3</v>
      </c>
      <c r="H80" s="20">
        <f t="shared" si="3"/>
        <v>-9.4934372902646391E-3</v>
      </c>
      <c r="I80" s="21">
        <f t="shared" si="4"/>
        <v>1422.7145287030619</v>
      </c>
      <c r="J80" s="3">
        <f t="shared" si="5"/>
        <v>2180.2617335398013</v>
      </c>
      <c r="K80" s="22">
        <f t="shared" si="6"/>
        <v>-3797.3749161058558</v>
      </c>
      <c r="L80" s="21">
        <v>-2393.3475217631894</v>
      </c>
      <c r="M80" s="3">
        <v>-3350.2688654685862</v>
      </c>
      <c r="N80" s="22">
        <v>-8024.8235397477165</v>
      </c>
      <c r="O80" s="21">
        <f t="shared" si="8"/>
        <v>-194.39865386299243</v>
      </c>
      <c r="P80" s="22">
        <v>-11544.906972490233</v>
      </c>
      <c r="Q80" s="23">
        <f t="shared" si="9"/>
        <v>4.0000000000000001E-3</v>
      </c>
      <c r="R80" s="25">
        <f t="shared" si="10"/>
        <v>0.74799999999999978</v>
      </c>
    </row>
    <row r="81" spans="1:18" x14ac:dyDescent="0.25">
      <c r="A81" s="14">
        <v>65</v>
      </c>
      <c r="B81" s="15">
        <v>45142</v>
      </c>
      <c r="C81" s="16">
        <v>60.502510000000001</v>
      </c>
      <c r="D81" s="17">
        <v>20.639999</v>
      </c>
      <c r="E81" s="18">
        <v>253.86000100000001</v>
      </c>
      <c r="F81" s="19">
        <f t="shared" ref="F81:F144" si="11">(C81/C82)-1</f>
        <v>9.2424928443088916E-3</v>
      </c>
      <c r="G81" s="20">
        <f t="shared" ref="G81:G144" si="12">D81/D82-1</f>
        <v>3.8910507729108534E-3</v>
      </c>
      <c r="H81" s="20">
        <f t="shared" ref="H81:H144" si="13">E81/E82-1</f>
        <v>-2.1055089667647464E-2</v>
      </c>
      <c r="I81" s="21">
        <f t="shared" ref="I81:I144" si="14">F81*$E$4</f>
        <v>2772.7478532926675</v>
      </c>
      <c r="J81" s="3">
        <f t="shared" ref="J81:J144" si="15">G81*$F$4</f>
        <v>1167.3152318732559</v>
      </c>
      <c r="K81" s="22">
        <f t="shared" ref="K81:K144" si="16">H81*$G$4</f>
        <v>-8422.0358670589849</v>
      </c>
      <c r="L81" s="21">
        <v>-2315.5997023904251</v>
      </c>
      <c r="M81" s="3">
        <v>-3262.4113475177019</v>
      </c>
      <c r="N81" s="22">
        <v>-7574.3689714692582</v>
      </c>
      <c r="O81" s="21">
        <f t="shared" ref="O81:O144" si="17">SUM(I81:K81)</f>
        <v>-4481.9727818930614</v>
      </c>
      <c r="P81" s="22">
        <v>-11363.354142151082</v>
      </c>
      <c r="Q81" s="23">
        <f t="shared" si="9"/>
        <v>4.0000000000000001E-3</v>
      </c>
      <c r="R81" s="25">
        <f t="shared" si="10"/>
        <v>0.74399999999999977</v>
      </c>
    </row>
    <row r="82" spans="1:18" x14ac:dyDescent="0.25">
      <c r="A82" s="14">
        <v>66</v>
      </c>
      <c r="B82" s="15">
        <v>45141</v>
      </c>
      <c r="C82" s="16">
        <v>59.948436999999998</v>
      </c>
      <c r="D82" s="17">
        <v>20.559999000000001</v>
      </c>
      <c r="E82" s="18">
        <v>259.32000699999998</v>
      </c>
      <c r="F82" s="19">
        <f t="shared" si="11"/>
        <v>1.1181598612679977E-2</v>
      </c>
      <c r="G82" s="20">
        <f t="shared" si="12"/>
        <v>1.2309207893117069E-2</v>
      </c>
      <c r="H82" s="20">
        <f t="shared" si="13"/>
        <v>2.0502955332324602E-2</v>
      </c>
      <c r="I82" s="21">
        <f t="shared" si="14"/>
        <v>3354.4795838039931</v>
      </c>
      <c r="J82" s="3">
        <f t="shared" si="15"/>
        <v>3692.7623679351209</v>
      </c>
      <c r="K82" s="22">
        <f t="shared" si="16"/>
        <v>8201.18213292984</v>
      </c>
      <c r="L82" s="21">
        <v>-2171.5740027722809</v>
      </c>
      <c r="M82" s="3">
        <v>-3134.7650540629825</v>
      </c>
      <c r="N82" s="22">
        <v>-7126.9713098744969</v>
      </c>
      <c r="O82" s="21">
        <f t="shared" si="17"/>
        <v>15248.424084668954</v>
      </c>
      <c r="P82" s="22">
        <v>-11260.172930363809</v>
      </c>
      <c r="Q82" s="23">
        <f t="shared" ref="Q82:Q145" si="18">1/250</f>
        <v>4.0000000000000001E-3</v>
      </c>
      <c r="R82" s="25">
        <f t="shared" si="10"/>
        <v>0.73999999999999977</v>
      </c>
    </row>
    <row r="83" spans="1:18" x14ac:dyDescent="0.25">
      <c r="A83" s="14">
        <v>67</v>
      </c>
      <c r="B83" s="15">
        <v>45140</v>
      </c>
      <c r="C83" s="16">
        <v>59.285530000000001</v>
      </c>
      <c r="D83" s="17">
        <v>20.309999000000001</v>
      </c>
      <c r="E83" s="18">
        <v>254.11000100000001</v>
      </c>
      <c r="F83" s="19">
        <f t="shared" si="11"/>
        <v>-1.8026933035252934E-2</v>
      </c>
      <c r="G83" s="20">
        <f t="shared" si="12"/>
        <v>-1.5034043887776627E-2</v>
      </c>
      <c r="H83" s="20">
        <f t="shared" si="13"/>
        <v>-2.6659538872268684E-2</v>
      </c>
      <c r="I83" s="21">
        <f t="shared" si="14"/>
        <v>-5408.0799105758806</v>
      </c>
      <c r="J83" s="3">
        <f t="shared" si="15"/>
        <v>-4510.2131663329883</v>
      </c>
      <c r="K83" s="22">
        <f t="shared" si="16"/>
        <v>-10663.815548907474</v>
      </c>
      <c r="L83" s="21">
        <v>-2154.9521218915847</v>
      </c>
      <c r="M83" s="3">
        <v>-3075.1710179482307</v>
      </c>
      <c r="N83" s="22">
        <v>-7025.4828159399094</v>
      </c>
      <c r="O83" s="21">
        <f t="shared" si="17"/>
        <v>-20582.108625816341</v>
      </c>
      <c r="P83" s="22">
        <v>-11149.208183699544</v>
      </c>
      <c r="Q83" s="23">
        <f t="shared" si="18"/>
        <v>4.0000000000000001E-3</v>
      </c>
      <c r="R83" s="25">
        <f t="shared" ref="R83:R146" si="19">R82-Q83</f>
        <v>0.73599999999999977</v>
      </c>
    </row>
    <row r="84" spans="1:18" x14ac:dyDescent="0.25">
      <c r="A84" s="14">
        <v>68</v>
      </c>
      <c r="B84" s="15">
        <v>45139</v>
      </c>
      <c r="C84" s="16">
        <v>60.373885999999999</v>
      </c>
      <c r="D84" s="17">
        <v>20.620000999999998</v>
      </c>
      <c r="E84" s="18">
        <v>261.07000699999998</v>
      </c>
      <c r="F84" s="19">
        <f t="shared" si="11"/>
        <v>-9.8977449441329801E-3</v>
      </c>
      <c r="G84" s="20">
        <f t="shared" si="12"/>
        <v>-4.3456303402042984E-3</v>
      </c>
      <c r="H84" s="20">
        <f t="shared" si="13"/>
        <v>-2.3781872514202385E-2</v>
      </c>
      <c r="I84" s="21">
        <f t="shared" si="14"/>
        <v>-2969.3234832398939</v>
      </c>
      <c r="J84" s="3">
        <f t="shared" si="15"/>
        <v>-1303.6891020612895</v>
      </c>
      <c r="K84" s="22">
        <f t="shared" si="16"/>
        <v>-9512.7490056809547</v>
      </c>
      <c r="L84" s="21">
        <v>-2107.8345566706512</v>
      </c>
      <c r="M84" s="3">
        <v>-3062.6312326047291</v>
      </c>
      <c r="N84" s="22">
        <v>-7020.3303872410143</v>
      </c>
      <c r="O84" s="21">
        <f t="shared" si="17"/>
        <v>-13785.761590982138</v>
      </c>
      <c r="P84" s="22">
        <v>-10837.104045053426</v>
      </c>
      <c r="Q84" s="23">
        <f t="shared" si="18"/>
        <v>4.0000000000000001E-3</v>
      </c>
      <c r="R84" s="25">
        <f t="shared" si="19"/>
        <v>0.73199999999999976</v>
      </c>
    </row>
    <row r="85" spans="1:18" x14ac:dyDescent="0.25">
      <c r="A85" s="14">
        <v>69</v>
      </c>
      <c r="B85" s="15">
        <v>45138</v>
      </c>
      <c r="C85" s="16">
        <v>60.977424999999997</v>
      </c>
      <c r="D85" s="17">
        <v>20.709999</v>
      </c>
      <c r="E85" s="18">
        <v>267.42999300000002</v>
      </c>
      <c r="F85" s="19">
        <f t="shared" si="11"/>
        <v>1.1322614574729606E-2</v>
      </c>
      <c r="G85" s="20">
        <f t="shared" si="12"/>
        <v>-8.1417628420384913E-3</v>
      </c>
      <c r="H85" s="20">
        <f t="shared" si="13"/>
        <v>3.7156245029603685E-3</v>
      </c>
      <c r="I85" s="21">
        <f t="shared" si="14"/>
        <v>3396.784372418882</v>
      </c>
      <c r="J85" s="3">
        <f t="shared" si="15"/>
        <v>-2442.5288526115473</v>
      </c>
      <c r="K85" s="22">
        <f t="shared" si="16"/>
        <v>1486.2498011841474</v>
      </c>
      <c r="L85" s="21">
        <v>-2090.4162839532114</v>
      </c>
      <c r="M85" s="3">
        <v>-2974.729796727815</v>
      </c>
      <c r="N85" s="22">
        <v>-6805.9410327253818</v>
      </c>
      <c r="O85" s="21">
        <f t="shared" si="17"/>
        <v>2440.5053209914822</v>
      </c>
      <c r="P85" s="22">
        <v>-10330.60846898457</v>
      </c>
      <c r="Q85" s="23">
        <f t="shared" si="18"/>
        <v>4.0000000000000001E-3</v>
      </c>
      <c r="R85" s="25">
        <f t="shared" si="19"/>
        <v>0.72799999999999976</v>
      </c>
    </row>
    <row r="86" spans="1:18" x14ac:dyDescent="0.25">
      <c r="A86" s="14">
        <v>70</v>
      </c>
      <c r="B86" s="15">
        <v>45135</v>
      </c>
      <c r="C86" s="16">
        <v>60.294730999999999</v>
      </c>
      <c r="D86" s="17">
        <v>20.879999000000002</v>
      </c>
      <c r="E86" s="18">
        <v>266.44000199999999</v>
      </c>
      <c r="F86" s="19">
        <f t="shared" si="11"/>
        <v>2.3026549610538627E-3</v>
      </c>
      <c r="G86" s="20">
        <f t="shared" si="12"/>
        <v>1.3592184466019397E-2</v>
      </c>
      <c r="H86" s="20">
        <f t="shared" si="13"/>
        <v>4.1961576419651037E-2</v>
      </c>
      <c r="I86" s="21">
        <f t="shared" si="14"/>
        <v>690.79648831615884</v>
      </c>
      <c r="J86" s="3">
        <f t="shared" si="15"/>
        <v>4077.655339805819</v>
      </c>
      <c r="K86" s="22">
        <f t="shared" si="16"/>
        <v>16784.630567860415</v>
      </c>
      <c r="L86" s="21">
        <v>-2071.0863940878289</v>
      </c>
      <c r="M86" s="3">
        <v>-2944.3838604143903</v>
      </c>
      <c r="N86" s="22">
        <v>-6565.343531671042</v>
      </c>
      <c r="O86" s="21">
        <f t="shared" si="17"/>
        <v>21553.082395982394</v>
      </c>
      <c r="P86" s="22">
        <v>-10088.700214617063</v>
      </c>
      <c r="Q86" s="23">
        <f t="shared" si="18"/>
        <v>4.0000000000000001E-3</v>
      </c>
      <c r="R86" s="25">
        <f t="shared" si="19"/>
        <v>0.72399999999999975</v>
      </c>
    </row>
    <row r="87" spans="1:18" x14ac:dyDescent="0.25">
      <c r="A87" s="14">
        <v>71</v>
      </c>
      <c r="B87" s="15">
        <v>45134</v>
      </c>
      <c r="C87" s="16">
        <v>60.156211999999996</v>
      </c>
      <c r="D87" s="17">
        <v>20.6</v>
      </c>
      <c r="E87" s="18">
        <v>255.71000699999999</v>
      </c>
      <c r="F87" s="19">
        <f t="shared" si="11"/>
        <v>-2.9064248230190382E-2</v>
      </c>
      <c r="G87" s="20">
        <f t="shared" si="12"/>
        <v>-1.3882193101110163E-2</v>
      </c>
      <c r="H87" s="20">
        <f t="shared" si="13"/>
        <v>-3.2683937219203263E-2</v>
      </c>
      <c r="I87" s="21">
        <f t="shared" si="14"/>
        <v>-8719.2744690571144</v>
      </c>
      <c r="J87" s="3">
        <f t="shared" si="15"/>
        <v>-4164.6579303330491</v>
      </c>
      <c r="K87" s="22">
        <f t="shared" si="16"/>
        <v>-13073.574887681305</v>
      </c>
      <c r="L87" s="21">
        <v>-1986.751790702579</v>
      </c>
      <c r="M87" s="3">
        <v>-2917.9329533171594</v>
      </c>
      <c r="N87" s="22">
        <v>-6507.6072119627515</v>
      </c>
      <c r="O87" s="21">
        <f t="shared" si="17"/>
        <v>-25957.507287071468</v>
      </c>
      <c r="P87" s="22">
        <v>-10065.910217546127</v>
      </c>
      <c r="Q87" s="23">
        <f t="shared" si="18"/>
        <v>4.0000000000000001E-3</v>
      </c>
      <c r="R87" s="25">
        <f t="shared" si="19"/>
        <v>0.71999999999999975</v>
      </c>
    </row>
    <row r="88" spans="1:18" x14ac:dyDescent="0.25">
      <c r="A88" s="14">
        <v>72</v>
      </c>
      <c r="B88" s="15">
        <v>45133</v>
      </c>
      <c r="C88" s="16">
        <v>61.956944</v>
      </c>
      <c r="D88" s="17">
        <v>20.889999</v>
      </c>
      <c r="E88" s="18">
        <v>264.35000600000001</v>
      </c>
      <c r="F88" s="19">
        <f t="shared" si="11"/>
        <v>-6.5047642819499041E-3</v>
      </c>
      <c r="G88" s="20">
        <f t="shared" si="12"/>
        <v>-2.792000930665417E-2</v>
      </c>
      <c r="H88" s="20">
        <f t="shared" si="13"/>
        <v>-3.5057034209351468E-3</v>
      </c>
      <c r="I88" s="21">
        <f t="shared" si="14"/>
        <v>-1951.4292845849711</v>
      </c>
      <c r="J88" s="3">
        <f t="shared" si="15"/>
        <v>-8376.0027919962504</v>
      </c>
      <c r="K88" s="22">
        <f t="shared" si="16"/>
        <v>-1402.2813683740587</v>
      </c>
      <c r="L88" s="21">
        <v>-1951.4292845849711</v>
      </c>
      <c r="M88" s="3">
        <v>-2904.5780126980781</v>
      </c>
      <c r="N88" s="22">
        <v>-6266.3905953225903</v>
      </c>
      <c r="O88" s="21">
        <f t="shared" si="17"/>
        <v>-11729.71344495528</v>
      </c>
      <c r="P88" s="22">
        <v>-9799.9783037169163</v>
      </c>
      <c r="Q88" s="23">
        <f t="shared" si="18"/>
        <v>4.0000000000000001E-3</v>
      </c>
      <c r="R88" s="25">
        <f t="shared" si="19"/>
        <v>0.71599999999999975</v>
      </c>
    </row>
    <row r="89" spans="1:18" x14ac:dyDescent="0.25">
      <c r="A89" s="14">
        <v>73</v>
      </c>
      <c r="B89" s="15">
        <v>45132</v>
      </c>
      <c r="C89" s="16">
        <v>62.362597999999998</v>
      </c>
      <c r="D89" s="17">
        <v>21.49</v>
      </c>
      <c r="E89" s="18">
        <v>265.27999899999998</v>
      </c>
      <c r="F89" s="19">
        <f t="shared" si="11"/>
        <v>-5.5223264411746742E-3</v>
      </c>
      <c r="G89" s="20">
        <f t="shared" si="12"/>
        <v>-9.2980009298015975E-4</v>
      </c>
      <c r="H89" s="20">
        <f t="shared" si="13"/>
        <v>-1.4048907411350009E-2</v>
      </c>
      <c r="I89" s="21">
        <f t="shared" si="14"/>
        <v>-1656.6979323524022</v>
      </c>
      <c r="J89" s="3">
        <f t="shared" si="15"/>
        <v>-278.94002789404794</v>
      </c>
      <c r="K89" s="22">
        <f t="shared" si="16"/>
        <v>-5619.562964540004</v>
      </c>
      <c r="L89" s="21">
        <v>-1936.4326687574817</v>
      </c>
      <c r="M89" s="3">
        <v>-2635.6589147287223</v>
      </c>
      <c r="N89" s="22">
        <v>-6179.7059551121247</v>
      </c>
      <c r="O89" s="21">
        <f t="shared" si="17"/>
        <v>-7555.2009247864544</v>
      </c>
      <c r="P89" s="22">
        <v>-9670.985721369485</v>
      </c>
      <c r="Q89" s="23">
        <f t="shared" si="18"/>
        <v>4.0000000000000001E-3</v>
      </c>
      <c r="R89" s="25">
        <f t="shared" si="19"/>
        <v>0.71199999999999974</v>
      </c>
    </row>
    <row r="90" spans="1:18" x14ac:dyDescent="0.25">
      <c r="A90" s="14">
        <v>74</v>
      </c>
      <c r="B90" s="15">
        <v>45131</v>
      </c>
      <c r="C90" s="16">
        <v>62.708897</v>
      </c>
      <c r="D90" s="17">
        <v>21.51</v>
      </c>
      <c r="E90" s="18">
        <v>269.05999800000001</v>
      </c>
      <c r="F90" s="19">
        <f t="shared" si="11"/>
        <v>6.5110420103686728E-3</v>
      </c>
      <c r="G90" s="20">
        <f t="shared" si="12"/>
        <v>-6.6811239341051487E-2</v>
      </c>
      <c r="H90" s="20">
        <f t="shared" si="13"/>
        <v>3.4766592502240234E-2</v>
      </c>
      <c r="I90" s="21">
        <f t="shared" si="14"/>
        <v>1953.3126031106019</v>
      </c>
      <c r="J90" s="3">
        <f t="shared" si="15"/>
        <v>-20043.371802315447</v>
      </c>
      <c r="K90" s="22">
        <f t="shared" si="16"/>
        <v>13906.637000896093</v>
      </c>
      <c r="L90" s="21">
        <v>-1789.1844341731967</v>
      </c>
      <c r="M90" s="3">
        <v>-2485.0575241601614</v>
      </c>
      <c r="N90" s="22">
        <v>-6147.0379127380511</v>
      </c>
      <c r="O90" s="21">
        <f t="shared" si="17"/>
        <v>-4183.4221983087537</v>
      </c>
      <c r="P90" s="22">
        <v>-8968.6437790478121</v>
      </c>
      <c r="Q90" s="23">
        <f t="shared" si="18"/>
        <v>4.0000000000000001E-3</v>
      </c>
      <c r="R90" s="25">
        <f t="shared" si="19"/>
        <v>0.70799999999999974</v>
      </c>
    </row>
    <row r="91" spans="1:18" x14ac:dyDescent="0.25">
      <c r="A91" s="14">
        <v>75</v>
      </c>
      <c r="B91" s="15">
        <v>45128</v>
      </c>
      <c r="C91" s="16">
        <v>62.303238</v>
      </c>
      <c r="D91" s="17">
        <v>23.049999</v>
      </c>
      <c r="E91" s="18">
        <v>260.01998900000001</v>
      </c>
      <c r="F91" s="19">
        <f t="shared" si="11"/>
        <v>5.9105881085621537E-3</v>
      </c>
      <c r="G91" s="20">
        <f t="shared" si="12"/>
        <v>-1.7323949761801627E-3</v>
      </c>
      <c r="H91" s="20">
        <f t="shared" si="13"/>
        <v>-1.0954754909579756E-2</v>
      </c>
      <c r="I91" s="21">
        <f t="shared" si="14"/>
        <v>1773.1764325686461</v>
      </c>
      <c r="J91" s="3">
        <f t="shared" si="15"/>
        <v>-519.7184928540488</v>
      </c>
      <c r="K91" s="22">
        <f t="shared" si="16"/>
        <v>-4381.9019638319023</v>
      </c>
      <c r="L91" s="21">
        <v>-1746.6638056135907</v>
      </c>
      <c r="M91" s="3">
        <v>-2442.5288526115473</v>
      </c>
      <c r="N91" s="22">
        <v>-6133.3582378412912</v>
      </c>
      <c r="O91" s="21">
        <f t="shared" si="17"/>
        <v>-3128.4440241173052</v>
      </c>
      <c r="P91" s="22">
        <v>-8849.277758593842</v>
      </c>
      <c r="Q91" s="23">
        <f t="shared" si="18"/>
        <v>4.0000000000000001E-3</v>
      </c>
      <c r="R91" s="25">
        <f t="shared" si="19"/>
        <v>0.70399999999999974</v>
      </c>
    </row>
    <row r="92" spans="1:18" x14ac:dyDescent="0.25">
      <c r="A92" s="14">
        <v>76</v>
      </c>
      <c r="B92" s="15">
        <v>45127</v>
      </c>
      <c r="C92" s="16">
        <v>61.937153000000002</v>
      </c>
      <c r="D92" s="17">
        <v>23.09</v>
      </c>
      <c r="E92" s="18">
        <v>262.89999399999999</v>
      </c>
      <c r="F92" s="19">
        <f t="shared" si="11"/>
        <v>1.4093618471013869E-2</v>
      </c>
      <c r="G92" s="20">
        <f t="shared" si="12"/>
        <v>5.6620647065359631E-3</v>
      </c>
      <c r="H92" s="20">
        <f t="shared" si="13"/>
        <v>-9.7370098971019114E-2</v>
      </c>
      <c r="I92" s="21">
        <f t="shared" si="14"/>
        <v>4228.0855413041609</v>
      </c>
      <c r="J92" s="3">
        <f t="shared" si="15"/>
        <v>1698.619411960789</v>
      </c>
      <c r="K92" s="22">
        <f t="shared" si="16"/>
        <v>-38948.039588407642</v>
      </c>
      <c r="L92" s="21">
        <v>-1742.3329855968173</v>
      </c>
      <c r="M92" s="3">
        <v>-2437.8585086042181</v>
      </c>
      <c r="N92" s="22">
        <v>-6130.3585397339602</v>
      </c>
      <c r="O92" s="21">
        <f t="shared" si="17"/>
        <v>-33021.334635142695</v>
      </c>
      <c r="P92" s="22">
        <v>-8801.0355193169562</v>
      </c>
      <c r="Q92" s="23">
        <f t="shared" si="18"/>
        <v>4.0000000000000001E-3</v>
      </c>
      <c r="R92" s="25">
        <f t="shared" si="19"/>
        <v>0.69999999999999973</v>
      </c>
    </row>
    <row r="93" spans="1:18" x14ac:dyDescent="0.25">
      <c r="A93" s="14">
        <v>77</v>
      </c>
      <c r="B93" s="15">
        <v>45126</v>
      </c>
      <c r="C93" s="16">
        <v>61.076366</v>
      </c>
      <c r="D93" s="17">
        <v>22.959999</v>
      </c>
      <c r="E93" s="18">
        <v>291.26001000000002</v>
      </c>
      <c r="F93" s="19">
        <f t="shared" si="11"/>
        <v>1.1304048356191254E-2</v>
      </c>
      <c r="G93" s="20">
        <f t="shared" si="12"/>
        <v>-1.7391739130434569E-3</v>
      </c>
      <c r="H93" s="20">
        <f t="shared" si="13"/>
        <v>-7.0907003080479258E-3</v>
      </c>
      <c r="I93" s="21">
        <f t="shared" si="14"/>
        <v>3391.2145068573764</v>
      </c>
      <c r="J93" s="3">
        <f t="shared" si="15"/>
        <v>-521.75217391303704</v>
      </c>
      <c r="K93" s="22">
        <f t="shared" si="16"/>
        <v>-2836.2801232191705</v>
      </c>
      <c r="L93" s="21">
        <v>-1708.2786306987452</v>
      </c>
      <c r="M93" s="3">
        <v>-2311.2327843468506</v>
      </c>
      <c r="N93" s="22">
        <v>-6037.3587248172098</v>
      </c>
      <c r="O93" s="21">
        <f t="shared" si="17"/>
        <v>33.182209725168832</v>
      </c>
      <c r="P93" s="22">
        <v>-8720.096338797779</v>
      </c>
      <c r="Q93" s="23">
        <f t="shared" si="18"/>
        <v>4.0000000000000001E-3</v>
      </c>
      <c r="R93" s="25">
        <f t="shared" si="19"/>
        <v>0.69599999999999973</v>
      </c>
    </row>
    <row r="94" spans="1:18" x14ac:dyDescent="0.25">
      <c r="A94" s="14">
        <v>78</v>
      </c>
      <c r="B94" s="15">
        <v>45125</v>
      </c>
      <c r="C94" s="16">
        <v>60.393673</v>
      </c>
      <c r="D94" s="17">
        <v>23</v>
      </c>
      <c r="E94" s="18">
        <v>293.33999599999999</v>
      </c>
      <c r="F94" s="19">
        <f t="shared" si="11"/>
        <v>3.7822288364290912E-3</v>
      </c>
      <c r="G94" s="20">
        <f t="shared" si="12"/>
        <v>8.7719740689462533E-3</v>
      </c>
      <c r="H94" s="20">
        <f t="shared" si="13"/>
        <v>1.0193508330575307E-2</v>
      </c>
      <c r="I94" s="21">
        <f t="shared" si="14"/>
        <v>1134.6686509287274</v>
      </c>
      <c r="J94" s="3">
        <f t="shared" si="15"/>
        <v>2631.5922206838759</v>
      </c>
      <c r="K94" s="22">
        <f t="shared" si="16"/>
        <v>4077.4033322301229</v>
      </c>
      <c r="L94" s="21">
        <v>-1705.4152612378748</v>
      </c>
      <c r="M94" s="3">
        <v>-2306.3098758131619</v>
      </c>
      <c r="N94" s="22">
        <v>-5931.5010226835166</v>
      </c>
      <c r="O94" s="21">
        <f t="shared" si="17"/>
        <v>7843.6642038427262</v>
      </c>
      <c r="P94" s="22">
        <v>-8683.49814687248</v>
      </c>
      <c r="Q94" s="23">
        <f t="shared" si="18"/>
        <v>4.0000000000000001E-3</v>
      </c>
      <c r="R94" s="25">
        <f t="shared" si="19"/>
        <v>0.69199999999999973</v>
      </c>
    </row>
    <row r="95" spans="1:18" x14ac:dyDescent="0.25">
      <c r="A95" s="14">
        <v>79</v>
      </c>
      <c r="B95" s="15">
        <v>45124</v>
      </c>
      <c r="C95" s="16">
        <v>60.166111000000001</v>
      </c>
      <c r="D95" s="17">
        <v>22.799999</v>
      </c>
      <c r="E95" s="18">
        <v>290.38000499999998</v>
      </c>
      <c r="F95" s="19">
        <f t="shared" si="11"/>
        <v>2.1424615685503579E-3</v>
      </c>
      <c r="G95" s="20">
        <f t="shared" si="12"/>
        <v>3.0795864496260261E-3</v>
      </c>
      <c r="H95" s="20">
        <f t="shared" si="13"/>
        <v>3.1985215154147095E-2</v>
      </c>
      <c r="I95" s="21">
        <f t="shared" si="14"/>
        <v>642.73847056510738</v>
      </c>
      <c r="J95" s="3">
        <f t="shared" si="15"/>
        <v>923.87593488780783</v>
      </c>
      <c r="K95" s="22">
        <f t="shared" si="16"/>
        <v>12794.086061658838</v>
      </c>
      <c r="L95" s="21">
        <v>-1703.7387869339282</v>
      </c>
      <c r="M95" s="3">
        <v>-2194.1489361702147</v>
      </c>
      <c r="N95" s="22">
        <v>-5868.6739212007842</v>
      </c>
      <c r="O95" s="21">
        <f t="shared" si="17"/>
        <v>14360.700467111754</v>
      </c>
      <c r="P95" s="22">
        <v>-8585.1005053711997</v>
      </c>
      <c r="Q95" s="23">
        <f t="shared" si="18"/>
        <v>4.0000000000000001E-3</v>
      </c>
      <c r="R95" s="25">
        <f t="shared" si="19"/>
        <v>0.68799999999999972</v>
      </c>
    </row>
    <row r="96" spans="1:18" x14ac:dyDescent="0.25">
      <c r="A96" s="14">
        <v>80</v>
      </c>
      <c r="B96" s="15">
        <v>45121</v>
      </c>
      <c r="C96" s="16">
        <v>60.037483000000002</v>
      </c>
      <c r="D96" s="17">
        <v>22.73</v>
      </c>
      <c r="E96" s="18">
        <v>281.38000499999998</v>
      </c>
      <c r="F96" s="19">
        <f t="shared" si="11"/>
        <v>-2.3023694963103303E-2</v>
      </c>
      <c r="G96" s="20">
        <f t="shared" si="12"/>
        <v>-1.7566974088712994E-3</v>
      </c>
      <c r="H96" s="20">
        <f t="shared" si="13"/>
        <v>1.2522529957305295E-2</v>
      </c>
      <c r="I96" s="21">
        <f t="shared" si="14"/>
        <v>-6907.1084889309905</v>
      </c>
      <c r="J96" s="3">
        <f t="shared" si="15"/>
        <v>-527.0092226613898</v>
      </c>
      <c r="K96" s="22">
        <f t="shared" si="16"/>
        <v>5009.0119829221185</v>
      </c>
      <c r="L96" s="21">
        <v>-1663.2027834198593</v>
      </c>
      <c r="M96" s="3">
        <v>-2131.4210853417003</v>
      </c>
      <c r="N96" s="22">
        <v>-5838.3128788932481</v>
      </c>
      <c r="O96" s="21">
        <f t="shared" si="17"/>
        <v>-2425.1057286702617</v>
      </c>
      <c r="P96" s="22">
        <v>-8542.0614260518723</v>
      </c>
      <c r="Q96" s="23">
        <f t="shared" si="18"/>
        <v>4.0000000000000001E-3</v>
      </c>
      <c r="R96" s="25">
        <f t="shared" si="19"/>
        <v>0.68399999999999972</v>
      </c>
    </row>
    <row r="97" spans="1:18" x14ac:dyDescent="0.25">
      <c r="A97" s="14">
        <v>81</v>
      </c>
      <c r="B97" s="15">
        <v>45120</v>
      </c>
      <c r="C97" s="16">
        <v>61.452342999999999</v>
      </c>
      <c r="D97" s="17">
        <v>22.77</v>
      </c>
      <c r="E97" s="18">
        <v>277.89999399999999</v>
      </c>
      <c r="F97" s="19">
        <f t="shared" si="11"/>
        <v>5.1788372334993227E-3</v>
      </c>
      <c r="G97" s="20">
        <f t="shared" si="12"/>
        <v>1.4253852371765907E-2</v>
      </c>
      <c r="H97" s="20">
        <f t="shared" si="13"/>
        <v>2.1728755532510746E-2</v>
      </c>
      <c r="I97" s="21">
        <f t="shared" si="14"/>
        <v>1553.6511700497967</v>
      </c>
      <c r="J97" s="3">
        <f t="shared" si="15"/>
        <v>4276.1557115297719</v>
      </c>
      <c r="K97" s="22">
        <f t="shared" si="16"/>
        <v>8691.502213004298</v>
      </c>
      <c r="L97" s="21">
        <v>-1656.6979323524022</v>
      </c>
      <c r="M97" s="3">
        <v>-2056.6591433573753</v>
      </c>
      <c r="N97" s="22">
        <v>-5765.9414486041169</v>
      </c>
      <c r="O97" s="21">
        <f t="shared" si="17"/>
        <v>14521.309094583867</v>
      </c>
      <c r="P97" s="22">
        <v>-8182.463460013556</v>
      </c>
      <c r="Q97" s="23">
        <f t="shared" si="18"/>
        <v>4.0000000000000001E-3</v>
      </c>
      <c r="R97" s="25">
        <f t="shared" si="19"/>
        <v>0.67999999999999972</v>
      </c>
    </row>
    <row r="98" spans="1:18" x14ac:dyDescent="0.25">
      <c r="A98" s="14">
        <v>82</v>
      </c>
      <c r="B98" s="15">
        <v>45119</v>
      </c>
      <c r="C98" s="16">
        <v>61.135731</v>
      </c>
      <c r="D98" s="17">
        <v>22.450001</v>
      </c>
      <c r="E98" s="18">
        <v>271.98998999999998</v>
      </c>
      <c r="F98" s="19">
        <f t="shared" si="11"/>
        <v>1.5114203091911138E-2</v>
      </c>
      <c r="G98" s="20">
        <f t="shared" si="12"/>
        <v>2.9344430506393016E-2</v>
      </c>
      <c r="H98" s="20">
        <f t="shared" si="13"/>
        <v>8.1544198325000927E-3</v>
      </c>
      <c r="I98" s="21">
        <f t="shared" si="14"/>
        <v>4534.2609275733412</v>
      </c>
      <c r="J98" s="3">
        <f t="shared" si="15"/>
        <v>8803.3291519179038</v>
      </c>
      <c r="K98" s="22">
        <f t="shared" si="16"/>
        <v>3261.7679330000369</v>
      </c>
      <c r="L98" s="21">
        <v>-1631.5157649097412</v>
      </c>
      <c r="M98" s="3">
        <v>-2022.1617717861907</v>
      </c>
      <c r="N98" s="22">
        <v>-5716.791405291222</v>
      </c>
      <c r="O98" s="21">
        <f t="shared" si="17"/>
        <v>16599.358012491281</v>
      </c>
      <c r="P98" s="22">
        <v>-8127.8904800231176</v>
      </c>
      <c r="Q98" s="23">
        <f t="shared" si="18"/>
        <v>4.0000000000000001E-3</v>
      </c>
      <c r="R98" s="25">
        <f t="shared" si="19"/>
        <v>0.67599999999999971</v>
      </c>
    </row>
    <row r="99" spans="1:18" x14ac:dyDescent="0.25">
      <c r="A99" s="14">
        <v>83</v>
      </c>
      <c r="B99" s="15">
        <v>45118</v>
      </c>
      <c r="C99" s="16">
        <v>60.225470999999999</v>
      </c>
      <c r="D99" s="17">
        <v>21.809999000000001</v>
      </c>
      <c r="E99" s="18">
        <v>269.790009</v>
      </c>
      <c r="F99" s="19">
        <f t="shared" si="11"/>
        <v>1.5854475788611433E-2</v>
      </c>
      <c r="G99" s="20">
        <f t="shared" si="12"/>
        <v>5.5324109943564181E-3</v>
      </c>
      <c r="H99" s="20">
        <f t="shared" si="13"/>
        <v>6.6772007720716786E-4</v>
      </c>
      <c r="I99" s="21">
        <f t="shared" si="14"/>
        <v>4756.3427365834295</v>
      </c>
      <c r="J99" s="3">
        <f t="shared" si="15"/>
        <v>1659.7232983069255</v>
      </c>
      <c r="K99" s="22">
        <f t="shared" si="16"/>
        <v>267.08803088286714</v>
      </c>
      <c r="L99" s="21">
        <v>-1501.4943769713018</v>
      </c>
      <c r="M99" s="3">
        <v>-2013.4093959731536</v>
      </c>
      <c r="N99" s="22">
        <v>-5619.562964540004</v>
      </c>
      <c r="O99" s="21">
        <f t="shared" si="17"/>
        <v>6683.1540657732221</v>
      </c>
      <c r="P99" s="22">
        <v>-8063.8591191233409</v>
      </c>
      <c r="Q99" s="23">
        <f t="shared" si="18"/>
        <v>4.0000000000000001E-3</v>
      </c>
      <c r="R99" s="25">
        <f t="shared" si="19"/>
        <v>0.67199999999999971</v>
      </c>
    </row>
    <row r="100" spans="1:18" x14ac:dyDescent="0.25">
      <c r="A100" s="14">
        <v>84</v>
      </c>
      <c r="B100" s="15">
        <v>45117</v>
      </c>
      <c r="C100" s="16">
        <v>59.285530000000001</v>
      </c>
      <c r="D100" s="17">
        <v>21.690000999999999</v>
      </c>
      <c r="E100" s="18">
        <v>269.60998499999999</v>
      </c>
      <c r="F100" s="19">
        <f t="shared" si="11"/>
        <v>4.5263687381786877E-3</v>
      </c>
      <c r="G100" s="20">
        <f t="shared" si="12"/>
        <v>1.1660447217329839E-2</v>
      </c>
      <c r="H100" s="20">
        <f t="shared" si="13"/>
        <v>-1.7563707039849774E-2</v>
      </c>
      <c r="I100" s="21">
        <f t="shared" si="14"/>
        <v>1357.9106214536064</v>
      </c>
      <c r="J100" s="3">
        <f t="shared" si="15"/>
        <v>3498.1341651989519</v>
      </c>
      <c r="K100" s="22">
        <f t="shared" si="16"/>
        <v>-7025.4828159399094</v>
      </c>
      <c r="L100" s="21">
        <v>-1483.6702862292439</v>
      </c>
      <c r="M100" s="3">
        <v>-1959.7989949748596</v>
      </c>
      <c r="N100" s="22">
        <v>-5463.7318749151118</v>
      </c>
      <c r="O100" s="21">
        <f t="shared" si="17"/>
        <v>-2169.4380292873511</v>
      </c>
      <c r="P100" s="22">
        <v>-7902.1662673103301</v>
      </c>
      <c r="Q100" s="23">
        <f t="shared" si="18"/>
        <v>4.0000000000000001E-3</v>
      </c>
      <c r="R100" s="25">
        <f t="shared" si="19"/>
        <v>0.66799999999999971</v>
      </c>
    </row>
    <row r="101" spans="1:18" x14ac:dyDescent="0.25">
      <c r="A101" s="14">
        <v>85</v>
      </c>
      <c r="B101" s="15">
        <v>45114</v>
      </c>
      <c r="C101" s="16">
        <v>59.018391000000001</v>
      </c>
      <c r="D101" s="17">
        <v>21.440000999999999</v>
      </c>
      <c r="E101" s="18">
        <v>274.42999300000002</v>
      </c>
      <c r="F101" s="19">
        <f t="shared" si="11"/>
        <v>1.913552502831628E-2</v>
      </c>
      <c r="G101" s="20">
        <f t="shared" si="12"/>
        <v>1.8527411806527727E-2</v>
      </c>
      <c r="H101" s="20">
        <f t="shared" si="13"/>
        <v>-7.6300568862712748E-3</v>
      </c>
      <c r="I101" s="21">
        <f t="shared" si="14"/>
        <v>5740.6575084948845</v>
      </c>
      <c r="J101" s="3">
        <f t="shared" si="15"/>
        <v>5558.2235419583185</v>
      </c>
      <c r="K101" s="22">
        <f t="shared" si="16"/>
        <v>-3052.0227545085099</v>
      </c>
      <c r="L101" s="21">
        <v>-1418.0659040288647</v>
      </c>
      <c r="M101" s="3">
        <v>-1900.7549154828164</v>
      </c>
      <c r="N101" s="22">
        <v>-5000.7796629972127</v>
      </c>
      <c r="O101" s="21">
        <f t="shared" si="17"/>
        <v>8246.858295944694</v>
      </c>
      <c r="P101" s="22">
        <v>-7650.7108541138405</v>
      </c>
      <c r="Q101" s="23">
        <f t="shared" si="18"/>
        <v>4.0000000000000001E-3</v>
      </c>
      <c r="R101" s="25">
        <f t="shared" si="19"/>
        <v>0.6639999999999997</v>
      </c>
    </row>
    <row r="102" spans="1:18" x14ac:dyDescent="0.25">
      <c r="A102" s="14">
        <v>86</v>
      </c>
      <c r="B102" s="15">
        <v>45113</v>
      </c>
      <c r="C102" s="16">
        <v>57.910248000000003</v>
      </c>
      <c r="D102" s="17">
        <v>21.049999</v>
      </c>
      <c r="E102" s="18">
        <v>276.540009</v>
      </c>
      <c r="F102" s="19">
        <f t="shared" si="11"/>
        <v>-2.2218590194165833E-2</v>
      </c>
      <c r="G102" s="20">
        <f t="shared" si="12"/>
        <v>-1.7273622782446374E-2</v>
      </c>
      <c r="H102" s="20">
        <f t="shared" si="13"/>
        <v>-2.1028043644475747E-2</v>
      </c>
      <c r="I102" s="21">
        <f t="shared" si="14"/>
        <v>-6665.5770582497498</v>
      </c>
      <c r="J102" s="3">
        <f t="shared" si="15"/>
        <v>-5182.0868347339119</v>
      </c>
      <c r="K102" s="22">
        <f t="shared" si="16"/>
        <v>-8411.2174577902988</v>
      </c>
      <c r="L102" s="21">
        <v>-1375.205684808034</v>
      </c>
      <c r="M102" s="3">
        <v>-1827.5679475163952</v>
      </c>
      <c r="N102" s="22">
        <v>-4764.0619352333324</v>
      </c>
      <c r="O102" s="21">
        <f t="shared" si="17"/>
        <v>-20258.881350773961</v>
      </c>
      <c r="P102" s="22">
        <v>-7555.2009247864544</v>
      </c>
      <c r="Q102" s="23">
        <f t="shared" si="18"/>
        <v>4.0000000000000001E-3</v>
      </c>
      <c r="R102" s="25">
        <f t="shared" si="19"/>
        <v>0.6599999999999997</v>
      </c>
    </row>
    <row r="103" spans="1:18" x14ac:dyDescent="0.25">
      <c r="A103" s="14">
        <v>87</v>
      </c>
      <c r="B103" s="15">
        <v>45112</v>
      </c>
      <c r="C103" s="16">
        <v>59.226170000000003</v>
      </c>
      <c r="D103" s="17">
        <v>21.42</v>
      </c>
      <c r="E103" s="18">
        <v>282.48001099999999</v>
      </c>
      <c r="F103" s="19">
        <f t="shared" si="11"/>
        <v>-1.6431129617949347E-2</v>
      </c>
      <c r="G103" s="20">
        <f t="shared" si="12"/>
        <v>-2.7932960893853886E-3</v>
      </c>
      <c r="H103" s="20">
        <f t="shared" si="13"/>
        <v>9.5061251285009085E-3</v>
      </c>
      <c r="I103" s="21">
        <f t="shared" si="14"/>
        <v>-4929.3388853848037</v>
      </c>
      <c r="J103" s="3">
        <f t="shared" si="15"/>
        <v>-837.98882681561656</v>
      </c>
      <c r="K103" s="22">
        <f t="shared" si="16"/>
        <v>3802.4500514003635</v>
      </c>
      <c r="L103" s="21">
        <v>-1333.7773752675307</v>
      </c>
      <c r="M103" s="3">
        <v>-1772.496394509948</v>
      </c>
      <c r="N103" s="22">
        <v>-4755.6641465731354</v>
      </c>
      <c r="O103" s="21">
        <f t="shared" si="17"/>
        <v>-1964.8776608000567</v>
      </c>
      <c r="P103" s="22">
        <v>-7416.5720763714198</v>
      </c>
      <c r="Q103" s="23">
        <f t="shared" si="18"/>
        <v>4.0000000000000001E-3</v>
      </c>
      <c r="R103" s="25">
        <f t="shared" si="19"/>
        <v>0.65599999999999969</v>
      </c>
    </row>
    <row r="104" spans="1:18" x14ac:dyDescent="0.25">
      <c r="A104" s="14">
        <v>88</v>
      </c>
      <c r="B104" s="15">
        <v>45110</v>
      </c>
      <c r="C104" s="16">
        <v>60.215580000000003</v>
      </c>
      <c r="D104" s="17">
        <v>21.48</v>
      </c>
      <c r="E104" s="18">
        <v>279.82000699999998</v>
      </c>
      <c r="F104" s="19">
        <f t="shared" si="11"/>
        <v>7.94966081895776E-3</v>
      </c>
      <c r="G104" s="20">
        <f t="shared" si="12"/>
        <v>-9.6819267089935934E-3</v>
      </c>
      <c r="H104" s="20">
        <f t="shared" si="13"/>
        <v>6.8953733271539974E-2</v>
      </c>
      <c r="I104" s="21">
        <f t="shared" si="14"/>
        <v>2384.8982456873282</v>
      </c>
      <c r="J104" s="3">
        <f t="shared" si="15"/>
        <v>-2904.5780126980781</v>
      </c>
      <c r="K104" s="22">
        <f t="shared" si="16"/>
        <v>27581.493308615991</v>
      </c>
      <c r="L104" s="21">
        <v>-1325.0237332693705</v>
      </c>
      <c r="M104" s="3">
        <v>-1760.4057818872643</v>
      </c>
      <c r="N104" s="22">
        <v>-4647.9775568246232</v>
      </c>
      <c r="O104" s="21">
        <f t="shared" si="17"/>
        <v>27061.813541605239</v>
      </c>
      <c r="P104" s="22">
        <v>-7239.6872880634564</v>
      </c>
      <c r="Q104" s="23">
        <f t="shared" si="18"/>
        <v>4.0000000000000001E-3</v>
      </c>
      <c r="R104" s="25">
        <f t="shared" si="19"/>
        <v>0.65199999999999969</v>
      </c>
    </row>
    <row r="105" spans="1:18" x14ac:dyDescent="0.25">
      <c r="A105" s="14">
        <v>89</v>
      </c>
      <c r="B105" s="15">
        <v>45107</v>
      </c>
      <c r="C105" s="16">
        <v>59.740662</v>
      </c>
      <c r="D105" s="17">
        <v>21.690000999999999</v>
      </c>
      <c r="E105" s="18">
        <v>261.76998900000001</v>
      </c>
      <c r="F105" s="19">
        <f t="shared" si="11"/>
        <v>8.8555391955622564E-3</v>
      </c>
      <c r="G105" s="20">
        <f t="shared" si="12"/>
        <v>2.7962132701421671E-2</v>
      </c>
      <c r="H105" s="20">
        <f t="shared" si="13"/>
        <v>1.6582481553398143E-2</v>
      </c>
      <c r="I105" s="21">
        <f t="shared" si="14"/>
        <v>2656.6617586686771</v>
      </c>
      <c r="J105" s="3">
        <f t="shared" si="15"/>
        <v>8388.6398104265008</v>
      </c>
      <c r="K105" s="22">
        <f t="shared" si="16"/>
        <v>6632.9926213592571</v>
      </c>
      <c r="L105" s="21">
        <v>-1295.706368877414</v>
      </c>
      <c r="M105" s="3">
        <v>-1602.7197668771032</v>
      </c>
      <c r="N105" s="22">
        <v>-4626.2810588813427</v>
      </c>
      <c r="O105" s="21">
        <f t="shared" si="17"/>
        <v>17678.294190454435</v>
      </c>
      <c r="P105" s="22">
        <v>-7034.4583462837891</v>
      </c>
      <c r="Q105" s="23">
        <f t="shared" si="18"/>
        <v>4.0000000000000001E-3</v>
      </c>
      <c r="R105" s="25">
        <f t="shared" si="19"/>
        <v>0.64799999999999969</v>
      </c>
    </row>
    <row r="106" spans="1:18" x14ac:dyDescent="0.25">
      <c r="A106" s="14">
        <v>90</v>
      </c>
      <c r="B106" s="15">
        <v>45106</v>
      </c>
      <c r="C106" s="16">
        <v>59.216270000000002</v>
      </c>
      <c r="D106" s="17">
        <v>21.1</v>
      </c>
      <c r="E106" s="18">
        <v>257.5</v>
      </c>
      <c r="F106" s="19">
        <f t="shared" si="11"/>
        <v>3.5211031903117362E-3</v>
      </c>
      <c r="G106" s="20">
        <f t="shared" si="12"/>
        <v>3.3285305121955044E-3</v>
      </c>
      <c r="H106" s="20">
        <f t="shared" si="13"/>
        <v>4.9173042818180246E-3</v>
      </c>
      <c r="I106" s="21">
        <f t="shared" si="14"/>
        <v>1056.330957093521</v>
      </c>
      <c r="J106" s="3">
        <f t="shared" si="15"/>
        <v>998.55915365865133</v>
      </c>
      <c r="K106" s="22">
        <f t="shared" si="16"/>
        <v>1966.9217127272098</v>
      </c>
      <c r="L106" s="21">
        <v>-1230.920728705076</v>
      </c>
      <c r="M106" s="3">
        <v>-1602.122901741121</v>
      </c>
      <c r="N106" s="22">
        <v>-4571.0803218603323</v>
      </c>
      <c r="O106" s="21">
        <f t="shared" si="17"/>
        <v>4021.8118234793819</v>
      </c>
      <c r="P106" s="22">
        <v>-6686.5402143126539</v>
      </c>
      <c r="Q106" s="23">
        <f t="shared" si="18"/>
        <v>4.0000000000000001E-3</v>
      </c>
      <c r="R106" s="25">
        <f t="shared" si="19"/>
        <v>0.64399999999999968</v>
      </c>
    </row>
    <row r="107" spans="1:18" x14ac:dyDescent="0.25">
      <c r="A107" s="14">
        <v>91</v>
      </c>
      <c r="B107" s="15">
        <v>45105</v>
      </c>
      <c r="C107" s="16">
        <v>59.008495000000003</v>
      </c>
      <c r="D107" s="17">
        <v>21.030000999999999</v>
      </c>
      <c r="E107" s="18">
        <v>256.23998999999998</v>
      </c>
      <c r="F107" s="19">
        <f t="shared" si="11"/>
        <v>-5.0049812565710061E-3</v>
      </c>
      <c r="G107" s="20">
        <f t="shared" si="12"/>
        <v>3.8186155695170143E-3</v>
      </c>
      <c r="H107" s="20">
        <f t="shared" si="13"/>
        <v>2.4099687587635144E-2</v>
      </c>
      <c r="I107" s="21">
        <f t="shared" si="14"/>
        <v>-1501.4943769713018</v>
      </c>
      <c r="J107" s="3">
        <f t="shared" si="15"/>
        <v>1145.5846708551044</v>
      </c>
      <c r="K107" s="22">
        <f t="shared" si="16"/>
        <v>9639.8750350540577</v>
      </c>
      <c r="L107" s="21">
        <v>-1220.6374137938792</v>
      </c>
      <c r="M107" s="3">
        <v>-1433.6917562723595</v>
      </c>
      <c r="N107" s="22">
        <v>-4570.2952609916192</v>
      </c>
      <c r="O107" s="21">
        <f t="shared" si="17"/>
        <v>9283.9653289378602</v>
      </c>
      <c r="P107" s="22">
        <v>-6608.7444726296571</v>
      </c>
      <c r="Q107" s="23">
        <f t="shared" si="18"/>
        <v>4.0000000000000001E-3</v>
      </c>
      <c r="R107" s="25">
        <f t="shared" si="19"/>
        <v>0.63999999999999968</v>
      </c>
    </row>
    <row r="108" spans="1:18" x14ac:dyDescent="0.25">
      <c r="A108" s="14">
        <v>92</v>
      </c>
      <c r="B108" s="15">
        <v>45104</v>
      </c>
      <c r="C108" s="16">
        <v>59.305317000000002</v>
      </c>
      <c r="D108" s="17">
        <v>20.950001</v>
      </c>
      <c r="E108" s="18">
        <v>250.21000699999999</v>
      </c>
      <c r="F108" s="19">
        <f t="shared" si="11"/>
        <v>-4.3190212295913799E-3</v>
      </c>
      <c r="G108" s="20">
        <f t="shared" si="12"/>
        <v>1.7978668610301396E-2</v>
      </c>
      <c r="H108" s="20">
        <f t="shared" si="13"/>
        <v>3.8000430972821686E-2</v>
      </c>
      <c r="I108" s="21">
        <f t="shared" si="14"/>
        <v>-1295.706368877414</v>
      </c>
      <c r="J108" s="3">
        <f t="shared" si="15"/>
        <v>5393.6005830904187</v>
      </c>
      <c r="K108" s="22">
        <f t="shared" si="16"/>
        <v>15200.172389128675</v>
      </c>
      <c r="L108" s="21">
        <v>-1166.9306243209166</v>
      </c>
      <c r="M108" s="3">
        <v>-1406.563965170815</v>
      </c>
      <c r="N108" s="22">
        <v>-4497.6165837117051</v>
      </c>
      <c r="O108" s="21">
        <f t="shared" si="17"/>
        <v>19298.066603341678</v>
      </c>
      <c r="P108" s="22">
        <v>-6587.1244504397628</v>
      </c>
      <c r="Q108" s="23">
        <f t="shared" si="18"/>
        <v>4.0000000000000001E-3</v>
      </c>
      <c r="R108" s="25">
        <f t="shared" si="19"/>
        <v>0.63599999999999968</v>
      </c>
    </row>
    <row r="109" spans="1:18" x14ac:dyDescent="0.25">
      <c r="A109" s="14">
        <v>93</v>
      </c>
      <c r="B109" s="15">
        <v>45103</v>
      </c>
      <c r="C109" s="16">
        <v>59.562569000000003</v>
      </c>
      <c r="D109" s="17">
        <v>20.58</v>
      </c>
      <c r="E109" s="18">
        <v>241.050003</v>
      </c>
      <c r="F109" s="19">
        <f t="shared" si="11"/>
        <v>1.0067184885434122E-2</v>
      </c>
      <c r="G109" s="20">
        <f t="shared" si="12"/>
        <v>1.2297097884899078E-2</v>
      </c>
      <c r="H109" s="20">
        <f t="shared" si="13"/>
        <v>-6.0600166158998436E-2</v>
      </c>
      <c r="I109" s="21">
        <f t="shared" si="14"/>
        <v>3020.1554656302364</v>
      </c>
      <c r="J109" s="3">
        <f t="shared" si="15"/>
        <v>3689.1293654697233</v>
      </c>
      <c r="K109" s="22">
        <f t="shared" si="16"/>
        <v>-24240.066463599374</v>
      </c>
      <c r="L109" s="21">
        <v>-1120.1192620659995</v>
      </c>
      <c r="M109" s="3">
        <v>-1327.4336283185862</v>
      </c>
      <c r="N109" s="22">
        <v>-4385.7537195036493</v>
      </c>
      <c r="O109" s="21">
        <f t="shared" si="17"/>
        <v>-17530.781632499413</v>
      </c>
      <c r="P109" s="22">
        <v>-6157.7761369993486</v>
      </c>
      <c r="Q109" s="23">
        <f t="shared" si="18"/>
        <v>4.0000000000000001E-3</v>
      </c>
      <c r="R109" s="25">
        <f t="shared" si="19"/>
        <v>0.63199999999999967</v>
      </c>
    </row>
    <row r="110" spans="1:18" x14ac:dyDescent="0.25">
      <c r="A110" s="14">
        <v>94</v>
      </c>
      <c r="B110" s="15">
        <v>45100</v>
      </c>
      <c r="C110" s="16">
        <v>58.968918000000002</v>
      </c>
      <c r="D110" s="17">
        <v>20.329999999999998</v>
      </c>
      <c r="E110" s="18">
        <v>256.60000600000001</v>
      </c>
      <c r="F110" s="19">
        <f t="shared" si="11"/>
        <v>-8.1544754835575217E-3</v>
      </c>
      <c r="G110" s="20">
        <f t="shared" si="12"/>
        <v>-5.8680192729575475E-3</v>
      </c>
      <c r="H110" s="20">
        <f t="shared" si="13"/>
        <v>-3.0270887170036231E-2</v>
      </c>
      <c r="I110" s="21">
        <f t="shared" si="14"/>
        <v>-2446.3426450672564</v>
      </c>
      <c r="J110" s="3">
        <f t="shared" si="15"/>
        <v>-1760.4057818872643</v>
      </c>
      <c r="K110" s="22">
        <f t="shared" si="16"/>
        <v>-12108.354868014492</v>
      </c>
      <c r="L110" s="21">
        <v>-1104.7936505997779</v>
      </c>
      <c r="M110" s="3">
        <v>-1303.6891020612895</v>
      </c>
      <c r="N110" s="22">
        <v>-4381.9019638319023</v>
      </c>
      <c r="O110" s="21">
        <f t="shared" si="17"/>
        <v>-16315.103294969012</v>
      </c>
      <c r="P110" s="22">
        <v>-6019.7366131288118</v>
      </c>
      <c r="Q110" s="23">
        <f t="shared" si="18"/>
        <v>4.0000000000000001E-3</v>
      </c>
      <c r="R110" s="25">
        <f t="shared" si="19"/>
        <v>0.62799999999999967</v>
      </c>
    </row>
    <row r="111" spans="1:18" x14ac:dyDescent="0.25">
      <c r="A111" s="14">
        <v>95</v>
      </c>
      <c r="B111" s="15">
        <v>45099</v>
      </c>
      <c r="C111" s="16">
        <v>59.453732000000002</v>
      </c>
      <c r="D111" s="17">
        <v>20.450001</v>
      </c>
      <c r="E111" s="18">
        <v>264.60998499999999</v>
      </c>
      <c r="F111" s="19">
        <f t="shared" si="11"/>
        <v>-1.0864188731703472E-2</v>
      </c>
      <c r="G111" s="20">
        <f t="shared" si="12"/>
        <v>9.876592592592548E-3</v>
      </c>
      <c r="H111" s="20">
        <f t="shared" si="13"/>
        <v>1.984889454497818E-2</v>
      </c>
      <c r="I111" s="21">
        <f t="shared" si="14"/>
        <v>-3259.2566195110417</v>
      </c>
      <c r="J111" s="3">
        <f t="shared" si="15"/>
        <v>2962.9777777777645</v>
      </c>
      <c r="K111" s="22">
        <f t="shared" si="16"/>
        <v>7939.5578179912718</v>
      </c>
      <c r="L111" s="21">
        <v>-1087.1274416627164</v>
      </c>
      <c r="M111" s="3">
        <v>-1288.1393744341385</v>
      </c>
      <c r="N111" s="22">
        <v>-3881.3907341681111</v>
      </c>
      <c r="O111" s="21">
        <f t="shared" si="17"/>
        <v>7643.2789762579941</v>
      </c>
      <c r="P111" s="22">
        <v>-5637.7937349487474</v>
      </c>
      <c r="Q111" s="23">
        <f t="shared" si="18"/>
        <v>4.0000000000000001E-3</v>
      </c>
      <c r="R111" s="25">
        <f t="shared" si="19"/>
        <v>0.62399999999999967</v>
      </c>
    </row>
    <row r="112" spans="1:18" x14ac:dyDescent="0.25">
      <c r="A112" s="14">
        <v>96</v>
      </c>
      <c r="B112" s="15">
        <v>45098</v>
      </c>
      <c r="C112" s="16">
        <v>60.106743000000002</v>
      </c>
      <c r="D112" s="17">
        <v>20.25</v>
      </c>
      <c r="E112" s="18">
        <v>259.459991</v>
      </c>
      <c r="F112" s="19">
        <f t="shared" si="11"/>
        <v>6.9616635070437471E-3</v>
      </c>
      <c r="G112" s="20">
        <f t="shared" si="12"/>
        <v>-4.4247787610619538E-3</v>
      </c>
      <c r="H112" s="20">
        <f t="shared" si="13"/>
        <v>-5.461840169276444E-2</v>
      </c>
      <c r="I112" s="21">
        <f t="shared" si="14"/>
        <v>2088.499052113124</v>
      </c>
      <c r="J112" s="3">
        <f t="shared" si="15"/>
        <v>-1327.4336283185862</v>
      </c>
      <c r="K112" s="22">
        <f t="shared" si="16"/>
        <v>-21847.360677105775</v>
      </c>
      <c r="L112" s="21">
        <v>-1056.8623544867096</v>
      </c>
      <c r="M112" s="3">
        <v>-1287.5537171434082</v>
      </c>
      <c r="N112" s="22">
        <v>-3797.3749161058558</v>
      </c>
      <c r="O112" s="21">
        <f t="shared" si="17"/>
        <v>-21086.295253311237</v>
      </c>
      <c r="P112" s="22">
        <v>-5558.9657827176952</v>
      </c>
      <c r="Q112" s="23">
        <f t="shared" si="18"/>
        <v>4.0000000000000001E-3</v>
      </c>
      <c r="R112" s="25">
        <f t="shared" si="19"/>
        <v>0.61999999999999966</v>
      </c>
    </row>
    <row r="113" spans="1:18" x14ac:dyDescent="0.25">
      <c r="A113" s="14">
        <v>97</v>
      </c>
      <c r="B113" s="15">
        <v>45097</v>
      </c>
      <c r="C113" s="16">
        <v>59.691192999999998</v>
      </c>
      <c r="D113" s="17">
        <v>20.34</v>
      </c>
      <c r="E113" s="18">
        <v>274.45001200000002</v>
      </c>
      <c r="F113" s="19">
        <f t="shared" si="11"/>
        <v>-3.3131262165275732E-4</v>
      </c>
      <c r="G113" s="20">
        <f t="shared" si="12"/>
        <v>-3.4296913277804819E-3</v>
      </c>
      <c r="H113" s="20">
        <f t="shared" si="13"/>
        <v>5.3389124585468295E-2</v>
      </c>
      <c r="I113" s="21">
        <f t="shared" si="14"/>
        <v>-99.3937864958272</v>
      </c>
      <c r="J113" s="3">
        <f t="shared" si="15"/>
        <v>-1028.9073983341445</v>
      </c>
      <c r="K113" s="22">
        <f t="shared" si="16"/>
        <v>21355.649834187319</v>
      </c>
      <c r="L113" s="21">
        <v>-1051.5214057958965</v>
      </c>
      <c r="M113" s="3">
        <v>-1177.0476300660748</v>
      </c>
      <c r="N113" s="22">
        <v>-3766.5112695530743</v>
      </c>
      <c r="O113" s="21">
        <f t="shared" si="17"/>
        <v>20227.348649357347</v>
      </c>
      <c r="P113" s="22">
        <v>-5449.1153409323088</v>
      </c>
      <c r="Q113" s="23">
        <f t="shared" si="18"/>
        <v>4.0000000000000001E-3</v>
      </c>
      <c r="R113" s="25">
        <f t="shared" si="19"/>
        <v>0.61599999999999966</v>
      </c>
    </row>
    <row r="114" spans="1:18" x14ac:dyDescent="0.25">
      <c r="A114" s="14">
        <v>98</v>
      </c>
      <c r="B114" s="15">
        <v>45093</v>
      </c>
      <c r="C114" s="16">
        <v>59.710976000000002</v>
      </c>
      <c r="D114" s="17">
        <v>20.41</v>
      </c>
      <c r="E114" s="18">
        <v>260.540009</v>
      </c>
      <c r="F114" s="19">
        <f t="shared" si="11"/>
        <v>-5.4383858830324705E-3</v>
      </c>
      <c r="G114" s="20">
        <f t="shared" si="12"/>
        <v>-3.9043435822351258E-3</v>
      </c>
      <c r="H114" s="20">
        <f t="shared" si="13"/>
        <v>1.8132141886646469E-2</v>
      </c>
      <c r="I114" s="21">
        <f t="shared" si="14"/>
        <v>-1631.5157649097412</v>
      </c>
      <c r="J114" s="3">
        <f t="shared" si="15"/>
        <v>-1171.3030746705376</v>
      </c>
      <c r="K114" s="22">
        <f t="shared" si="16"/>
        <v>7252.8567546585873</v>
      </c>
      <c r="L114" s="21">
        <v>-984.73658296407416</v>
      </c>
      <c r="M114" s="3">
        <v>-1171.3030746705376</v>
      </c>
      <c r="N114" s="22">
        <v>-3757.0388215159232</v>
      </c>
      <c r="O114" s="21">
        <f t="shared" si="17"/>
        <v>4450.0379150783083</v>
      </c>
      <c r="P114" s="22">
        <v>-4749.1277793255349</v>
      </c>
      <c r="Q114" s="23">
        <f t="shared" si="18"/>
        <v>4.0000000000000001E-3</v>
      </c>
      <c r="R114" s="25">
        <f t="shared" si="19"/>
        <v>0.61199999999999966</v>
      </c>
    </row>
    <row r="115" spans="1:18" x14ac:dyDescent="0.25">
      <c r="A115" s="14">
        <v>99</v>
      </c>
      <c r="B115" s="15">
        <v>45092</v>
      </c>
      <c r="C115" s="16">
        <v>60.037483000000002</v>
      </c>
      <c r="D115" s="17">
        <v>20.49</v>
      </c>
      <c r="E115" s="18">
        <v>255.89999399999999</v>
      </c>
      <c r="F115" s="19">
        <f t="shared" si="11"/>
        <v>2.2237178809497049E-2</v>
      </c>
      <c r="G115" s="20">
        <f t="shared" si="12"/>
        <v>2.6039109966905727E-2</v>
      </c>
      <c r="H115" s="20">
        <f t="shared" si="13"/>
        <v>-3.4659253429132342E-3</v>
      </c>
      <c r="I115" s="21">
        <f t="shared" si="14"/>
        <v>6671.1536428491145</v>
      </c>
      <c r="J115" s="3">
        <f t="shared" si="15"/>
        <v>7811.7329900717177</v>
      </c>
      <c r="K115" s="22">
        <f t="shared" si="16"/>
        <v>-1386.3701371652937</v>
      </c>
      <c r="L115" s="21">
        <v>-924.59883239822682</v>
      </c>
      <c r="M115" s="3">
        <v>-1146.2882096069936</v>
      </c>
      <c r="N115" s="22">
        <v>-3755.2477137463125</v>
      </c>
      <c r="O115" s="21">
        <f t="shared" si="17"/>
        <v>13096.516495755539</v>
      </c>
      <c r="P115" s="22">
        <v>-4481.9727818930614</v>
      </c>
      <c r="Q115" s="23">
        <f t="shared" si="18"/>
        <v>4.0000000000000001E-3</v>
      </c>
      <c r="R115" s="25">
        <f t="shared" si="19"/>
        <v>0.60799999999999965</v>
      </c>
    </row>
    <row r="116" spans="1:18" x14ac:dyDescent="0.25">
      <c r="A116" s="14">
        <v>100</v>
      </c>
      <c r="B116" s="15">
        <v>45091</v>
      </c>
      <c r="C116" s="16">
        <v>58.731461000000003</v>
      </c>
      <c r="D116" s="17">
        <v>19.969999000000001</v>
      </c>
      <c r="E116" s="18">
        <v>256.790009</v>
      </c>
      <c r="F116" s="19">
        <f t="shared" si="11"/>
        <v>1.6612432530151544E-2</v>
      </c>
      <c r="G116" s="20">
        <f t="shared" si="12"/>
        <v>1.0116287303995941E-2</v>
      </c>
      <c r="H116" s="20">
        <f t="shared" si="13"/>
        <v>-7.4213678125789606E-3</v>
      </c>
      <c r="I116" s="21">
        <f t="shared" si="14"/>
        <v>4983.7297590454637</v>
      </c>
      <c r="J116" s="3">
        <f t="shared" si="15"/>
        <v>3034.8861911987824</v>
      </c>
      <c r="K116" s="22">
        <f t="shared" si="16"/>
        <v>-2968.5471250315841</v>
      </c>
      <c r="L116" s="21">
        <v>-775.98209712503865</v>
      </c>
      <c r="M116" s="3">
        <v>-1144.4921861942014</v>
      </c>
      <c r="N116" s="22">
        <v>-3698.8835019293288</v>
      </c>
      <c r="O116" s="21">
        <f t="shared" si="17"/>
        <v>5050.068825212662</v>
      </c>
      <c r="P116" s="22">
        <v>-4251.9295862204372</v>
      </c>
      <c r="Q116" s="23">
        <f t="shared" si="18"/>
        <v>4.0000000000000001E-3</v>
      </c>
      <c r="R116" s="25">
        <f t="shared" si="19"/>
        <v>0.60399999999999965</v>
      </c>
    </row>
    <row r="117" spans="1:18" x14ac:dyDescent="0.25">
      <c r="A117" s="14">
        <v>101</v>
      </c>
      <c r="B117" s="15">
        <v>45090</v>
      </c>
      <c r="C117" s="16">
        <v>57.771732</v>
      </c>
      <c r="D117" s="17">
        <v>19.77</v>
      </c>
      <c r="E117" s="18">
        <v>258.709991</v>
      </c>
      <c r="F117" s="19">
        <f t="shared" si="11"/>
        <v>9.8581893608957749E-3</v>
      </c>
      <c r="G117" s="20">
        <f t="shared" si="12"/>
        <v>-6.5326633165828651E-3</v>
      </c>
      <c r="H117" s="20">
        <f t="shared" si="13"/>
        <v>3.5544125721137299E-2</v>
      </c>
      <c r="I117" s="21">
        <f t="shared" si="14"/>
        <v>2957.4568082687324</v>
      </c>
      <c r="J117" s="3">
        <f t="shared" si="15"/>
        <v>-1959.7989949748596</v>
      </c>
      <c r="K117" s="22">
        <f t="shared" si="16"/>
        <v>14217.650288454919</v>
      </c>
      <c r="L117" s="21">
        <v>-772.23399849823954</v>
      </c>
      <c r="M117" s="3">
        <v>-1122.3945014641524</v>
      </c>
      <c r="N117" s="22">
        <v>-3072.5524690461634</v>
      </c>
      <c r="O117" s="21">
        <f t="shared" si="17"/>
        <v>15215.308101748791</v>
      </c>
      <c r="P117" s="22">
        <v>-4235.8024793027753</v>
      </c>
      <c r="Q117" s="23">
        <f t="shared" si="18"/>
        <v>4.0000000000000001E-3</v>
      </c>
      <c r="R117" s="25">
        <f t="shared" si="19"/>
        <v>0.59999999999999964</v>
      </c>
    </row>
    <row r="118" spans="1:18" x14ac:dyDescent="0.25">
      <c r="A118" s="14">
        <v>102</v>
      </c>
      <c r="B118" s="15">
        <v>45089</v>
      </c>
      <c r="C118" s="16">
        <v>57.207766999999997</v>
      </c>
      <c r="D118" s="17">
        <v>19.899999999999999</v>
      </c>
      <c r="E118" s="18">
        <v>249.83000200000001</v>
      </c>
      <c r="F118" s="19">
        <f t="shared" si="11"/>
        <v>-1.0439877594885849E-2</v>
      </c>
      <c r="G118" s="20">
        <f t="shared" si="12"/>
        <v>1.8423694041776129E-2</v>
      </c>
      <c r="H118" s="20">
        <f t="shared" si="13"/>
        <v>2.2217709219747528E-2</v>
      </c>
      <c r="I118" s="21">
        <f t="shared" si="14"/>
        <v>-3131.9632784657547</v>
      </c>
      <c r="J118" s="3">
        <f t="shared" si="15"/>
        <v>5527.1082125328385</v>
      </c>
      <c r="K118" s="22">
        <f t="shared" si="16"/>
        <v>8887.0836878990103</v>
      </c>
      <c r="L118" s="21">
        <v>-723.01732895184716</v>
      </c>
      <c r="M118" s="3">
        <v>-1092.8780262828398</v>
      </c>
      <c r="N118" s="22">
        <v>-3052.0227545085099</v>
      </c>
      <c r="O118" s="21">
        <f t="shared" si="17"/>
        <v>11282.228621966095</v>
      </c>
      <c r="P118" s="22">
        <v>-4183.4221983087537</v>
      </c>
      <c r="Q118" s="23">
        <f t="shared" si="18"/>
        <v>4.0000000000000001E-3</v>
      </c>
      <c r="R118" s="25">
        <f t="shared" si="19"/>
        <v>0.59599999999999964</v>
      </c>
    </row>
    <row r="119" spans="1:18" x14ac:dyDescent="0.25">
      <c r="A119" s="14">
        <v>103</v>
      </c>
      <c r="B119" s="15">
        <v>45086</v>
      </c>
      <c r="C119" s="16">
        <v>57.811309999999999</v>
      </c>
      <c r="D119" s="17">
        <v>19.540001</v>
      </c>
      <c r="E119" s="18">
        <v>244.39999399999999</v>
      </c>
      <c r="F119" s="19">
        <f t="shared" si="11"/>
        <v>-6.9680542798440381E-3</v>
      </c>
      <c r="G119" s="20">
        <f t="shared" si="12"/>
        <v>5.1203274387967568E-4</v>
      </c>
      <c r="H119" s="20">
        <f t="shared" si="13"/>
        <v>4.0619913818360054E-2</v>
      </c>
      <c r="I119" s="21">
        <f t="shared" si="14"/>
        <v>-2090.4162839532114</v>
      </c>
      <c r="J119" s="3">
        <f t="shared" si="15"/>
        <v>153.60982316390272</v>
      </c>
      <c r="K119" s="22">
        <f t="shared" si="16"/>
        <v>16247.965527344022</v>
      </c>
      <c r="L119" s="21">
        <v>-704.55762680001749</v>
      </c>
      <c r="M119" s="3">
        <v>-1063.0758327427213</v>
      </c>
      <c r="N119" s="22">
        <v>-2968.5471250315841</v>
      </c>
      <c r="O119" s="21">
        <f t="shared" si="17"/>
        <v>14311.159066554714</v>
      </c>
      <c r="P119" s="22">
        <v>-4166.2966819551621</v>
      </c>
      <c r="Q119" s="23">
        <f t="shared" si="18"/>
        <v>4.0000000000000001E-3</v>
      </c>
      <c r="R119" s="25">
        <f t="shared" si="19"/>
        <v>0.59199999999999964</v>
      </c>
    </row>
    <row r="120" spans="1:18" x14ac:dyDescent="0.25">
      <c r="A120" s="14">
        <v>104</v>
      </c>
      <c r="B120" s="15">
        <v>45085</v>
      </c>
      <c r="C120" s="16">
        <v>58.216968999999999</v>
      </c>
      <c r="D120" s="17">
        <v>19.530000999999999</v>
      </c>
      <c r="E120" s="18">
        <v>234.86000100000001</v>
      </c>
      <c r="F120" s="19">
        <f t="shared" si="11"/>
        <v>1.0996593066265214E-2</v>
      </c>
      <c r="G120" s="20">
        <f t="shared" si="12"/>
        <v>1.8248227320124988E-2</v>
      </c>
      <c r="H120" s="20">
        <f t="shared" si="13"/>
        <v>4.5820874022593827E-2</v>
      </c>
      <c r="I120" s="21">
        <f t="shared" si="14"/>
        <v>3298.9779198795645</v>
      </c>
      <c r="J120" s="3">
        <f t="shared" si="15"/>
        <v>5474.4681960374965</v>
      </c>
      <c r="K120" s="22">
        <f t="shared" si="16"/>
        <v>18328.34960903753</v>
      </c>
      <c r="L120" s="21">
        <v>-655.53301076944899</v>
      </c>
      <c r="M120" s="3">
        <v>-1052.6140350877399</v>
      </c>
      <c r="N120" s="22">
        <v>-2836.2801232191705</v>
      </c>
      <c r="O120" s="21">
        <f t="shared" si="17"/>
        <v>27101.795724954591</v>
      </c>
      <c r="P120" s="22">
        <v>-3624.402878573374</v>
      </c>
      <c r="Q120" s="23">
        <f t="shared" si="18"/>
        <v>4.0000000000000001E-3</v>
      </c>
      <c r="R120" s="25">
        <f t="shared" si="19"/>
        <v>0.58799999999999963</v>
      </c>
    </row>
    <row r="121" spans="1:18" x14ac:dyDescent="0.25">
      <c r="A121" s="14">
        <v>105</v>
      </c>
      <c r="B121" s="15">
        <v>45084</v>
      </c>
      <c r="C121" s="16">
        <v>57.583744000000003</v>
      </c>
      <c r="D121" s="17">
        <v>19.18</v>
      </c>
      <c r="E121" s="18">
        <v>224.570007</v>
      </c>
      <c r="F121" s="19">
        <f t="shared" si="11"/>
        <v>8.6654988184335924E-3</v>
      </c>
      <c r="G121" s="20">
        <f t="shared" si="12"/>
        <v>-8.7855297157624079E-3</v>
      </c>
      <c r="H121" s="20">
        <f t="shared" si="13"/>
        <v>1.4730509373553025E-2</v>
      </c>
      <c r="I121" s="21">
        <f t="shared" si="14"/>
        <v>2599.6496455300776</v>
      </c>
      <c r="J121" s="3">
        <f t="shared" si="15"/>
        <v>-2635.6589147287223</v>
      </c>
      <c r="K121" s="22">
        <f t="shared" si="16"/>
        <v>5892.20374942121</v>
      </c>
      <c r="L121" s="21">
        <v>-586.66513598080178</v>
      </c>
      <c r="M121" s="3">
        <v>-1028.9073983341445</v>
      </c>
      <c r="N121" s="22">
        <v>-2783.8536820503632</v>
      </c>
      <c r="O121" s="21">
        <f t="shared" si="17"/>
        <v>5856.1944802225653</v>
      </c>
      <c r="P121" s="22">
        <v>-3152.2925474234853</v>
      </c>
      <c r="Q121" s="23">
        <f t="shared" si="18"/>
        <v>4.0000000000000001E-3</v>
      </c>
      <c r="R121" s="25">
        <f t="shared" si="19"/>
        <v>0.58399999999999963</v>
      </c>
    </row>
    <row r="122" spans="1:18" x14ac:dyDescent="0.25">
      <c r="A122" s="14">
        <v>106</v>
      </c>
      <c r="B122" s="15">
        <v>45083</v>
      </c>
      <c r="C122" s="16">
        <v>57.089039</v>
      </c>
      <c r="D122" s="17">
        <v>19.350000000000001</v>
      </c>
      <c r="E122" s="18">
        <v>221.30999800000001</v>
      </c>
      <c r="F122" s="19">
        <f t="shared" si="11"/>
        <v>-1.7322566289779129E-4</v>
      </c>
      <c r="G122" s="20">
        <f t="shared" si="12"/>
        <v>1.5527950310558758E-3</v>
      </c>
      <c r="H122" s="20">
        <f t="shared" si="13"/>
        <v>1.700288122327609E-2</v>
      </c>
      <c r="I122" s="21">
        <f t="shared" si="14"/>
        <v>-51.967698869337383</v>
      </c>
      <c r="J122" s="3">
        <f t="shared" si="15"/>
        <v>465.83850931676272</v>
      </c>
      <c r="K122" s="22">
        <f t="shared" si="16"/>
        <v>6801.1524893104361</v>
      </c>
      <c r="L122" s="21">
        <v>-576.74147905376617</v>
      </c>
      <c r="M122" s="3">
        <v>-997.34042553190068</v>
      </c>
      <c r="N122" s="22">
        <v>-2390.9490598516659</v>
      </c>
      <c r="O122" s="21">
        <f t="shared" si="17"/>
        <v>7215.0232997578614</v>
      </c>
      <c r="P122" s="22">
        <v>-3128.4440241173052</v>
      </c>
      <c r="Q122" s="23">
        <f t="shared" si="18"/>
        <v>4.0000000000000001E-3</v>
      </c>
      <c r="R122" s="25">
        <f t="shared" si="19"/>
        <v>0.57999999999999963</v>
      </c>
    </row>
    <row r="123" spans="1:18" x14ac:dyDescent="0.25">
      <c r="A123" s="14">
        <v>107</v>
      </c>
      <c r="B123" s="15">
        <v>45082</v>
      </c>
      <c r="C123" s="16">
        <v>57.098930000000003</v>
      </c>
      <c r="D123" s="17">
        <v>19.32</v>
      </c>
      <c r="E123" s="18">
        <v>217.61000100000001</v>
      </c>
      <c r="F123" s="19">
        <f t="shared" si="11"/>
        <v>-9.4404694486632801E-3</v>
      </c>
      <c r="G123" s="20">
        <f t="shared" si="12"/>
        <v>-7.7041092811561684E-3</v>
      </c>
      <c r="H123" s="20">
        <f t="shared" si="13"/>
        <v>1.7011730536936387E-2</v>
      </c>
      <c r="I123" s="21">
        <f t="shared" si="14"/>
        <v>-2832.1408345989839</v>
      </c>
      <c r="J123" s="3">
        <f t="shared" si="15"/>
        <v>-2311.2327843468506</v>
      </c>
      <c r="K123" s="22">
        <f t="shared" si="16"/>
        <v>6804.6922147745545</v>
      </c>
      <c r="L123" s="21">
        <v>-575.28503831368869</v>
      </c>
      <c r="M123" s="3">
        <v>-862.51073969758613</v>
      </c>
      <c r="N123" s="22">
        <v>-1936.5121657830553</v>
      </c>
      <c r="O123" s="21">
        <f t="shared" si="17"/>
        <v>1661.3185958287204</v>
      </c>
      <c r="P123" s="22">
        <v>-2976.0907346367603</v>
      </c>
      <c r="Q123" s="23">
        <f t="shared" si="18"/>
        <v>4.0000000000000001E-3</v>
      </c>
      <c r="R123" s="25">
        <f t="shared" si="19"/>
        <v>0.57599999999999962</v>
      </c>
    </row>
    <row r="124" spans="1:18" x14ac:dyDescent="0.25">
      <c r="A124" s="14">
        <v>108</v>
      </c>
      <c r="B124" s="15">
        <v>45079</v>
      </c>
      <c r="C124" s="16">
        <v>57.643107999999998</v>
      </c>
      <c r="D124" s="17">
        <v>19.469999000000001</v>
      </c>
      <c r="E124" s="18">
        <v>213.970001</v>
      </c>
      <c r="F124" s="19">
        <f t="shared" si="11"/>
        <v>2.0493950863174515E-2</v>
      </c>
      <c r="G124" s="20">
        <f t="shared" si="12"/>
        <v>1.9905657412257804E-2</v>
      </c>
      <c r="H124" s="20">
        <f t="shared" si="13"/>
        <v>3.1081326501901874E-2</v>
      </c>
      <c r="I124" s="21">
        <f t="shared" si="14"/>
        <v>6148.1852589523542</v>
      </c>
      <c r="J124" s="3">
        <f t="shared" si="15"/>
        <v>5971.6972236773418</v>
      </c>
      <c r="K124" s="22">
        <f t="shared" si="16"/>
        <v>12432.530600760749</v>
      </c>
      <c r="L124" s="21">
        <v>-512.73259814597077</v>
      </c>
      <c r="M124" s="3">
        <v>-849.84419263456346</v>
      </c>
      <c r="N124" s="22">
        <v>-1700.1316939787348</v>
      </c>
      <c r="O124" s="21">
        <f t="shared" si="17"/>
        <v>24552.413083390442</v>
      </c>
      <c r="P124" s="22">
        <v>-2476.7495984870038</v>
      </c>
      <c r="Q124" s="23">
        <f t="shared" si="18"/>
        <v>4.0000000000000001E-3</v>
      </c>
      <c r="R124" s="25">
        <f t="shared" si="19"/>
        <v>0.57199999999999962</v>
      </c>
    </row>
    <row r="125" spans="1:18" x14ac:dyDescent="0.25">
      <c r="A125" s="14">
        <v>109</v>
      </c>
      <c r="B125" s="15">
        <v>45078</v>
      </c>
      <c r="C125" s="16">
        <v>56.485497000000002</v>
      </c>
      <c r="D125" s="17">
        <v>19.09</v>
      </c>
      <c r="E125" s="18">
        <v>207.520004</v>
      </c>
      <c r="F125" s="19">
        <f t="shared" si="11"/>
        <v>1.9464259415409968E-2</v>
      </c>
      <c r="G125" s="20">
        <f t="shared" si="12"/>
        <v>1.1122934911172333E-2</v>
      </c>
      <c r="H125" s="20">
        <f t="shared" si="13"/>
        <v>1.7604134375662994E-2</v>
      </c>
      <c r="I125" s="21">
        <f t="shared" si="14"/>
        <v>5839.27782462299</v>
      </c>
      <c r="J125" s="3">
        <f t="shared" si="15"/>
        <v>3336.8804733516999</v>
      </c>
      <c r="K125" s="22">
        <f t="shared" si="16"/>
        <v>7041.6537502651972</v>
      </c>
      <c r="L125" s="21">
        <v>-275.96963317625398</v>
      </c>
      <c r="M125" s="3">
        <v>-837.98882681561656</v>
      </c>
      <c r="N125" s="22">
        <v>-1442.5090668344519</v>
      </c>
      <c r="O125" s="21">
        <f t="shared" si="17"/>
        <v>16217.812048239886</v>
      </c>
      <c r="P125" s="22">
        <v>-2469.8082070637511</v>
      </c>
      <c r="Q125" s="23">
        <f t="shared" si="18"/>
        <v>4.0000000000000001E-3</v>
      </c>
      <c r="R125" s="25">
        <f t="shared" si="19"/>
        <v>0.56799999999999962</v>
      </c>
    </row>
    <row r="126" spans="1:18" x14ac:dyDescent="0.25">
      <c r="A126" s="14">
        <v>110</v>
      </c>
      <c r="B126" s="15">
        <v>45077</v>
      </c>
      <c r="C126" s="16">
        <v>55.407040000000002</v>
      </c>
      <c r="D126" s="17">
        <v>18.879999000000002</v>
      </c>
      <c r="E126" s="18">
        <v>203.929993</v>
      </c>
      <c r="F126" s="19">
        <f t="shared" si="11"/>
        <v>-2.5917567513970896E-2</v>
      </c>
      <c r="G126" s="20">
        <f t="shared" si="12"/>
        <v>-3.4764827953212007E-2</v>
      </c>
      <c r="H126" s="20">
        <f t="shared" si="13"/>
        <v>1.3770078270628927E-2</v>
      </c>
      <c r="I126" s="21">
        <f t="shared" si="14"/>
        <v>-7775.2702541912686</v>
      </c>
      <c r="J126" s="3">
        <f t="shared" si="15"/>
        <v>-10429.448385963602</v>
      </c>
      <c r="K126" s="22">
        <f t="shared" si="16"/>
        <v>5508.0313082515704</v>
      </c>
      <c r="L126" s="21">
        <v>-99.3937864958272</v>
      </c>
      <c r="M126" s="3">
        <v>-817.45504087197276</v>
      </c>
      <c r="N126" s="22">
        <v>-1402.2813683740587</v>
      </c>
      <c r="O126" s="21">
        <f t="shared" si="17"/>
        <v>-12696.6873319033</v>
      </c>
      <c r="P126" s="22">
        <v>-2425.1057286702617</v>
      </c>
      <c r="Q126" s="23">
        <f t="shared" si="18"/>
        <v>4.0000000000000001E-3</v>
      </c>
      <c r="R126" s="25">
        <f t="shared" si="19"/>
        <v>0.56399999999999961</v>
      </c>
    </row>
    <row r="127" spans="1:18" x14ac:dyDescent="0.25">
      <c r="A127" s="14">
        <v>111</v>
      </c>
      <c r="B127" s="15">
        <v>45076</v>
      </c>
      <c r="C127" s="16">
        <v>56.881264000000002</v>
      </c>
      <c r="D127" s="17">
        <v>19.559999000000001</v>
      </c>
      <c r="E127" s="18">
        <v>201.16000399999999</v>
      </c>
      <c r="F127" s="19">
        <f t="shared" si="11"/>
        <v>-2.1946160089137079E-2</v>
      </c>
      <c r="G127" s="20">
        <f t="shared" si="12"/>
        <v>4.6224963853362944E-3</v>
      </c>
      <c r="H127" s="20">
        <f t="shared" si="13"/>
        <v>4.136256190259946E-2</v>
      </c>
      <c r="I127" s="21">
        <f t="shared" si="14"/>
        <v>-6583.8480267411232</v>
      </c>
      <c r="J127" s="3">
        <f t="shared" si="15"/>
        <v>1386.7489156008883</v>
      </c>
      <c r="K127" s="22">
        <f t="shared" si="16"/>
        <v>16545.024761039786</v>
      </c>
      <c r="L127" s="21">
        <v>-98.678897658699412</v>
      </c>
      <c r="M127" s="3">
        <v>-804.70497879318032</v>
      </c>
      <c r="N127" s="22">
        <v>-1386.3701371652937</v>
      </c>
      <c r="O127" s="21">
        <f t="shared" si="17"/>
        <v>11347.925649899551</v>
      </c>
      <c r="P127" s="22">
        <v>-2392.2195316852685</v>
      </c>
      <c r="Q127" s="23">
        <f t="shared" si="18"/>
        <v>4.0000000000000001E-3</v>
      </c>
      <c r="R127" s="25">
        <f t="shared" si="19"/>
        <v>0.55999999999999961</v>
      </c>
    </row>
    <row r="128" spans="1:18" x14ac:dyDescent="0.25">
      <c r="A128" s="14">
        <v>112</v>
      </c>
      <c r="B128" s="15">
        <v>45072</v>
      </c>
      <c r="C128" s="16">
        <v>58.157600000000002</v>
      </c>
      <c r="D128" s="17">
        <v>19.469999000000001</v>
      </c>
      <c r="E128" s="18">
        <v>193.16999799999999</v>
      </c>
      <c r="F128" s="19">
        <f t="shared" si="11"/>
        <v>6.6791835148720669E-3</v>
      </c>
      <c r="G128" s="20">
        <f t="shared" si="12"/>
        <v>1.7773132136598591E-2</v>
      </c>
      <c r="H128" s="20">
        <f t="shared" si="13"/>
        <v>4.7162123666926181E-2</v>
      </c>
      <c r="I128" s="21">
        <f t="shared" si="14"/>
        <v>2003.7550544616201</v>
      </c>
      <c r="J128" s="3">
        <f t="shared" si="15"/>
        <v>5331.9396409795772</v>
      </c>
      <c r="K128" s="22">
        <f t="shared" si="16"/>
        <v>18864.849466770473</v>
      </c>
      <c r="L128" s="21">
        <v>-98.601725530211851</v>
      </c>
      <c r="M128" s="3">
        <v>-702.27524802081166</v>
      </c>
      <c r="N128" s="22">
        <v>-1378.9727054287494</v>
      </c>
      <c r="O128" s="21">
        <f t="shared" si="17"/>
        <v>26200.54416221167</v>
      </c>
      <c r="P128" s="22">
        <v>-2169.4380292873511</v>
      </c>
      <c r="Q128" s="23">
        <f t="shared" si="18"/>
        <v>4.0000000000000001E-3</v>
      </c>
      <c r="R128" s="25">
        <f t="shared" si="19"/>
        <v>0.55599999999999961</v>
      </c>
    </row>
    <row r="129" spans="1:18" x14ac:dyDescent="0.25">
      <c r="A129" s="14">
        <v>113</v>
      </c>
      <c r="B129" s="15">
        <v>45071</v>
      </c>
      <c r="C129" s="16">
        <v>57.771732</v>
      </c>
      <c r="D129" s="17">
        <v>19.129999000000002</v>
      </c>
      <c r="E129" s="18">
        <v>184.470001</v>
      </c>
      <c r="F129" s="19">
        <f t="shared" si="11"/>
        <v>-1.9314777736318733E-2</v>
      </c>
      <c r="G129" s="20">
        <f t="shared" si="12"/>
        <v>-1.8471062083119438E-2</v>
      </c>
      <c r="H129" s="20">
        <f t="shared" si="13"/>
        <v>8.5839641963028068E-3</v>
      </c>
      <c r="I129" s="21">
        <f t="shared" si="14"/>
        <v>-5794.4333208956205</v>
      </c>
      <c r="J129" s="3">
        <f t="shared" si="15"/>
        <v>-5541.3186249358314</v>
      </c>
      <c r="K129" s="22">
        <f t="shared" si="16"/>
        <v>3433.5856785211226</v>
      </c>
      <c r="L129" s="21">
        <v>-52.798231998574252</v>
      </c>
      <c r="M129" s="3">
        <v>-561.25821147141596</v>
      </c>
      <c r="N129" s="22">
        <v>-1320.3638787101734</v>
      </c>
      <c r="O129" s="21">
        <f t="shared" si="17"/>
        <v>-7902.1662673103301</v>
      </c>
      <c r="P129" s="22">
        <v>-2061.424118583077</v>
      </c>
      <c r="Q129" s="23">
        <f t="shared" si="18"/>
        <v>4.0000000000000001E-3</v>
      </c>
      <c r="R129" s="25">
        <f t="shared" si="19"/>
        <v>0.5519999999999996</v>
      </c>
    </row>
    <row r="130" spans="1:18" x14ac:dyDescent="0.25">
      <c r="A130" s="14">
        <v>114</v>
      </c>
      <c r="B130" s="15">
        <v>45070</v>
      </c>
      <c r="C130" s="16">
        <v>58.909557</v>
      </c>
      <c r="D130" s="17">
        <v>19.489999999999998</v>
      </c>
      <c r="E130" s="18">
        <v>182.89999399999999</v>
      </c>
      <c r="F130" s="19">
        <f t="shared" si="11"/>
        <v>-1.3585165990953718E-2</v>
      </c>
      <c r="G130" s="20">
        <f t="shared" si="12"/>
        <v>-1.9124357366665512E-2</v>
      </c>
      <c r="H130" s="20">
        <f t="shared" si="13"/>
        <v>-1.5449264887780312E-2</v>
      </c>
      <c r="I130" s="21">
        <f t="shared" si="14"/>
        <v>-4075.5497972861153</v>
      </c>
      <c r="J130" s="3">
        <f t="shared" si="15"/>
        <v>-5737.3072099996534</v>
      </c>
      <c r="K130" s="22">
        <f t="shared" si="16"/>
        <v>-6179.7059551121247</v>
      </c>
      <c r="L130" s="21">
        <v>-51.967698869337383</v>
      </c>
      <c r="M130" s="3">
        <v>-560.238095238097</v>
      </c>
      <c r="N130" s="22">
        <v>-1188.8101284859954</v>
      </c>
      <c r="O130" s="21">
        <f t="shared" si="17"/>
        <v>-15992.562962397893</v>
      </c>
      <c r="P130" s="22">
        <v>-1964.8776608000567</v>
      </c>
      <c r="Q130" s="23">
        <f t="shared" si="18"/>
        <v>4.0000000000000001E-3</v>
      </c>
      <c r="R130" s="25">
        <f t="shared" si="19"/>
        <v>0.5479999999999996</v>
      </c>
    </row>
    <row r="131" spans="1:18" x14ac:dyDescent="0.25">
      <c r="A131" s="14">
        <v>115</v>
      </c>
      <c r="B131" s="15">
        <v>45069</v>
      </c>
      <c r="C131" s="16">
        <v>59.720874999999999</v>
      </c>
      <c r="D131" s="17">
        <v>19.870000999999998</v>
      </c>
      <c r="E131" s="18">
        <v>185.770004</v>
      </c>
      <c r="F131" s="19">
        <f t="shared" si="11"/>
        <v>5.4972889937525693E-3</v>
      </c>
      <c r="G131" s="20">
        <f t="shared" si="12"/>
        <v>-1.5849429626080713E-2</v>
      </c>
      <c r="H131" s="20">
        <f t="shared" si="13"/>
        <v>-1.6413358829177604E-2</v>
      </c>
      <c r="I131" s="21">
        <f t="shared" si="14"/>
        <v>1649.1866981257708</v>
      </c>
      <c r="J131" s="3">
        <f t="shared" si="15"/>
        <v>-4754.8288878242138</v>
      </c>
      <c r="K131" s="22">
        <f t="shared" si="16"/>
        <v>-6565.343531671042</v>
      </c>
      <c r="L131" s="21">
        <v>-51.273471590407297</v>
      </c>
      <c r="M131" s="3">
        <v>-536.05118903802259</v>
      </c>
      <c r="N131" s="22">
        <v>-991.81972850752584</v>
      </c>
      <c r="O131" s="21">
        <f t="shared" si="17"/>
        <v>-9670.985721369485</v>
      </c>
      <c r="P131" s="22">
        <v>-1869.435646708173</v>
      </c>
      <c r="Q131" s="23">
        <f t="shared" si="18"/>
        <v>4.0000000000000001E-3</v>
      </c>
      <c r="R131" s="25">
        <f t="shared" si="19"/>
        <v>0.54399999999999959</v>
      </c>
    </row>
    <row r="132" spans="1:18" x14ac:dyDescent="0.25">
      <c r="A132" s="14">
        <v>116</v>
      </c>
      <c r="B132" s="15">
        <v>45068</v>
      </c>
      <c r="C132" s="16">
        <v>59.394367000000003</v>
      </c>
      <c r="D132" s="17">
        <v>20.190000999999999</v>
      </c>
      <c r="E132" s="18">
        <v>188.86999499999999</v>
      </c>
      <c r="F132" s="19">
        <f t="shared" si="11"/>
        <v>-6.4547755625249392E-3</v>
      </c>
      <c r="G132" s="20">
        <f t="shared" si="12"/>
        <v>-5.9083213150331604E-3</v>
      </c>
      <c r="H132" s="20">
        <f t="shared" si="13"/>
        <v>4.8462285158556107E-2</v>
      </c>
      <c r="I132" s="21">
        <f t="shared" si="14"/>
        <v>-1936.4326687574817</v>
      </c>
      <c r="J132" s="3">
        <f t="shared" si="15"/>
        <v>-1772.496394509948</v>
      </c>
      <c r="K132" s="22">
        <f t="shared" si="16"/>
        <v>19384.914063422442</v>
      </c>
      <c r="L132" s="21">
        <v>-50.327466223332173</v>
      </c>
      <c r="M132" s="3">
        <v>-527.0092226613898</v>
      </c>
      <c r="N132" s="22">
        <v>-958.53294171694972</v>
      </c>
      <c r="O132" s="21">
        <f t="shared" si="17"/>
        <v>15675.985000155013</v>
      </c>
      <c r="P132" s="22">
        <v>-1581.1619326217999</v>
      </c>
      <c r="Q132" s="23">
        <f t="shared" si="18"/>
        <v>4.0000000000000001E-3</v>
      </c>
      <c r="R132" s="25">
        <f t="shared" si="19"/>
        <v>0.53999999999999959</v>
      </c>
    </row>
    <row r="133" spans="1:18" x14ac:dyDescent="0.25">
      <c r="A133" s="14">
        <v>117</v>
      </c>
      <c r="B133" s="15">
        <v>45065</v>
      </c>
      <c r="C133" s="16">
        <v>59.780234999999998</v>
      </c>
      <c r="D133" s="17">
        <v>20.309999000000001</v>
      </c>
      <c r="E133" s="18">
        <v>180.13999899999999</v>
      </c>
      <c r="F133" s="19">
        <f t="shared" si="11"/>
        <v>5.9939705555911438E-3</v>
      </c>
      <c r="G133" s="20">
        <f t="shared" si="12"/>
        <v>-3.9234921002202494E-3</v>
      </c>
      <c r="H133" s="20">
        <f t="shared" si="13"/>
        <v>1.8373000273463669E-2</v>
      </c>
      <c r="I133" s="21">
        <f t="shared" si="14"/>
        <v>1798.1911666773431</v>
      </c>
      <c r="J133" s="3">
        <f t="shared" si="15"/>
        <v>-1177.0476300660748</v>
      </c>
      <c r="K133" s="22">
        <f t="shared" si="16"/>
        <v>7349.2001093854678</v>
      </c>
      <c r="L133" s="21">
        <v>-48.310199217060926</v>
      </c>
      <c r="M133" s="3">
        <v>-521.75217391303704</v>
      </c>
      <c r="N133" s="22">
        <v>-955.92900682670563</v>
      </c>
      <c r="O133" s="21">
        <f t="shared" si="17"/>
        <v>7970.3436459967361</v>
      </c>
      <c r="P133" s="22">
        <v>-1436.4958899315775</v>
      </c>
      <c r="Q133" s="23">
        <f t="shared" si="18"/>
        <v>4.0000000000000001E-3</v>
      </c>
      <c r="R133" s="25">
        <f t="shared" si="19"/>
        <v>0.53599999999999959</v>
      </c>
    </row>
    <row r="134" spans="1:18" x14ac:dyDescent="0.25">
      <c r="A134" s="14">
        <v>118</v>
      </c>
      <c r="B134" s="15">
        <v>45064</v>
      </c>
      <c r="C134" s="16">
        <v>59.424048999999997</v>
      </c>
      <c r="D134" s="17">
        <v>20.389999</v>
      </c>
      <c r="E134" s="18">
        <v>176.88999899999999</v>
      </c>
      <c r="F134" s="19">
        <f t="shared" si="11"/>
        <v>-2.5741133283274653E-3</v>
      </c>
      <c r="G134" s="20">
        <f t="shared" si="12"/>
        <v>-1.6875650916104101E-2</v>
      </c>
      <c r="H134" s="20">
        <f t="shared" si="13"/>
        <v>1.7427803879973336E-2</v>
      </c>
      <c r="I134" s="21">
        <f t="shared" si="14"/>
        <v>-772.23399849823954</v>
      </c>
      <c r="J134" s="3">
        <f t="shared" si="15"/>
        <v>-5062.6952748312306</v>
      </c>
      <c r="K134" s="22">
        <f t="shared" si="16"/>
        <v>6971.121551989334</v>
      </c>
      <c r="L134" s="21">
        <v>0</v>
      </c>
      <c r="M134" s="3">
        <v>-519.7184928540488</v>
      </c>
      <c r="N134" s="22">
        <v>-742.34935713453081</v>
      </c>
      <c r="O134" s="21">
        <f t="shared" si="17"/>
        <v>1136.1922786598643</v>
      </c>
      <c r="P134" s="22">
        <v>-1368.8110947627897</v>
      </c>
      <c r="Q134" s="23">
        <f t="shared" si="18"/>
        <v>4.0000000000000001E-3</v>
      </c>
      <c r="R134" s="25">
        <f t="shared" si="19"/>
        <v>0.53199999999999958</v>
      </c>
    </row>
    <row r="135" spans="1:18" x14ac:dyDescent="0.25">
      <c r="A135" s="14">
        <v>119</v>
      </c>
      <c r="B135" s="15">
        <v>45063</v>
      </c>
      <c r="C135" s="16">
        <v>59.577407999999998</v>
      </c>
      <c r="D135" s="17">
        <v>20.74</v>
      </c>
      <c r="E135" s="18">
        <v>173.86000100000001</v>
      </c>
      <c r="F135" s="19">
        <f t="shared" si="11"/>
        <v>1.468869212586732E-2</v>
      </c>
      <c r="G135" s="20">
        <f t="shared" si="12"/>
        <v>5.3320894489619075E-3</v>
      </c>
      <c r="H135" s="20">
        <f t="shared" si="13"/>
        <v>4.4078770259938338E-2</v>
      </c>
      <c r="I135" s="21">
        <f t="shared" si="14"/>
        <v>4406.6076377601958</v>
      </c>
      <c r="J135" s="3">
        <f t="shared" si="15"/>
        <v>1599.6268346885722</v>
      </c>
      <c r="K135" s="22">
        <f t="shared" si="16"/>
        <v>17631.508103975335</v>
      </c>
      <c r="L135" s="21">
        <v>43.786505091136796</v>
      </c>
      <c r="M135" s="3">
        <v>-450.64599151962705</v>
      </c>
      <c r="N135" s="22">
        <v>-682.74532139365181</v>
      </c>
      <c r="O135" s="21">
        <f t="shared" si="17"/>
        <v>23637.742576424105</v>
      </c>
      <c r="P135" s="22">
        <v>-1305.1491432018443</v>
      </c>
      <c r="Q135" s="23">
        <f t="shared" si="18"/>
        <v>4.0000000000000001E-3</v>
      </c>
      <c r="R135" s="25">
        <f t="shared" si="19"/>
        <v>0.52799999999999958</v>
      </c>
    </row>
    <row r="136" spans="1:18" x14ac:dyDescent="0.25">
      <c r="A136" s="14">
        <v>120</v>
      </c>
      <c r="B136" s="15">
        <v>45062</v>
      </c>
      <c r="C136" s="16">
        <v>58.714962</v>
      </c>
      <c r="D136" s="17">
        <v>20.629999000000002</v>
      </c>
      <c r="E136" s="18">
        <v>166.520004</v>
      </c>
      <c r="F136" s="19">
        <f t="shared" si="11"/>
        <v>-1.6579115101520769E-2</v>
      </c>
      <c r="G136" s="20">
        <f t="shared" si="12"/>
        <v>-6.740539239287302E-3</v>
      </c>
      <c r="H136" s="20">
        <f t="shared" si="13"/>
        <v>1.021929629506646E-3</v>
      </c>
      <c r="I136" s="21">
        <f t="shared" si="14"/>
        <v>-4973.7345304562305</v>
      </c>
      <c r="J136" s="3">
        <f t="shared" si="15"/>
        <v>-2022.1617717861907</v>
      </c>
      <c r="K136" s="22">
        <f t="shared" si="16"/>
        <v>408.77185180265838</v>
      </c>
      <c r="L136" s="21">
        <v>47.339014404390589</v>
      </c>
      <c r="M136" s="3">
        <v>-318.65639936268229</v>
      </c>
      <c r="N136" s="22">
        <v>-667.6226269748397</v>
      </c>
      <c r="O136" s="21">
        <f t="shared" si="17"/>
        <v>-6587.1244504397628</v>
      </c>
      <c r="P136" s="22">
        <v>-1079.55299664222</v>
      </c>
      <c r="Q136" s="23">
        <f t="shared" si="18"/>
        <v>4.0000000000000001E-3</v>
      </c>
      <c r="R136" s="25">
        <f t="shared" si="19"/>
        <v>0.52399999999999958</v>
      </c>
    </row>
    <row r="137" spans="1:18" x14ac:dyDescent="0.25">
      <c r="A137" s="14">
        <v>121</v>
      </c>
      <c r="B137" s="15">
        <v>45061</v>
      </c>
      <c r="C137" s="16">
        <v>59.704815000000004</v>
      </c>
      <c r="D137" s="17">
        <v>20.77</v>
      </c>
      <c r="E137" s="18">
        <v>166.35000600000001</v>
      </c>
      <c r="F137" s="19">
        <f t="shared" si="11"/>
        <v>9.2776408244190645E-3</v>
      </c>
      <c r="G137" s="20">
        <f t="shared" si="12"/>
        <v>1.416015625E-2</v>
      </c>
      <c r="H137" s="20">
        <f t="shared" si="13"/>
        <v>-9.7034768354202772E-3</v>
      </c>
      <c r="I137" s="21">
        <f t="shared" si="14"/>
        <v>2783.2922473257195</v>
      </c>
      <c r="J137" s="3">
        <f t="shared" si="15"/>
        <v>4248.046875</v>
      </c>
      <c r="K137" s="22">
        <f t="shared" si="16"/>
        <v>-3881.3907341681111</v>
      </c>
      <c r="L137" s="21">
        <v>52.807525811893186</v>
      </c>
      <c r="M137" s="3">
        <v>-285.32095647543218</v>
      </c>
      <c r="N137" s="22">
        <v>-435.49110758398513</v>
      </c>
      <c r="O137" s="21">
        <f t="shared" si="17"/>
        <v>3149.9483881576084</v>
      </c>
      <c r="P137" s="22">
        <v>-779.74862683098945</v>
      </c>
      <c r="Q137" s="23">
        <f t="shared" si="18"/>
        <v>4.0000000000000001E-3</v>
      </c>
      <c r="R137" s="25">
        <f t="shared" si="19"/>
        <v>0.51999999999999957</v>
      </c>
    </row>
    <row r="138" spans="1:18" x14ac:dyDescent="0.25">
      <c r="A138" s="14">
        <v>122</v>
      </c>
      <c r="B138" s="15">
        <v>45058</v>
      </c>
      <c r="C138" s="16">
        <v>59.155987000000003</v>
      </c>
      <c r="D138" s="17">
        <v>20.48</v>
      </c>
      <c r="E138" s="18">
        <v>167.979996</v>
      </c>
      <c r="F138" s="19">
        <f t="shared" si="11"/>
        <v>3.3150488760869123E-4</v>
      </c>
      <c r="G138" s="20">
        <f t="shared" si="12"/>
        <v>-1.2059816690786263E-2</v>
      </c>
      <c r="H138" s="20">
        <f t="shared" si="13"/>
        <v>-2.3826161973196647E-2</v>
      </c>
      <c r="I138" s="21">
        <f t="shared" si="14"/>
        <v>99.45146628260737</v>
      </c>
      <c r="J138" s="3">
        <f t="shared" si="15"/>
        <v>-3617.9450072358786</v>
      </c>
      <c r="K138" s="22">
        <f t="shared" si="16"/>
        <v>-9530.4647892786579</v>
      </c>
      <c r="L138" s="21">
        <v>72.721497768069014</v>
      </c>
      <c r="M138" s="3">
        <v>-278.94002789404794</v>
      </c>
      <c r="N138" s="22">
        <v>0</v>
      </c>
      <c r="O138" s="21">
        <f t="shared" si="17"/>
        <v>-13048.95833023193</v>
      </c>
      <c r="P138" s="22">
        <v>-692.10998030403425</v>
      </c>
      <c r="Q138" s="23">
        <f t="shared" si="18"/>
        <v>4.0000000000000001E-3</v>
      </c>
      <c r="R138" s="25">
        <f t="shared" si="19"/>
        <v>0.51599999999999957</v>
      </c>
    </row>
    <row r="139" spans="1:18" x14ac:dyDescent="0.25">
      <c r="A139" s="14">
        <v>123</v>
      </c>
      <c r="B139" s="15">
        <v>45057</v>
      </c>
      <c r="C139" s="16">
        <v>59.136383000000002</v>
      </c>
      <c r="D139" s="17">
        <v>20.73</v>
      </c>
      <c r="E139" s="18">
        <v>172.08000200000001</v>
      </c>
      <c r="F139" s="19">
        <f t="shared" si="11"/>
        <v>-1.0819675180415933E-2</v>
      </c>
      <c r="G139" s="20">
        <f t="shared" si="12"/>
        <v>-2.0784128483703368E-2</v>
      </c>
      <c r="H139" s="20">
        <f t="shared" si="13"/>
        <v>2.1003970256483928E-2</v>
      </c>
      <c r="I139" s="21">
        <f t="shared" si="14"/>
        <v>-3245.9025541247797</v>
      </c>
      <c r="J139" s="3">
        <f t="shared" si="15"/>
        <v>-6235.2385451110104</v>
      </c>
      <c r="K139" s="22">
        <f t="shared" si="16"/>
        <v>8401.5881025935705</v>
      </c>
      <c r="L139" s="21">
        <v>89.472031790904794</v>
      </c>
      <c r="M139" s="3">
        <v>-272.36948377802327</v>
      </c>
      <c r="N139" s="22">
        <v>131.24138613553882</v>
      </c>
      <c r="O139" s="21">
        <f t="shared" si="17"/>
        <v>-1079.55299664222</v>
      </c>
      <c r="P139" s="22">
        <v>-599.2136396628656</v>
      </c>
      <c r="Q139" s="23">
        <f t="shared" si="18"/>
        <v>4.0000000000000001E-3</v>
      </c>
      <c r="R139" s="25">
        <f t="shared" si="19"/>
        <v>0.51199999999999957</v>
      </c>
    </row>
    <row r="140" spans="1:18" x14ac:dyDescent="0.25">
      <c r="A140" s="14">
        <v>124</v>
      </c>
      <c r="B140" s="15">
        <v>45056</v>
      </c>
      <c r="C140" s="16">
        <v>59.783217999999998</v>
      </c>
      <c r="D140" s="17">
        <v>21.17</v>
      </c>
      <c r="E140" s="18">
        <v>168.53999300000001</v>
      </c>
      <c r="F140" s="19">
        <f t="shared" si="11"/>
        <v>2.629824558784799E-3</v>
      </c>
      <c r="G140" s="20">
        <f t="shared" si="12"/>
        <v>2.0240963855421734E-2</v>
      </c>
      <c r="H140" s="20">
        <f t="shared" si="13"/>
        <v>-3.60627266708613E-3</v>
      </c>
      <c r="I140" s="21">
        <f t="shared" si="14"/>
        <v>788.94736763543972</v>
      </c>
      <c r="J140" s="3">
        <f t="shared" si="15"/>
        <v>6072.2891566265198</v>
      </c>
      <c r="K140" s="22">
        <f t="shared" si="16"/>
        <v>-1442.5090668344519</v>
      </c>
      <c r="L140" s="21">
        <v>99.45146628260737</v>
      </c>
      <c r="M140" s="3">
        <v>-201.20724346074371</v>
      </c>
      <c r="N140" s="22">
        <v>169.81366645092422</v>
      </c>
      <c r="O140" s="21">
        <f t="shared" si="17"/>
        <v>5418.7274574275079</v>
      </c>
      <c r="P140" s="22">
        <v>-518.29472950939453</v>
      </c>
      <c r="Q140" s="23">
        <f t="shared" si="18"/>
        <v>4.0000000000000001E-3</v>
      </c>
      <c r="R140" s="25">
        <f t="shared" si="19"/>
        <v>0.50799999999999956</v>
      </c>
    </row>
    <row r="141" spans="1:18" x14ac:dyDescent="0.25">
      <c r="A141" s="14">
        <v>125</v>
      </c>
      <c r="B141" s="15">
        <v>45055</v>
      </c>
      <c r="C141" s="16">
        <v>59.626410999999997</v>
      </c>
      <c r="D141" s="17">
        <v>20.75</v>
      </c>
      <c r="E141" s="18">
        <v>169.14999399999999</v>
      </c>
      <c r="F141" s="19">
        <f t="shared" si="11"/>
        <v>-3.2867241843403949E-4</v>
      </c>
      <c r="G141" s="20">
        <f t="shared" si="12"/>
        <v>-8.1261950286807272E-3</v>
      </c>
      <c r="H141" s="20">
        <f t="shared" si="13"/>
        <v>-1.5367594781845129E-2</v>
      </c>
      <c r="I141" s="21">
        <f t="shared" si="14"/>
        <v>-98.601725530211851</v>
      </c>
      <c r="J141" s="3">
        <f t="shared" si="15"/>
        <v>-2437.8585086042181</v>
      </c>
      <c r="K141" s="22">
        <f t="shared" si="16"/>
        <v>-6147.0379127380511</v>
      </c>
      <c r="L141" s="21">
        <v>270.61979139018086</v>
      </c>
      <c r="M141" s="3">
        <v>0</v>
      </c>
      <c r="N141" s="22">
        <v>267.08803088286714</v>
      </c>
      <c r="O141" s="21">
        <f t="shared" si="17"/>
        <v>-8683.49814687248</v>
      </c>
      <c r="P141" s="22">
        <v>-194.39865386299243</v>
      </c>
      <c r="Q141" s="23">
        <f t="shared" si="18"/>
        <v>4.0000000000000001E-3</v>
      </c>
      <c r="R141" s="25">
        <f t="shared" si="19"/>
        <v>0.50399999999999956</v>
      </c>
    </row>
    <row r="142" spans="1:18" x14ac:dyDescent="0.25">
      <c r="A142" s="14">
        <v>126</v>
      </c>
      <c r="B142" s="15">
        <v>45054</v>
      </c>
      <c r="C142" s="16">
        <v>59.646014999999998</v>
      </c>
      <c r="D142" s="17">
        <v>20.92</v>
      </c>
      <c r="E142" s="18">
        <v>171.78999300000001</v>
      </c>
      <c r="F142" s="19">
        <f t="shared" si="11"/>
        <v>-4.416745777564568E-3</v>
      </c>
      <c r="G142" s="20">
        <f t="shared" si="12"/>
        <v>-1.0874704491725673E-2</v>
      </c>
      <c r="H142" s="20">
        <f t="shared" si="13"/>
        <v>1.0172850878194195E-2</v>
      </c>
      <c r="I142" s="21">
        <f t="shared" si="14"/>
        <v>-1325.0237332693705</v>
      </c>
      <c r="J142" s="3">
        <f t="shared" si="15"/>
        <v>-3262.4113475177019</v>
      </c>
      <c r="K142" s="22">
        <f t="shared" si="16"/>
        <v>4069.1403512776778</v>
      </c>
      <c r="L142" s="21">
        <v>279.23363759283507</v>
      </c>
      <c r="M142" s="3">
        <v>0</v>
      </c>
      <c r="N142" s="22">
        <v>328.71906002140963</v>
      </c>
      <c r="O142" s="21">
        <f t="shared" si="17"/>
        <v>-518.29472950939453</v>
      </c>
      <c r="P142" s="22">
        <v>33.182209725168832</v>
      </c>
      <c r="Q142" s="23">
        <f t="shared" si="18"/>
        <v>4.0000000000000001E-3</v>
      </c>
      <c r="R142" s="25">
        <f t="shared" si="19"/>
        <v>0.49999999999999956</v>
      </c>
    </row>
    <row r="143" spans="1:18" x14ac:dyDescent="0.25">
      <c r="A143" s="14">
        <v>127</v>
      </c>
      <c r="B143" s="15">
        <v>45051</v>
      </c>
      <c r="C143" s="16">
        <v>59.910625000000003</v>
      </c>
      <c r="D143" s="17">
        <v>21.15</v>
      </c>
      <c r="E143" s="18">
        <v>170.05999800000001</v>
      </c>
      <c r="F143" s="19">
        <f t="shared" si="11"/>
        <v>3.0165089154347458E-2</v>
      </c>
      <c r="G143" s="20">
        <f t="shared" si="12"/>
        <v>1.6338347733702241E-2</v>
      </c>
      <c r="H143" s="20">
        <f t="shared" si="13"/>
        <v>5.496278638268226E-2</v>
      </c>
      <c r="I143" s="21">
        <f t="shared" si="14"/>
        <v>9049.5267463042364</v>
      </c>
      <c r="J143" s="3">
        <f t="shared" si="15"/>
        <v>4901.5043201106719</v>
      </c>
      <c r="K143" s="22">
        <f t="shared" si="16"/>
        <v>21985.114553072905</v>
      </c>
      <c r="L143" s="21">
        <v>340.01520205284572</v>
      </c>
      <c r="M143" s="3">
        <v>0</v>
      </c>
      <c r="N143" s="22">
        <v>385.61717399083761</v>
      </c>
      <c r="O143" s="21">
        <f t="shared" si="17"/>
        <v>35936.145619487812</v>
      </c>
      <c r="P143" s="22">
        <v>295.21605971102326</v>
      </c>
      <c r="Q143" s="23">
        <f t="shared" si="18"/>
        <v>4.0000000000000001E-3</v>
      </c>
      <c r="R143" s="25">
        <f t="shared" si="19"/>
        <v>0.49599999999999955</v>
      </c>
    </row>
    <row r="144" spans="1:18" x14ac:dyDescent="0.25">
      <c r="A144" s="14">
        <v>128</v>
      </c>
      <c r="B144" s="15">
        <v>45050</v>
      </c>
      <c r="C144" s="16">
        <v>58.156334000000001</v>
      </c>
      <c r="D144" s="17">
        <v>20.809999000000001</v>
      </c>
      <c r="E144" s="18">
        <v>161.199997</v>
      </c>
      <c r="F144" s="19">
        <f t="shared" si="11"/>
        <v>1.4012351086317043E-2</v>
      </c>
      <c r="G144" s="20">
        <f t="shared" si="12"/>
        <v>-2.8750357989919539E-3</v>
      </c>
      <c r="H144" s="20">
        <f t="shared" si="13"/>
        <v>3.6734698731493154E-3</v>
      </c>
      <c r="I144" s="21">
        <f t="shared" si="14"/>
        <v>4203.7053258951128</v>
      </c>
      <c r="J144" s="3">
        <f t="shared" si="15"/>
        <v>-862.51073969758613</v>
      </c>
      <c r="K144" s="22">
        <f t="shared" si="16"/>
        <v>1469.3879492597262</v>
      </c>
      <c r="L144" s="21">
        <v>467.28037485519457</v>
      </c>
      <c r="M144" s="3">
        <v>135.19602815705855</v>
      </c>
      <c r="N144" s="22">
        <v>389.56243478258659</v>
      </c>
      <c r="O144" s="21">
        <f t="shared" si="17"/>
        <v>4810.5825354572526</v>
      </c>
      <c r="P144" s="22">
        <v>435.01458743766534</v>
      </c>
      <c r="Q144" s="23">
        <f t="shared" si="18"/>
        <v>4.0000000000000001E-3</v>
      </c>
      <c r="R144" s="25">
        <f t="shared" si="19"/>
        <v>0.49199999999999955</v>
      </c>
    </row>
    <row r="145" spans="1:18" x14ac:dyDescent="0.25">
      <c r="A145" s="14">
        <v>129</v>
      </c>
      <c r="B145" s="15">
        <v>45049</v>
      </c>
      <c r="C145" s="16">
        <v>57.352688000000001</v>
      </c>
      <c r="D145" s="17">
        <v>20.870000999999998</v>
      </c>
      <c r="E145" s="18">
        <v>160.61000100000001</v>
      </c>
      <c r="F145" s="19">
        <f t="shared" ref="F145:F208" si="20">(C145/C146)-1</f>
        <v>-1.2320734282298962E-2</v>
      </c>
      <c r="G145" s="20">
        <f t="shared" ref="G145:G208" si="21">D145/D146-1</f>
        <v>-4.2937979147804617E-3</v>
      </c>
      <c r="H145" s="20">
        <f t="shared" ref="H145:H208" si="22">E145/E146-1</f>
        <v>1.8713929495526305E-3</v>
      </c>
      <c r="I145" s="21">
        <f t="shared" ref="I145:I208" si="23">F145*$E$4</f>
        <v>-3696.2202846896885</v>
      </c>
      <c r="J145" s="3">
        <f t="shared" ref="J145:J208" si="24">G145*$F$4</f>
        <v>-1288.1393744341385</v>
      </c>
      <c r="K145" s="22">
        <f t="shared" ref="K145:K208" si="25">H145*$G$4</f>
        <v>748.55717982105216</v>
      </c>
      <c r="L145" s="21">
        <v>481.37676508341889</v>
      </c>
      <c r="M145" s="3">
        <v>153.60982316390272</v>
      </c>
      <c r="N145" s="22">
        <v>408.77185180265838</v>
      </c>
      <c r="O145" s="21">
        <f t="shared" ref="O145:O208" si="26">SUM(I145:K145)</f>
        <v>-4235.8024793027753</v>
      </c>
      <c r="P145" s="22">
        <v>833.14099510006781</v>
      </c>
      <c r="Q145" s="23">
        <f t="shared" si="18"/>
        <v>4.0000000000000001E-3</v>
      </c>
      <c r="R145" s="25">
        <f t="shared" si="19"/>
        <v>0.48799999999999955</v>
      </c>
    </row>
    <row r="146" spans="1:18" x14ac:dyDescent="0.25">
      <c r="A146" s="14">
        <v>130</v>
      </c>
      <c r="B146" s="15">
        <v>45048</v>
      </c>
      <c r="C146" s="16">
        <v>58.068129999999996</v>
      </c>
      <c r="D146" s="17">
        <v>20.959999</v>
      </c>
      <c r="E146" s="18">
        <v>160.30999800000001</v>
      </c>
      <c r="F146" s="19">
        <f t="shared" si="20"/>
        <v>-3.4701816820500997E-2</v>
      </c>
      <c r="G146" s="20">
        <f t="shared" si="21"/>
        <v>6.2409505520883979E-3</v>
      </c>
      <c r="H146" s="20">
        <f t="shared" si="22"/>
        <v>-9.3925970537898085E-3</v>
      </c>
      <c r="I146" s="21">
        <f t="shared" si="23"/>
        <v>-10410.545046150299</v>
      </c>
      <c r="J146" s="3">
        <f t="shared" si="24"/>
        <v>1872.2851656265193</v>
      </c>
      <c r="K146" s="22">
        <f t="shared" si="25"/>
        <v>-3757.0388215159232</v>
      </c>
      <c r="L146" s="21">
        <v>583.43832867158164</v>
      </c>
      <c r="M146" s="3">
        <v>164.80218874710405</v>
      </c>
      <c r="N146" s="22">
        <v>738.33650782555435</v>
      </c>
      <c r="O146" s="21">
        <f t="shared" si="26"/>
        <v>-12295.298702039703</v>
      </c>
      <c r="P146" s="22">
        <v>943.49267373134899</v>
      </c>
      <c r="Q146" s="23">
        <f t="shared" ref="Q146:Q209" si="27">1/250</f>
        <v>4.0000000000000001E-3</v>
      </c>
      <c r="R146" s="25">
        <f t="shared" si="19"/>
        <v>0.48399999999999954</v>
      </c>
    </row>
    <row r="147" spans="1:18" x14ac:dyDescent="0.25">
      <c r="A147" s="14">
        <v>131</v>
      </c>
      <c r="B147" s="15">
        <v>45047</v>
      </c>
      <c r="C147" s="16">
        <v>60.155639999999998</v>
      </c>
      <c r="D147" s="17">
        <v>20.83</v>
      </c>
      <c r="E147" s="18">
        <v>161.83000200000001</v>
      </c>
      <c r="F147" s="19">
        <f t="shared" si="20"/>
        <v>-9.6805311618390899E-3</v>
      </c>
      <c r="G147" s="20">
        <f t="shared" si="21"/>
        <v>-1.3731107304398305E-2</v>
      </c>
      <c r="H147" s="20">
        <f t="shared" si="22"/>
        <v>-1.5093396812043025E-2</v>
      </c>
      <c r="I147" s="21">
        <f t="shared" si="23"/>
        <v>-2904.1593485517269</v>
      </c>
      <c r="J147" s="3">
        <f t="shared" si="24"/>
        <v>-4119.3321913194914</v>
      </c>
      <c r="K147" s="22">
        <f t="shared" si="25"/>
        <v>-6037.3587248172098</v>
      </c>
      <c r="L147" s="21">
        <v>634.24946188084255</v>
      </c>
      <c r="M147" s="3">
        <v>175.95308949873711</v>
      </c>
      <c r="N147" s="22">
        <v>748.55717982105216</v>
      </c>
      <c r="O147" s="21">
        <f t="shared" si="26"/>
        <v>-13060.850264688428</v>
      </c>
      <c r="P147" s="22">
        <v>1002.3394119852093</v>
      </c>
      <c r="Q147" s="23">
        <f t="shared" si="27"/>
        <v>4.0000000000000001E-3</v>
      </c>
      <c r="R147" s="25">
        <f t="shared" ref="R147:R210" si="28">R146-Q147</f>
        <v>0.47999999999999954</v>
      </c>
    </row>
    <row r="148" spans="1:18" x14ac:dyDescent="0.25">
      <c r="A148" s="14">
        <v>132</v>
      </c>
      <c r="B148" s="15">
        <v>45044</v>
      </c>
      <c r="C148" s="16">
        <v>60.743670999999999</v>
      </c>
      <c r="D148" s="17">
        <v>21.120000999999998</v>
      </c>
      <c r="E148" s="18">
        <v>164.30999800000001</v>
      </c>
      <c r="F148" s="19">
        <f t="shared" si="20"/>
        <v>2.1423886802267367E-2</v>
      </c>
      <c r="G148" s="20">
        <f t="shared" si="21"/>
        <v>-2.8328139754485449E-3</v>
      </c>
      <c r="H148" s="20">
        <f t="shared" si="22"/>
        <v>2.5719432851995405E-2</v>
      </c>
      <c r="I148" s="21">
        <f t="shared" si="23"/>
        <v>6427.1660406802102</v>
      </c>
      <c r="J148" s="3">
        <f t="shared" si="24"/>
        <v>-849.84419263456346</v>
      </c>
      <c r="K148" s="22">
        <f t="shared" si="25"/>
        <v>10287.773140798163</v>
      </c>
      <c r="L148" s="21">
        <v>642.73847056510738</v>
      </c>
      <c r="M148" s="3">
        <v>292.96875</v>
      </c>
      <c r="N148" s="22">
        <v>1103.7071814339329</v>
      </c>
      <c r="O148" s="21">
        <f t="shared" si="26"/>
        <v>15865.09498884381</v>
      </c>
      <c r="P148" s="22">
        <v>1136.1922786598643</v>
      </c>
      <c r="Q148" s="23">
        <f t="shared" si="27"/>
        <v>4.0000000000000001E-3</v>
      </c>
      <c r="R148" s="25">
        <f t="shared" si="28"/>
        <v>0.47599999999999953</v>
      </c>
    </row>
    <row r="149" spans="1:18" x14ac:dyDescent="0.25">
      <c r="A149" s="14">
        <v>133</v>
      </c>
      <c r="B149" s="15">
        <v>45043</v>
      </c>
      <c r="C149" s="16">
        <v>59.469600999999997</v>
      </c>
      <c r="D149" s="17">
        <v>21.18</v>
      </c>
      <c r="E149" s="18">
        <v>160.19000199999999</v>
      </c>
      <c r="F149" s="19">
        <f t="shared" si="20"/>
        <v>3.1409638928567851E-3</v>
      </c>
      <c r="G149" s="20">
        <f t="shared" si="21"/>
        <v>1.3882288840703083E-2</v>
      </c>
      <c r="H149" s="20">
        <f t="shared" si="22"/>
        <v>4.188619186991871E-2</v>
      </c>
      <c r="I149" s="21">
        <f t="shared" si="23"/>
        <v>942.28916785703552</v>
      </c>
      <c r="J149" s="3">
        <f t="shared" si="24"/>
        <v>4164.6866522109249</v>
      </c>
      <c r="K149" s="22">
        <f t="shared" si="25"/>
        <v>16754.476747967485</v>
      </c>
      <c r="L149" s="21">
        <v>690.79648831615884</v>
      </c>
      <c r="M149" s="3">
        <v>294.11764705888908</v>
      </c>
      <c r="N149" s="22">
        <v>1202.8776451870726</v>
      </c>
      <c r="O149" s="21">
        <f t="shared" si="26"/>
        <v>21861.452568035445</v>
      </c>
      <c r="P149" s="22">
        <v>1209.1802493235273</v>
      </c>
      <c r="Q149" s="23">
        <f t="shared" si="27"/>
        <v>4.0000000000000001E-3</v>
      </c>
      <c r="R149" s="25">
        <f t="shared" si="28"/>
        <v>0.47199999999999953</v>
      </c>
    </row>
    <row r="150" spans="1:18" x14ac:dyDescent="0.25">
      <c r="A150" s="14">
        <v>134</v>
      </c>
      <c r="B150" s="15">
        <v>45042</v>
      </c>
      <c r="C150" s="16">
        <v>59.283394000000001</v>
      </c>
      <c r="D150" s="17">
        <v>20.889999</v>
      </c>
      <c r="E150" s="18">
        <v>153.75</v>
      </c>
      <c r="F150" s="19">
        <f t="shared" si="20"/>
        <v>-3.6237581388757212E-3</v>
      </c>
      <c r="G150" s="20">
        <f t="shared" si="21"/>
        <v>-3.8149739539806715E-3</v>
      </c>
      <c r="H150" s="20">
        <f t="shared" si="22"/>
        <v>-4.3069633946220542E-2</v>
      </c>
      <c r="I150" s="21">
        <f t="shared" si="23"/>
        <v>-1087.1274416627164</v>
      </c>
      <c r="J150" s="3">
        <f t="shared" si="24"/>
        <v>-1144.4921861942014</v>
      </c>
      <c r="K150" s="22">
        <f t="shared" si="25"/>
        <v>-17227.853578488219</v>
      </c>
      <c r="L150" s="21">
        <v>731.72264968568436</v>
      </c>
      <c r="M150" s="3">
        <v>315.78947368422484</v>
      </c>
      <c r="N150" s="22">
        <v>1465.0409693214074</v>
      </c>
      <c r="O150" s="21">
        <f t="shared" si="26"/>
        <v>-19459.473206345137</v>
      </c>
      <c r="P150" s="22">
        <v>1410.9321963251659</v>
      </c>
      <c r="Q150" s="23">
        <f t="shared" si="27"/>
        <v>4.0000000000000001E-3</v>
      </c>
      <c r="R150" s="25">
        <f t="shared" si="28"/>
        <v>0.46799999999999953</v>
      </c>
    </row>
    <row r="151" spans="1:18" x14ac:dyDescent="0.25">
      <c r="A151" s="14">
        <v>135</v>
      </c>
      <c r="B151" s="15">
        <v>45041</v>
      </c>
      <c r="C151" s="16">
        <v>59.499003999999999</v>
      </c>
      <c r="D151" s="17">
        <v>20.969999000000001</v>
      </c>
      <c r="E151" s="18">
        <v>160.66999799999999</v>
      </c>
      <c r="F151" s="19">
        <f t="shared" si="20"/>
        <v>-2.0806434202661706E-2</v>
      </c>
      <c r="G151" s="20">
        <f t="shared" si="21"/>
        <v>-3.4530388330128337E-2</v>
      </c>
      <c r="H151" s="20">
        <f t="shared" si="22"/>
        <v>-1.1565702647203358E-2</v>
      </c>
      <c r="I151" s="21">
        <f t="shared" si="23"/>
        <v>-6241.9302607985119</v>
      </c>
      <c r="J151" s="3">
        <f t="shared" si="24"/>
        <v>-10359.1164990385</v>
      </c>
      <c r="K151" s="22">
        <f t="shared" si="25"/>
        <v>-4626.2810588813427</v>
      </c>
      <c r="L151" s="21">
        <v>788.94736763543972</v>
      </c>
      <c r="M151" s="3">
        <v>424.0282685512131</v>
      </c>
      <c r="N151" s="22">
        <v>1469.3879492597262</v>
      </c>
      <c r="O151" s="21">
        <f t="shared" si="26"/>
        <v>-21227.327818718353</v>
      </c>
      <c r="P151" s="22">
        <v>1586.3657671002074</v>
      </c>
      <c r="Q151" s="23">
        <f t="shared" si="27"/>
        <v>4.0000000000000001E-3</v>
      </c>
      <c r="R151" s="25">
        <f t="shared" si="28"/>
        <v>0.46399999999999952</v>
      </c>
    </row>
    <row r="152" spans="1:18" x14ac:dyDescent="0.25">
      <c r="A152" s="14">
        <v>136</v>
      </c>
      <c r="B152" s="15">
        <v>45040</v>
      </c>
      <c r="C152" s="16">
        <v>60.763271000000003</v>
      </c>
      <c r="D152" s="17">
        <v>21.719999000000001</v>
      </c>
      <c r="E152" s="18">
        <v>162.550003</v>
      </c>
      <c r="F152" s="19">
        <f t="shared" si="20"/>
        <v>8.7861942124656256E-3</v>
      </c>
      <c r="G152" s="20">
        <f t="shared" si="21"/>
        <v>0.1413556415472601</v>
      </c>
      <c r="H152" s="20">
        <f t="shared" si="22"/>
        <v>-1.53258963493349E-2</v>
      </c>
      <c r="I152" s="21">
        <f t="shared" si="23"/>
        <v>2635.8582637396876</v>
      </c>
      <c r="J152" s="3">
        <f t="shared" si="24"/>
        <v>42406.692464178028</v>
      </c>
      <c r="K152" s="22">
        <f t="shared" si="25"/>
        <v>-6130.3585397339602</v>
      </c>
      <c r="L152" s="21">
        <v>809.14803758762582</v>
      </c>
      <c r="M152" s="3">
        <v>426.742532005675</v>
      </c>
      <c r="N152" s="22">
        <v>1486.2498011841474</v>
      </c>
      <c r="O152" s="21">
        <f t="shared" si="26"/>
        <v>38912.192188183755</v>
      </c>
      <c r="P152" s="22">
        <v>1661.3185958287204</v>
      </c>
      <c r="Q152" s="23">
        <f t="shared" si="27"/>
        <v>4.0000000000000001E-3</v>
      </c>
      <c r="R152" s="25">
        <f t="shared" si="28"/>
        <v>0.45999999999999952</v>
      </c>
    </row>
    <row r="153" spans="1:18" x14ac:dyDescent="0.25">
      <c r="A153" s="14">
        <v>137</v>
      </c>
      <c r="B153" s="15">
        <v>45037</v>
      </c>
      <c r="C153" s="16">
        <v>60.234043</v>
      </c>
      <c r="D153" s="17">
        <v>19.030000999999999</v>
      </c>
      <c r="E153" s="18">
        <v>165.08000200000001</v>
      </c>
      <c r="F153" s="19">
        <f t="shared" si="20"/>
        <v>-3.0819961079940894E-3</v>
      </c>
      <c r="G153" s="20">
        <f t="shared" si="21"/>
        <v>2.5323384985096009E-2</v>
      </c>
      <c r="H153" s="20">
        <f t="shared" si="22"/>
        <v>1.2822853769469011E-2</v>
      </c>
      <c r="I153" s="21">
        <f t="shared" si="23"/>
        <v>-924.59883239822682</v>
      </c>
      <c r="J153" s="3">
        <f t="shared" si="24"/>
        <v>7597.0154955288026</v>
      </c>
      <c r="K153" s="22">
        <f t="shared" si="25"/>
        <v>5129.1415077876045</v>
      </c>
      <c r="L153" s="21">
        <v>854.9707771102311</v>
      </c>
      <c r="M153" s="3">
        <v>465.83850931676272</v>
      </c>
      <c r="N153" s="22">
        <v>1501.1300403164007</v>
      </c>
      <c r="O153" s="21">
        <f t="shared" si="26"/>
        <v>11801.558170918181</v>
      </c>
      <c r="P153" s="22">
        <v>2030.3327617691825</v>
      </c>
      <c r="Q153" s="23">
        <f t="shared" si="27"/>
        <v>4.0000000000000001E-3</v>
      </c>
      <c r="R153" s="25">
        <f t="shared" si="28"/>
        <v>0.45599999999999952</v>
      </c>
    </row>
    <row r="154" spans="1:18" x14ac:dyDescent="0.25">
      <c r="A154" s="14">
        <v>138</v>
      </c>
      <c r="B154" s="15">
        <v>45036</v>
      </c>
      <c r="C154" s="16">
        <v>60.420257999999997</v>
      </c>
      <c r="D154" s="17">
        <v>18.559999000000001</v>
      </c>
      <c r="E154" s="18">
        <v>162.990005</v>
      </c>
      <c r="F154" s="19">
        <f t="shared" si="20"/>
        <v>2.4390754989522812E-3</v>
      </c>
      <c r="G154" s="20">
        <f t="shared" si="21"/>
        <v>-4.2918457238113605E-3</v>
      </c>
      <c r="H154" s="20">
        <f t="shared" si="22"/>
        <v>-9.7458283348098695E-2</v>
      </c>
      <c r="I154" s="21">
        <f t="shared" si="23"/>
        <v>731.72264968568436</v>
      </c>
      <c r="J154" s="3">
        <f t="shared" si="24"/>
        <v>-1287.5537171434082</v>
      </c>
      <c r="K154" s="22">
        <f t="shared" si="25"/>
        <v>-38983.313339239481</v>
      </c>
      <c r="L154" s="21">
        <v>859.09422333370071</v>
      </c>
      <c r="M154" s="3">
        <v>484.65266558967988</v>
      </c>
      <c r="N154" s="22">
        <v>1837.2799183483223</v>
      </c>
      <c r="O154" s="21">
        <f t="shared" si="26"/>
        <v>-39539.144406697204</v>
      </c>
      <c r="P154" s="22">
        <v>2355.5944732308717</v>
      </c>
      <c r="Q154" s="23">
        <f t="shared" si="27"/>
        <v>4.0000000000000001E-3</v>
      </c>
      <c r="R154" s="25">
        <f t="shared" si="28"/>
        <v>0.45199999999999951</v>
      </c>
    </row>
    <row r="155" spans="1:18" x14ac:dyDescent="0.25">
      <c r="A155" s="14">
        <v>139</v>
      </c>
      <c r="B155" s="15">
        <v>45035</v>
      </c>
      <c r="C155" s="16">
        <v>60.273246999999998</v>
      </c>
      <c r="D155" s="17">
        <v>18.639999</v>
      </c>
      <c r="E155" s="18">
        <v>180.58999600000001</v>
      </c>
      <c r="F155" s="19">
        <f t="shared" si="20"/>
        <v>-6.6225059690085963E-3</v>
      </c>
      <c r="G155" s="20">
        <f t="shared" si="21"/>
        <v>2.3613400527918715E-2</v>
      </c>
      <c r="H155" s="20">
        <f t="shared" si="22"/>
        <v>-2.018339775577449E-2</v>
      </c>
      <c r="I155" s="21">
        <f t="shared" si="23"/>
        <v>-1986.751790702579</v>
      </c>
      <c r="J155" s="3">
        <f t="shared" si="24"/>
        <v>7084.0201583756143</v>
      </c>
      <c r="K155" s="22">
        <f t="shared" si="25"/>
        <v>-8073.3591023097961</v>
      </c>
      <c r="L155" s="21">
        <v>883.45633370068288</v>
      </c>
      <c r="M155" s="3">
        <v>531.92821506775624</v>
      </c>
      <c r="N155" s="22">
        <v>1839.5672566328792</v>
      </c>
      <c r="O155" s="21">
        <f t="shared" si="26"/>
        <v>-2976.0907346367603</v>
      </c>
      <c r="P155" s="22">
        <v>2440.5053209914822</v>
      </c>
      <c r="Q155" s="23">
        <f t="shared" si="27"/>
        <v>4.0000000000000001E-3</v>
      </c>
      <c r="R155" s="25">
        <f t="shared" si="28"/>
        <v>0.44799999999999951</v>
      </c>
    </row>
    <row r="156" spans="1:18" x14ac:dyDescent="0.25">
      <c r="A156" s="14">
        <v>140</v>
      </c>
      <c r="B156" s="15">
        <v>45034</v>
      </c>
      <c r="C156" s="16">
        <v>60.675068000000003</v>
      </c>
      <c r="D156" s="17">
        <v>18.209999</v>
      </c>
      <c r="E156" s="18">
        <v>184.30999800000001</v>
      </c>
      <c r="F156" s="19">
        <f t="shared" si="20"/>
        <v>6.8303593719092337E-3</v>
      </c>
      <c r="G156" s="20">
        <f t="shared" si="21"/>
        <v>5.4934062915701354E-4</v>
      </c>
      <c r="H156" s="20">
        <f t="shared" si="22"/>
        <v>-1.459578219723312E-2</v>
      </c>
      <c r="I156" s="21">
        <f t="shared" si="23"/>
        <v>2049.1078115727701</v>
      </c>
      <c r="J156" s="3">
        <f t="shared" si="24"/>
        <v>164.80218874710405</v>
      </c>
      <c r="K156" s="22">
        <f t="shared" si="25"/>
        <v>-5838.3128788932481</v>
      </c>
      <c r="L156" s="21">
        <v>942.28916785703552</v>
      </c>
      <c r="M156" s="3">
        <v>655.75413419418635</v>
      </c>
      <c r="N156" s="22">
        <v>1966.9217127272098</v>
      </c>
      <c r="O156" s="21">
        <f t="shared" si="26"/>
        <v>-3624.402878573374</v>
      </c>
      <c r="P156" s="22">
        <v>2504.4534466031955</v>
      </c>
      <c r="Q156" s="23">
        <f t="shared" si="27"/>
        <v>4.0000000000000001E-3</v>
      </c>
      <c r="R156" s="25">
        <f t="shared" si="28"/>
        <v>0.44399999999999951</v>
      </c>
    </row>
    <row r="157" spans="1:18" x14ac:dyDescent="0.25">
      <c r="A157" s="14">
        <v>141</v>
      </c>
      <c r="B157" s="15">
        <v>45033</v>
      </c>
      <c r="C157" s="16">
        <v>60.263446999999999</v>
      </c>
      <c r="D157" s="17">
        <v>18.200001</v>
      </c>
      <c r="E157" s="18">
        <v>187.03999300000001</v>
      </c>
      <c r="F157" s="19">
        <f t="shared" si="20"/>
        <v>-9.1846909738156901E-3</v>
      </c>
      <c r="G157" s="20">
        <f t="shared" si="21"/>
        <v>2.3046654128912047E-2</v>
      </c>
      <c r="H157" s="20">
        <f t="shared" si="22"/>
        <v>1.1026989189189207E-2</v>
      </c>
      <c r="I157" s="21">
        <f t="shared" si="23"/>
        <v>-2755.4072921447068</v>
      </c>
      <c r="J157" s="3">
        <f t="shared" si="24"/>
        <v>6913.9962386736142</v>
      </c>
      <c r="K157" s="22">
        <f t="shared" si="25"/>
        <v>4410.795675675683</v>
      </c>
      <c r="L157" s="21">
        <v>1032.9512696195752</v>
      </c>
      <c r="M157" s="3">
        <v>691.24423963138338</v>
      </c>
      <c r="N157" s="22">
        <v>2206.0666525215211</v>
      </c>
      <c r="O157" s="21">
        <f t="shared" si="26"/>
        <v>8569.3846222045904</v>
      </c>
      <c r="P157" s="22">
        <v>2727.3225794300361</v>
      </c>
      <c r="Q157" s="23">
        <f t="shared" si="27"/>
        <v>4.0000000000000001E-3</v>
      </c>
      <c r="R157" s="25">
        <f t="shared" si="28"/>
        <v>0.4399999999999995</v>
      </c>
    </row>
    <row r="158" spans="1:18" x14ac:dyDescent="0.25">
      <c r="A158" s="14">
        <v>142</v>
      </c>
      <c r="B158" s="15">
        <v>45030</v>
      </c>
      <c r="C158" s="16">
        <v>60.822079000000002</v>
      </c>
      <c r="D158" s="17">
        <v>17.790001</v>
      </c>
      <c r="E158" s="18">
        <v>185</v>
      </c>
      <c r="F158" s="19">
        <f t="shared" si="20"/>
        <v>-1.6103399739020308E-4</v>
      </c>
      <c r="G158" s="20">
        <f t="shared" si="21"/>
        <v>-4.3033835395373865E-2</v>
      </c>
      <c r="H158" s="20">
        <f t="shared" si="22"/>
        <v>-4.8412804144576382E-3</v>
      </c>
      <c r="I158" s="21">
        <f t="shared" si="23"/>
        <v>-48.310199217060926</v>
      </c>
      <c r="J158" s="3">
        <f t="shared" si="24"/>
        <v>-12910.150618612159</v>
      </c>
      <c r="K158" s="22">
        <f t="shared" si="25"/>
        <v>-1936.5121657830553</v>
      </c>
      <c r="L158" s="21">
        <v>1056.330957093521</v>
      </c>
      <c r="M158" s="3">
        <v>703.41739175949772</v>
      </c>
      <c r="N158" s="22">
        <v>2219.3749575374786</v>
      </c>
      <c r="O158" s="21">
        <f t="shared" si="26"/>
        <v>-14894.972983612275</v>
      </c>
      <c r="P158" s="22">
        <v>2981.5873493951312</v>
      </c>
      <c r="Q158" s="23">
        <f t="shared" si="27"/>
        <v>4.0000000000000001E-3</v>
      </c>
      <c r="R158" s="25">
        <f t="shared" si="28"/>
        <v>0.4359999999999995</v>
      </c>
    </row>
    <row r="159" spans="1:18" x14ac:dyDescent="0.25">
      <c r="A159" s="14">
        <v>143</v>
      </c>
      <c r="B159" s="15">
        <v>45029</v>
      </c>
      <c r="C159" s="16">
        <v>60.831874999999997</v>
      </c>
      <c r="D159" s="17">
        <v>18.59</v>
      </c>
      <c r="E159" s="18">
        <v>185.89999399999999</v>
      </c>
      <c r="F159" s="19">
        <f t="shared" si="20"/>
        <v>1.1241423081858937E-2</v>
      </c>
      <c r="G159" s="20">
        <f t="shared" si="21"/>
        <v>-2.6823499293106012E-3</v>
      </c>
      <c r="H159" s="20">
        <f t="shared" si="22"/>
        <v>2.9688718332895769E-2</v>
      </c>
      <c r="I159" s="21">
        <f t="shared" si="23"/>
        <v>3372.4269245576811</v>
      </c>
      <c r="J159" s="3">
        <f t="shared" si="24"/>
        <v>-804.70497879318032</v>
      </c>
      <c r="K159" s="22">
        <f t="shared" si="25"/>
        <v>11875.487333158308</v>
      </c>
      <c r="L159" s="21">
        <v>1078.4166490454661</v>
      </c>
      <c r="M159" s="3">
        <v>731.27970749542465</v>
      </c>
      <c r="N159" s="22">
        <v>2239.0939755927875</v>
      </c>
      <c r="O159" s="21">
        <f t="shared" si="26"/>
        <v>14443.209278922808</v>
      </c>
      <c r="P159" s="22">
        <v>3149.9483881576084</v>
      </c>
      <c r="Q159" s="23">
        <f t="shared" si="27"/>
        <v>4.0000000000000001E-3</v>
      </c>
      <c r="R159" s="25">
        <f t="shared" si="28"/>
        <v>0.4319999999999995</v>
      </c>
    </row>
    <row r="160" spans="1:18" x14ac:dyDescent="0.25">
      <c r="A160" s="14">
        <v>144</v>
      </c>
      <c r="B160" s="15">
        <v>45028</v>
      </c>
      <c r="C160" s="16">
        <v>60.155639999999998</v>
      </c>
      <c r="D160" s="17">
        <v>18.639999</v>
      </c>
      <c r="E160" s="18">
        <v>180.53999300000001</v>
      </c>
      <c r="F160" s="19">
        <f t="shared" si="20"/>
        <v>9.8716738802067105E-3</v>
      </c>
      <c r="G160" s="20">
        <f t="shared" si="21"/>
        <v>-3.7413150048805077E-3</v>
      </c>
      <c r="H160" s="20">
        <f t="shared" si="22"/>
        <v>-3.3460036587720232E-2</v>
      </c>
      <c r="I160" s="21">
        <f t="shared" si="23"/>
        <v>2961.502164062013</v>
      </c>
      <c r="J160" s="3">
        <f t="shared" si="24"/>
        <v>-1122.3945014641524</v>
      </c>
      <c r="K160" s="22">
        <f t="shared" si="25"/>
        <v>-13384.014635088093</v>
      </c>
      <c r="L160" s="21">
        <v>1112.7431418397559</v>
      </c>
      <c r="M160" s="3">
        <v>823.6101578585675</v>
      </c>
      <c r="N160" s="22">
        <v>2398.5101199434312</v>
      </c>
      <c r="O160" s="21">
        <f t="shared" si="26"/>
        <v>-11544.906972490233</v>
      </c>
      <c r="P160" s="22">
        <v>3291.0416635531183</v>
      </c>
      <c r="Q160" s="23">
        <f t="shared" si="27"/>
        <v>4.0000000000000001E-3</v>
      </c>
      <c r="R160" s="25">
        <f t="shared" si="28"/>
        <v>0.42799999999999949</v>
      </c>
    </row>
    <row r="161" spans="1:18" x14ac:dyDescent="0.25">
      <c r="A161" s="14">
        <v>145</v>
      </c>
      <c r="B161" s="15">
        <v>45027</v>
      </c>
      <c r="C161" s="16">
        <v>59.567608</v>
      </c>
      <c r="D161" s="17">
        <v>18.709999</v>
      </c>
      <c r="E161" s="18">
        <v>186.78999300000001</v>
      </c>
      <c r="F161" s="19">
        <f t="shared" si="20"/>
        <v>-3.2892965886233139E-4</v>
      </c>
      <c r="G161" s="20">
        <f t="shared" si="21"/>
        <v>5.9139247311827958E-3</v>
      </c>
      <c r="H161" s="20">
        <f t="shared" si="22"/>
        <v>1.2357043313561356E-2</v>
      </c>
      <c r="I161" s="21">
        <f t="shared" si="23"/>
        <v>-98.678897658699412</v>
      </c>
      <c r="J161" s="3">
        <f t="shared" si="24"/>
        <v>1774.1774193548388</v>
      </c>
      <c r="K161" s="22">
        <f t="shared" si="25"/>
        <v>4942.8173254245421</v>
      </c>
      <c r="L161" s="21">
        <v>1134.6686509287274</v>
      </c>
      <c r="M161" s="3">
        <v>923.87593488780783</v>
      </c>
      <c r="N161" s="22">
        <v>2409.6504908411198</v>
      </c>
      <c r="O161" s="21">
        <f t="shared" si="26"/>
        <v>6618.3158471206816</v>
      </c>
      <c r="P161" s="22">
        <v>3297.1479333635652</v>
      </c>
      <c r="Q161" s="23">
        <f t="shared" si="27"/>
        <v>4.0000000000000001E-3</v>
      </c>
      <c r="R161" s="25">
        <f t="shared" si="28"/>
        <v>0.42399999999999949</v>
      </c>
    </row>
    <row r="162" spans="1:18" x14ac:dyDescent="0.25">
      <c r="A162" s="14">
        <v>146</v>
      </c>
      <c r="B162" s="15">
        <v>45026</v>
      </c>
      <c r="C162" s="16">
        <v>59.587207999999997</v>
      </c>
      <c r="D162" s="17">
        <v>18.600000000000001</v>
      </c>
      <c r="E162" s="18">
        <v>184.509995</v>
      </c>
      <c r="F162" s="19">
        <f t="shared" si="20"/>
        <v>3.7972401677799361E-3</v>
      </c>
      <c r="G162" s="20">
        <f t="shared" si="21"/>
        <v>1.615508885298933E-3</v>
      </c>
      <c r="H162" s="20">
        <f t="shared" si="22"/>
        <v>-2.9720253212149883E-3</v>
      </c>
      <c r="I162" s="21">
        <f t="shared" si="23"/>
        <v>1139.1720503339809</v>
      </c>
      <c r="J162" s="3">
        <f t="shared" si="24"/>
        <v>484.65266558967988</v>
      </c>
      <c r="K162" s="22">
        <f t="shared" si="25"/>
        <v>-1188.8101284859954</v>
      </c>
      <c r="L162" s="21">
        <v>1139.1720503339809</v>
      </c>
      <c r="M162" s="3">
        <v>943.38050314464181</v>
      </c>
      <c r="N162" s="22">
        <v>2654.3627901323143</v>
      </c>
      <c r="O162" s="21">
        <f t="shared" si="26"/>
        <v>435.01458743766534</v>
      </c>
      <c r="P162" s="22">
        <v>3410.5558632122834</v>
      </c>
      <c r="Q162" s="23">
        <f t="shared" si="27"/>
        <v>4.0000000000000001E-3</v>
      </c>
      <c r="R162" s="25">
        <f t="shared" si="28"/>
        <v>0.41999999999999948</v>
      </c>
    </row>
    <row r="163" spans="1:18" x14ac:dyDescent="0.25">
      <c r="A163" s="14">
        <v>147</v>
      </c>
      <c r="B163" s="15">
        <v>45022</v>
      </c>
      <c r="C163" s="16">
        <v>59.361797000000003</v>
      </c>
      <c r="D163" s="17">
        <v>18.57</v>
      </c>
      <c r="E163" s="18">
        <v>185.05999800000001</v>
      </c>
      <c r="F163" s="19">
        <f t="shared" si="20"/>
        <v>1.1692034724118949E-2</v>
      </c>
      <c r="G163" s="20">
        <f t="shared" si="21"/>
        <v>2.2577092511013142E-2</v>
      </c>
      <c r="H163" s="20">
        <f t="shared" si="22"/>
        <v>-2.4795493212688147E-3</v>
      </c>
      <c r="I163" s="21">
        <f t="shared" si="23"/>
        <v>3507.610417235685</v>
      </c>
      <c r="J163" s="3">
        <f t="shared" si="24"/>
        <v>6773.1277533039429</v>
      </c>
      <c r="K163" s="22">
        <f t="shared" si="25"/>
        <v>-991.81972850752584</v>
      </c>
      <c r="L163" s="21">
        <v>1151.3663056703426</v>
      </c>
      <c r="M163" s="3">
        <v>998.55915365865133</v>
      </c>
      <c r="N163" s="22">
        <v>2888.3721144942419</v>
      </c>
      <c r="O163" s="21">
        <f t="shared" si="26"/>
        <v>9288.9184420321017</v>
      </c>
      <c r="P163" s="22">
        <v>3640.136991288934</v>
      </c>
      <c r="Q163" s="23">
        <f t="shared" si="27"/>
        <v>4.0000000000000001E-3</v>
      </c>
      <c r="R163" s="25">
        <f t="shared" si="28"/>
        <v>0.41599999999999948</v>
      </c>
    </row>
    <row r="164" spans="1:18" x14ac:dyDescent="0.25">
      <c r="A164" s="14">
        <v>148</v>
      </c>
      <c r="B164" s="15">
        <v>45021</v>
      </c>
      <c r="C164" s="16">
        <v>58.675758000000002</v>
      </c>
      <c r="D164" s="17">
        <v>18.16</v>
      </c>
      <c r="E164" s="18">
        <v>185.520004</v>
      </c>
      <c r="F164" s="19">
        <f t="shared" si="20"/>
        <v>6.2184439696020277E-3</v>
      </c>
      <c r="G164" s="20">
        <f t="shared" si="21"/>
        <v>-9.8146128680479672E-3</v>
      </c>
      <c r="H164" s="20">
        <f t="shared" si="22"/>
        <v>-3.6660078547511965E-2</v>
      </c>
      <c r="I164" s="21">
        <f t="shared" si="23"/>
        <v>1865.5331908806083</v>
      </c>
      <c r="J164" s="3">
        <f t="shared" si="24"/>
        <v>-2944.3838604143903</v>
      </c>
      <c r="K164" s="22">
        <f t="shared" si="25"/>
        <v>-14664.031419004787</v>
      </c>
      <c r="L164" s="21">
        <v>1171.8861810133819</v>
      </c>
      <c r="M164" s="3">
        <v>1023.3918128655262</v>
      </c>
      <c r="N164" s="22">
        <v>2941.0093389841131</v>
      </c>
      <c r="O164" s="21">
        <f t="shared" si="26"/>
        <v>-15742.882088538568</v>
      </c>
      <c r="P164" s="22">
        <v>4021.8118234793819</v>
      </c>
      <c r="Q164" s="23">
        <f t="shared" si="27"/>
        <v>4.0000000000000001E-3</v>
      </c>
      <c r="R164" s="25">
        <f t="shared" si="28"/>
        <v>0.41199999999999948</v>
      </c>
    </row>
    <row r="165" spans="1:18" x14ac:dyDescent="0.25">
      <c r="A165" s="14">
        <v>149</v>
      </c>
      <c r="B165" s="15">
        <v>45020</v>
      </c>
      <c r="C165" s="16">
        <v>58.313141000000002</v>
      </c>
      <c r="D165" s="17">
        <v>18.34</v>
      </c>
      <c r="E165" s="18">
        <v>192.58000200000001</v>
      </c>
      <c r="F165" s="19">
        <f t="shared" si="20"/>
        <v>-1.6691384363587747E-2</v>
      </c>
      <c r="G165" s="20">
        <f t="shared" si="21"/>
        <v>2.1858471139806213E-3</v>
      </c>
      <c r="H165" s="20">
        <f t="shared" si="22"/>
        <v>-1.1244041459279264E-2</v>
      </c>
      <c r="I165" s="21">
        <f t="shared" si="23"/>
        <v>-5007.4153090763239</v>
      </c>
      <c r="J165" s="3">
        <f t="shared" si="24"/>
        <v>655.75413419418635</v>
      </c>
      <c r="K165" s="22">
        <f t="shared" si="25"/>
        <v>-4497.6165837117051</v>
      </c>
      <c r="L165" s="21">
        <v>1277.732250046837</v>
      </c>
      <c r="M165" s="3">
        <v>1099.5539951403011</v>
      </c>
      <c r="N165" s="22">
        <v>2993.7947850358528</v>
      </c>
      <c r="O165" s="21">
        <f t="shared" si="26"/>
        <v>-8849.277758593842</v>
      </c>
      <c r="P165" s="22">
        <v>4227.039622666096</v>
      </c>
      <c r="Q165" s="23">
        <f t="shared" si="27"/>
        <v>4.0000000000000001E-3</v>
      </c>
      <c r="R165" s="25">
        <f t="shared" si="28"/>
        <v>0.40799999999999947</v>
      </c>
    </row>
    <row r="166" spans="1:18" x14ac:dyDescent="0.25">
      <c r="A166" s="14">
        <v>150</v>
      </c>
      <c r="B166" s="15">
        <v>45019</v>
      </c>
      <c r="C166" s="16">
        <v>59.302990000000001</v>
      </c>
      <c r="D166" s="17">
        <v>18.299999</v>
      </c>
      <c r="E166" s="18">
        <v>194.770004</v>
      </c>
      <c r="F166" s="19">
        <f t="shared" si="20"/>
        <v>5.1616162997181414E-2</v>
      </c>
      <c r="G166" s="20">
        <f t="shared" si="21"/>
        <v>-2.7248501362399091E-3</v>
      </c>
      <c r="H166" s="20">
        <f t="shared" si="22"/>
        <v>-6.116843040499842E-2</v>
      </c>
      <c r="I166" s="21">
        <f t="shared" si="23"/>
        <v>15484.848899154424</v>
      </c>
      <c r="J166" s="3">
        <f t="shared" si="24"/>
        <v>-817.45504087197276</v>
      </c>
      <c r="K166" s="22">
        <f t="shared" si="25"/>
        <v>-24467.372161999367</v>
      </c>
      <c r="L166" s="21">
        <v>1300.1592651779692</v>
      </c>
      <c r="M166" s="3">
        <v>1145.5846708551044</v>
      </c>
      <c r="N166" s="22">
        <v>3261.7679330000369</v>
      </c>
      <c r="O166" s="21">
        <f t="shared" si="26"/>
        <v>-9799.9783037169163</v>
      </c>
      <c r="P166" s="22">
        <v>4354.7337524331369</v>
      </c>
      <c r="Q166" s="23">
        <f t="shared" si="27"/>
        <v>4.0000000000000001E-3</v>
      </c>
      <c r="R166" s="25">
        <f t="shared" si="28"/>
        <v>0.40399999999999947</v>
      </c>
    </row>
    <row r="167" spans="1:18" x14ac:dyDescent="0.25">
      <c r="A167" s="14">
        <v>151</v>
      </c>
      <c r="B167" s="15">
        <v>45016</v>
      </c>
      <c r="C167" s="16">
        <v>56.392238999999996</v>
      </c>
      <c r="D167" s="17">
        <v>18.350000000000001</v>
      </c>
      <c r="E167" s="18">
        <v>207.46000699999999</v>
      </c>
      <c r="F167" s="19">
        <f t="shared" si="20"/>
        <v>-6.903621313626096E-3</v>
      </c>
      <c r="G167" s="20">
        <f t="shared" si="21"/>
        <v>2.4567280848687867E-2</v>
      </c>
      <c r="H167" s="20">
        <f t="shared" si="22"/>
        <v>6.2372019983469862E-2</v>
      </c>
      <c r="I167" s="21">
        <f t="shared" si="23"/>
        <v>-2071.0863940878289</v>
      </c>
      <c r="J167" s="3">
        <f t="shared" si="24"/>
        <v>7370.1842546063599</v>
      </c>
      <c r="K167" s="22">
        <f t="shared" si="25"/>
        <v>24948.807993387945</v>
      </c>
      <c r="L167" s="21">
        <v>1357.9106214536064</v>
      </c>
      <c r="M167" s="3">
        <v>1167.3152318732559</v>
      </c>
      <c r="N167" s="22">
        <v>3303.3604432002762</v>
      </c>
      <c r="O167" s="21">
        <f t="shared" si="26"/>
        <v>30247.905853906475</v>
      </c>
      <c r="P167" s="22">
        <v>4450.0379150783083</v>
      </c>
      <c r="Q167" s="23">
        <f t="shared" si="27"/>
        <v>4.0000000000000001E-3</v>
      </c>
      <c r="R167" s="25">
        <f t="shared" si="28"/>
        <v>0.39999999999999947</v>
      </c>
    </row>
    <row r="168" spans="1:18" x14ac:dyDescent="0.25">
      <c r="A168" s="14">
        <v>152</v>
      </c>
      <c r="B168" s="15">
        <v>45015</v>
      </c>
      <c r="C168" s="16">
        <v>56.784255999999999</v>
      </c>
      <c r="D168" s="17">
        <v>17.91</v>
      </c>
      <c r="E168" s="18">
        <v>195.279999</v>
      </c>
      <c r="F168" s="19">
        <f t="shared" si="20"/>
        <v>1.4355719642517695E-2</v>
      </c>
      <c r="G168" s="20">
        <f t="shared" si="21"/>
        <v>6.0390826547710219E-2</v>
      </c>
      <c r="H168" s="20">
        <f t="shared" si="22"/>
        <v>7.2209302862356051E-3</v>
      </c>
      <c r="I168" s="21">
        <f t="shared" si="23"/>
        <v>4306.7158927553082</v>
      </c>
      <c r="J168" s="3">
        <f t="shared" si="24"/>
        <v>18117.247964313065</v>
      </c>
      <c r="K168" s="22">
        <f t="shared" si="25"/>
        <v>2888.3721144942419</v>
      </c>
      <c r="L168" s="21">
        <v>1422.7145287030619</v>
      </c>
      <c r="M168" s="3">
        <v>1175.3183153770274</v>
      </c>
      <c r="N168" s="22">
        <v>3433.5856785211226</v>
      </c>
      <c r="O168" s="21">
        <f t="shared" si="26"/>
        <v>25312.335971562617</v>
      </c>
      <c r="P168" s="22">
        <v>4551.4242694541408</v>
      </c>
      <c r="Q168" s="23">
        <f t="shared" si="27"/>
        <v>4.0000000000000001E-3</v>
      </c>
      <c r="R168" s="25">
        <f t="shared" si="28"/>
        <v>0.39599999999999946</v>
      </c>
    </row>
    <row r="169" spans="1:18" x14ac:dyDescent="0.25">
      <c r="A169" s="14">
        <v>153</v>
      </c>
      <c r="B169" s="15">
        <v>45014</v>
      </c>
      <c r="C169" s="16">
        <v>55.980614000000003</v>
      </c>
      <c r="D169" s="17">
        <v>16.889999</v>
      </c>
      <c r="E169" s="18">
        <v>193.88000500000001</v>
      </c>
      <c r="F169" s="19">
        <f t="shared" si="20"/>
        <v>1.6912940491227157E-2</v>
      </c>
      <c r="G169" s="20">
        <f t="shared" si="21"/>
        <v>3.6832287487275073E-2</v>
      </c>
      <c r="H169" s="20">
        <f t="shared" si="22"/>
        <v>2.4789909352609607E-2</v>
      </c>
      <c r="I169" s="21">
        <f t="shared" si="23"/>
        <v>5073.8821473681473</v>
      </c>
      <c r="J169" s="3">
        <f t="shared" si="24"/>
        <v>11049.686246182522</v>
      </c>
      <c r="K169" s="22">
        <f t="shared" si="25"/>
        <v>9915.9637410438427</v>
      </c>
      <c r="L169" s="21">
        <v>1482.2901024903467</v>
      </c>
      <c r="M169" s="3">
        <v>1386.7489156008883</v>
      </c>
      <c r="N169" s="22">
        <v>3446.5860126064563</v>
      </c>
      <c r="O169" s="21">
        <f t="shared" si="26"/>
        <v>26039.532134594512</v>
      </c>
      <c r="P169" s="22">
        <v>4810.5825354572526</v>
      </c>
      <c r="Q169" s="23">
        <f t="shared" si="27"/>
        <v>4.0000000000000001E-3</v>
      </c>
      <c r="R169" s="25">
        <f t="shared" si="28"/>
        <v>0.39199999999999946</v>
      </c>
    </row>
    <row r="170" spans="1:18" x14ac:dyDescent="0.25">
      <c r="A170" s="14">
        <v>154</v>
      </c>
      <c r="B170" s="15">
        <v>45013</v>
      </c>
      <c r="C170" s="16">
        <v>55.049563999999997</v>
      </c>
      <c r="D170" s="17">
        <v>16.290001</v>
      </c>
      <c r="E170" s="18">
        <v>189.19000199999999</v>
      </c>
      <c r="F170" s="19">
        <f t="shared" si="20"/>
        <v>5.9097345186753802E-3</v>
      </c>
      <c r="G170" s="20">
        <f t="shared" si="21"/>
        <v>-9.7264431777238647E-3</v>
      </c>
      <c r="H170" s="20">
        <f t="shared" si="22"/>
        <v>-1.365932968728778E-2</v>
      </c>
      <c r="I170" s="21">
        <f t="shared" si="23"/>
        <v>1772.9203556026141</v>
      </c>
      <c r="J170" s="3">
        <f t="shared" si="24"/>
        <v>-2917.9329533171594</v>
      </c>
      <c r="K170" s="22">
        <f t="shared" si="25"/>
        <v>-5463.7318749151118</v>
      </c>
      <c r="L170" s="21">
        <v>1518.9825709021943</v>
      </c>
      <c r="M170" s="3">
        <v>1548.5828976341099</v>
      </c>
      <c r="N170" s="22">
        <v>3633.0630767926309</v>
      </c>
      <c r="O170" s="21">
        <f t="shared" si="26"/>
        <v>-6608.7444726296571</v>
      </c>
      <c r="P170" s="22">
        <v>5050.068825212662</v>
      </c>
      <c r="Q170" s="23">
        <f t="shared" si="27"/>
        <v>4.0000000000000001E-3</v>
      </c>
      <c r="R170" s="25">
        <f t="shared" si="28"/>
        <v>0.38799999999999946</v>
      </c>
    </row>
    <row r="171" spans="1:18" x14ac:dyDescent="0.25">
      <c r="A171" s="14">
        <v>155</v>
      </c>
      <c r="B171" s="15">
        <v>45012</v>
      </c>
      <c r="C171" s="16">
        <v>54.726146999999997</v>
      </c>
      <c r="D171" s="17">
        <v>16.450001</v>
      </c>
      <c r="E171" s="18">
        <v>191.80999800000001</v>
      </c>
      <c r="F171" s="19">
        <f t="shared" si="20"/>
        <v>2.3272860062960143E-2</v>
      </c>
      <c r="G171" s="20">
        <f t="shared" si="21"/>
        <v>1.6687330037082893E-2</v>
      </c>
      <c r="H171" s="20">
        <f t="shared" si="22"/>
        <v>7.3525233474602825E-3</v>
      </c>
      <c r="I171" s="21">
        <f t="shared" si="23"/>
        <v>6981.8580188880433</v>
      </c>
      <c r="J171" s="3">
        <f t="shared" si="24"/>
        <v>5006.1990111248679</v>
      </c>
      <c r="K171" s="22">
        <f t="shared" si="25"/>
        <v>2941.0093389841131</v>
      </c>
      <c r="L171" s="21">
        <v>1522.8486603850122</v>
      </c>
      <c r="M171" s="3">
        <v>1599.6268346885722</v>
      </c>
      <c r="N171" s="22">
        <v>3802.4500514003635</v>
      </c>
      <c r="O171" s="21">
        <f t="shared" si="26"/>
        <v>14929.066368997024</v>
      </c>
      <c r="P171" s="22">
        <v>5139.001955696398</v>
      </c>
      <c r="Q171" s="23">
        <f t="shared" si="27"/>
        <v>4.0000000000000001E-3</v>
      </c>
      <c r="R171" s="25">
        <f t="shared" si="28"/>
        <v>0.38399999999999945</v>
      </c>
    </row>
    <row r="172" spans="1:18" x14ac:dyDescent="0.25">
      <c r="A172" s="14">
        <v>156</v>
      </c>
      <c r="B172" s="15">
        <v>45009</v>
      </c>
      <c r="C172" s="16">
        <v>53.481479999999998</v>
      </c>
      <c r="D172" s="17">
        <v>16.18</v>
      </c>
      <c r="E172" s="18">
        <v>190.41000399999999</v>
      </c>
      <c r="F172" s="19">
        <f t="shared" si="20"/>
        <v>-2.5013402048662203E-2</v>
      </c>
      <c r="G172" s="20">
        <f t="shared" si="21"/>
        <v>-1.5216068167985375E-2</v>
      </c>
      <c r="H172" s="20">
        <f t="shared" si="22"/>
        <v>-9.4162781738826862E-3</v>
      </c>
      <c r="I172" s="21">
        <f t="shared" si="23"/>
        <v>-7504.0206145986613</v>
      </c>
      <c r="J172" s="3">
        <f t="shared" si="24"/>
        <v>-4564.8204503956122</v>
      </c>
      <c r="K172" s="22">
        <f t="shared" si="25"/>
        <v>-3766.5112695530743</v>
      </c>
      <c r="L172" s="21">
        <v>1532.6400791034978</v>
      </c>
      <c r="M172" s="3">
        <v>1659.7232983069255</v>
      </c>
      <c r="N172" s="22">
        <v>4069.1403512776778</v>
      </c>
      <c r="O172" s="21">
        <f t="shared" si="26"/>
        <v>-15835.352334547348</v>
      </c>
      <c r="P172" s="22">
        <v>5325.4896785607025</v>
      </c>
      <c r="Q172" s="23">
        <f t="shared" si="27"/>
        <v>4.0000000000000001E-3</v>
      </c>
      <c r="R172" s="25">
        <f t="shared" si="28"/>
        <v>0.37999999999999945</v>
      </c>
    </row>
    <row r="173" spans="1:18" x14ac:dyDescent="0.25">
      <c r="A173" s="14">
        <v>157</v>
      </c>
      <c r="B173" s="15">
        <v>45008</v>
      </c>
      <c r="C173" s="16">
        <v>54.853554000000003</v>
      </c>
      <c r="D173" s="17">
        <v>16.43</v>
      </c>
      <c r="E173" s="18">
        <v>192.220001</v>
      </c>
      <c r="F173" s="19">
        <f t="shared" si="20"/>
        <v>-1.5479323713116444E-2</v>
      </c>
      <c r="G173" s="20">
        <f t="shared" si="21"/>
        <v>3.6651799838010035E-3</v>
      </c>
      <c r="H173" s="20">
        <f t="shared" si="22"/>
        <v>5.5977349389819686E-3</v>
      </c>
      <c r="I173" s="21">
        <f t="shared" si="23"/>
        <v>-4643.7971139349329</v>
      </c>
      <c r="J173" s="3">
        <f t="shared" si="24"/>
        <v>1099.5539951403011</v>
      </c>
      <c r="K173" s="22">
        <f t="shared" si="25"/>
        <v>2239.0939755927875</v>
      </c>
      <c r="L173" s="21">
        <v>1549.831439437721</v>
      </c>
      <c r="M173" s="3">
        <v>1683.6581632652558</v>
      </c>
      <c r="N173" s="22">
        <v>4077.4033322301229</v>
      </c>
      <c r="O173" s="21">
        <f t="shared" si="26"/>
        <v>-1305.1491432018443</v>
      </c>
      <c r="P173" s="22">
        <v>5351.079141212067</v>
      </c>
      <c r="Q173" s="23">
        <f t="shared" si="27"/>
        <v>4.0000000000000001E-3</v>
      </c>
      <c r="R173" s="25">
        <f t="shared" si="28"/>
        <v>0.37599999999999945</v>
      </c>
    </row>
    <row r="174" spans="1:18" x14ac:dyDescent="0.25">
      <c r="A174" s="14">
        <v>158</v>
      </c>
      <c r="B174" s="15">
        <v>45007</v>
      </c>
      <c r="C174" s="16">
        <v>55.716000000000001</v>
      </c>
      <c r="D174" s="17">
        <v>16.370000999999998</v>
      </c>
      <c r="E174" s="18">
        <v>191.14999399999999</v>
      </c>
      <c r="F174" s="19">
        <f t="shared" si="20"/>
        <v>-4.7268863467628819E-3</v>
      </c>
      <c r="G174" s="20">
        <f t="shared" si="21"/>
        <v>-1.3855361445783254E-2</v>
      </c>
      <c r="H174" s="20">
        <f t="shared" si="22"/>
        <v>-3.2543819895294979E-2</v>
      </c>
      <c r="I174" s="21">
        <f t="shared" si="23"/>
        <v>-1418.0659040288647</v>
      </c>
      <c r="J174" s="3">
        <f t="shared" si="24"/>
        <v>-4156.6084337349766</v>
      </c>
      <c r="K174" s="22">
        <f t="shared" si="25"/>
        <v>-13017.527958117991</v>
      </c>
      <c r="L174" s="21">
        <v>1553.6511700497967</v>
      </c>
      <c r="M174" s="3">
        <v>1698.619411960789</v>
      </c>
      <c r="N174" s="22">
        <v>4210.3163948016945</v>
      </c>
      <c r="O174" s="21">
        <f t="shared" si="26"/>
        <v>-18592.202295881834</v>
      </c>
      <c r="P174" s="22">
        <v>5418.7274574275079</v>
      </c>
      <c r="Q174" s="23">
        <f t="shared" si="27"/>
        <v>4.0000000000000001E-3</v>
      </c>
      <c r="R174" s="25">
        <f t="shared" si="28"/>
        <v>0.37199999999999944</v>
      </c>
    </row>
    <row r="175" spans="1:18" x14ac:dyDescent="0.25">
      <c r="A175" s="14">
        <v>159</v>
      </c>
      <c r="B175" s="15">
        <v>45006</v>
      </c>
      <c r="C175" s="16">
        <v>55.980614000000003</v>
      </c>
      <c r="D175" s="17">
        <v>16.600000000000001</v>
      </c>
      <c r="E175" s="18">
        <v>197.58000200000001</v>
      </c>
      <c r="F175" s="19">
        <f t="shared" si="20"/>
        <v>3.4033305370901878E-2</v>
      </c>
      <c r="G175" s="20">
        <f t="shared" si="21"/>
        <v>3.4267977212958156E-2</v>
      </c>
      <c r="H175" s="20">
        <f t="shared" si="22"/>
        <v>7.8199192360163705E-2</v>
      </c>
      <c r="I175" s="21">
        <f t="shared" si="23"/>
        <v>10209.991611270563</v>
      </c>
      <c r="J175" s="3">
        <f t="shared" si="24"/>
        <v>10280.393163887447</v>
      </c>
      <c r="K175" s="22">
        <f t="shared" si="25"/>
        <v>31279.676944065483</v>
      </c>
      <c r="L175" s="21">
        <v>1614.2603928305466</v>
      </c>
      <c r="M175" s="3">
        <v>1744.1510613865673</v>
      </c>
      <c r="N175" s="22">
        <v>4410.795675675683</v>
      </c>
      <c r="O175" s="21">
        <f t="shared" si="26"/>
        <v>51770.061719223493</v>
      </c>
      <c r="P175" s="22">
        <v>5856.1944802225653</v>
      </c>
      <c r="Q175" s="23">
        <f t="shared" si="27"/>
        <v>4.0000000000000001E-3</v>
      </c>
      <c r="R175" s="25">
        <f t="shared" si="28"/>
        <v>0.36799999999999944</v>
      </c>
    </row>
    <row r="176" spans="1:18" x14ac:dyDescent="0.25">
      <c r="A176" s="14">
        <v>160</v>
      </c>
      <c r="B176" s="15">
        <v>45005</v>
      </c>
      <c r="C176" s="16">
        <v>54.138114999999999</v>
      </c>
      <c r="D176" s="17">
        <v>16.049999</v>
      </c>
      <c r="E176" s="18">
        <v>183.25</v>
      </c>
      <c r="F176" s="19">
        <f t="shared" si="20"/>
        <v>2.391100795236234E-2</v>
      </c>
      <c r="G176" s="20">
        <f t="shared" si="21"/>
        <v>-2.1937903717245577E-2</v>
      </c>
      <c r="H176" s="20">
        <f t="shared" si="22"/>
        <v>1.7320795610925588E-2</v>
      </c>
      <c r="I176" s="21">
        <f t="shared" si="23"/>
        <v>7173.3023857087019</v>
      </c>
      <c r="J176" s="3">
        <f t="shared" si="24"/>
        <v>-6581.3711151736734</v>
      </c>
      <c r="K176" s="22">
        <f t="shared" si="25"/>
        <v>6928.3182443702353</v>
      </c>
      <c r="L176" s="21">
        <v>1629.7254202066513</v>
      </c>
      <c r="M176" s="3">
        <v>1774.1774193548388</v>
      </c>
      <c r="N176" s="22">
        <v>4460.0239817621732</v>
      </c>
      <c r="O176" s="21">
        <f t="shared" si="26"/>
        <v>7520.2495149052638</v>
      </c>
      <c r="P176" s="22">
        <v>6266.3612753456337</v>
      </c>
      <c r="Q176" s="23">
        <f t="shared" si="27"/>
        <v>4.0000000000000001E-3</v>
      </c>
      <c r="R176" s="25">
        <f t="shared" si="28"/>
        <v>0.36399999999999944</v>
      </c>
    </row>
    <row r="177" spans="1:18" x14ac:dyDescent="0.25">
      <c r="A177" s="14">
        <v>161</v>
      </c>
      <c r="B177" s="15">
        <v>45002</v>
      </c>
      <c r="C177" s="16">
        <v>52.873848000000002</v>
      </c>
      <c r="D177" s="17">
        <v>16.41</v>
      </c>
      <c r="E177" s="18">
        <v>180.13000500000001</v>
      </c>
      <c r="F177" s="19">
        <f t="shared" si="20"/>
        <v>-1.2628085002221123E-2</v>
      </c>
      <c r="G177" s="20">
        <f t="shared" si="21"/>
        <v>-3.6429267542761323E-3</v>
      </c>
      <c r="H177" s="20">
        <f t="shared" si="22"/>
        <v>-2.1723781520562091E-2</v>
      </c>
      <c r="I177" s="21">
        <f t="shared" si="23"/>
        <v>-3788.425500666337</v>
      </c>
      <c r="J177" s="3">
        <f t="shared" si="24"/>
        <v>-1092.8780262828398</v>
      </c>
      <c r="K177" s="22">
        <f t="shared" si="25"/>
        <v>-8689.5126082248371</v>
      </c>
      <c r="L177" s="21">
        <v>1633.3937552906796</v>
      </c>
      <c r="M177" s="3">
        <v>1776.2168014337831</v>
      </c>
      <c r="N177" s="22">
        <v>4465.6049909703734</v>
      </c>
      <c r="O177" s="21">
        <f t="shared" si="26"/>
        <v>-13570.816135174013</v>
      </c>
      <c r="P177" s="22">
        <v>6618.3158471206816</v>
      </c>
      <c r="Q177" s="23">
        <f t="shared" si="27"/>
        <v>4.0000000000000001E-3</v>
      </c>
      <c r="R177" s="25">
        <f t="shared" si="28"/>
        <v>0.35999999999999943</v>
      </c>
    </row>
    <row r="178" spans="1:18" x14ac:dyDescent="0.25">
      <c r="A178" s="14">
        <v>162</v>
      </c>
      <c r="B178" s="15">
        <v>45001</v>
      </c>
      <c r="C178" s="16">
        <v>53.550083000000001</v>
      </c>
      <c r="D178" s="17">
        <v>16.469999000000001</v>
      </c>
      <c r="E178" s="18">
        <v>184.13000500000001</v>
      </c>
      <c r="F178" s="19">
        <f t="shared" si="20"/>
        <v>-1.6381674030567561E-2</v>
      </c>
      <c r="G178" s="20">
        <f t="shared" si="21"/>
        <v>2.8731980012492109E-2</v>
      </c>
      <c r="H178" s="20">
        <f t="shared" si="22"/>
        <v>2.0393505465117867E-2</v>
      </c>
      <c r="I178" s="21">
        <f t="shared" si="23"/>
        <v>-4914.5022091702685</v>
      </c>
      <c r="J178" s="3">
        <f t="shared" si="24"/>
        <v>8619.5940037476321</v>
      </c>
      <c r="K178" s="22">
        <f t="shared" si="25"/>
        <v>8157.4021860471466</v>
      </c>
      <c r="L178" s="21">
        <v>1649.1866981257708</v>
      </c>
      <c r="M178" s="3">
        <v>1783.800000000002</v>
      </c>
      <c r="N178" s="22">
        <v>4860.925861110577</v>
      </c>
      <c r="O178" s="21">
        <f t="shared" si="26"/>
        <v>11862.493980624509</v>
      </c>
      <c r="P178" s="22">
        <v>6683.1540657732221</v>
      </c>
      <c r="Q178" s="23">
        <f t="shared" si="27"/>
        <v>4.0000000000000001E-3</v>
      </c>
      <c r="R178" s="25">
        <f t="shared" si="28"/>
        <v>0.35599999999999943</v>
      </c>
    </row>
    <row r="179" spans="1:18" x14ac:dyDescent="0.25">
      <c r="A179" s="14">
        <v>163</v>
      </c>
      <c r="B179" s="15">
        <v>45000</v>
      </c>
      <c r="C179" s="16">
        <v>54.441932999999999</v>
      </c>
      <c r="D179" s="17">
        <v>16.010000000000002</v>
      </c>
      <c r="E179" s="18">
        <v>180.449997</v>
      </c>
      <c r="F179" s="19">
        <f t="shared" si="20"/>
        <v>-6.4814826425642513E-2</v>
      </c>
      <c r="G179" s="20">
        <f t="shared" si="21"/>
        <v>-5.9341950646298325E-2</v>
      </c>
      <c r="H179" s="20">
        <f t="shared" si="22"/>
        <v>-1.5333395594603227E-2</v>
      </c>
      <c r="I179" s="21">
        <f t="shared" si="23"/>
        <v>-19444.447927692752</v>
      </c>
      <c r="J179" s="3">
        <f t="shared" si="24"/>
        <v>-17802.585193889496</v>
      </c>
      <c r="K179" s="22">
        <f t="shared" si="25"/>
        <v>-6133.3582378412912</v>
      </c>
      <c r="L179" s="21">
        <v>1772.9203556026141</v>
      </c>
      <c r="M179" s="3">
        <v>1848.0492813142125</v>
      </c>
      <c r="N179" s="22">
        <v>4942.8173254245421</v>
      </c>
      <c r="O179" s="21">
        <f t="shared" si="26"/>
        <v>-43380.391359423542</v>
      </c>
      <c r="P179" s="22">
        <v>7215.0232997578614</v>
      </c>
      <c r="Q179" s="23">
        <f t="shared" si="27"/>
        <v>4.0000000000000001E-3</v>
      </c>
      <c r="R179" s="25">
        <f t="shared" si="28"/>
        <v>0.35199999999999942</v>
      </c>
    </row>
    <row r="180" spans="1:18" x14ac:dyDescent="0.25">
      <c r="A180" s="14">
        <v>164</v>
      </c>
      <c r="B180" s="15">
        <v>44999</v>
      </c>
      <c r="C180" s="16">
        <v>58.215136999999999</v>
      </c>
      <c r="D180" s="17">
        <v>17.02</v>
      </c>
      <c r="E180" s="18">
        <v>183.259995</v>
      </c>
      <c r="F180" s="19">
        <f t="shared" si="20"/>
        <v>5.076162201283374E-3</v>
      </c>
      <c r="G180" s="20">
        <f t="shared" si="21"/>
        <v>1.6726403823178027E-2</v>
      </c>
      <c r="H180" s="20">
        <f t="shared" si="22"/>
        <v>5.0320949113272562E-2</v>
      </c>
      <c r="I180" s="21">
        <f t="shared" si="23"/>
        <v>1522.8486603850122</v>
      </c>
      <c r="J180" s="3">
        <f t="shared" si="24"/>
        <v>5017.9211469534075</v>
      </c>
      <c r="K180" s="22">
        <f t="shared" si="25"/>
        <v>20128.379645309025</v>
      </c>
      <c r="L180" s="21">
        <v>1773.1764325686461</v>
      </c>
      <c r="M180" s="3">
        <v>1872.2851656265193</v>
      </c>
      <c r="N180" s="22">
        <v>5009.0119829221185</v>
      </c>
      <c r="O180" s="21">
        <f t="shared" si="26"/>
        <v>26669.149452647445</v>
      </c>
      <c r="P180" s="22">
        <v>7520.2495149052638</v>
      </c>
      <c r="Q180" s="23">
        <f t="shared" si="27"/>
        <v>4.0000000000000001E-3</v>
      </c>
      <c r="R180" s="25">
        <f t="shared" si="28"/>
        <v>0.34799999999999942</v>
      </c>
    </row>
    <row r="181" spans="1:18" x14ac:dyDescent="0.25">
      <c r="A181" s="14">
        <v>165</v>
      </c>
      <c r="B181" s="15">
        <v>44998</v>
      </c>
      <c r="C181" s="16">
        <v>57.921120000000002</v>
      </c>
      <c r="D181" s="17">
        <v>16.739999999999998</v>
      </c>
      <c r="E181" s="18">
        <v>174.479996</v>
      </c>
      <c r="F181" s="19">
        <f t="shared" si="20"/>
        <v>-2.0874759472781723E-2</v>
      </c>
      <c r="G181" s="20">
        <f t="shared" si="21"/>
        <v>2.0731707317073189E-2</v>
      </c>
      <c r="H181" s="20">
        <f t="shared" si="22"/>
        <v>5.9962752998585778E-3</v>
      </c>
      <c r="I181" s="21">
        <f t="shared" si="23"/>
        <v>-6262.4278418345166</v>
      </c>
      <c r="J181" s="3">
        <f t="shared" si="24"/>
        <v>6219.5121951219571</v>
      </c>
      <c r="K181" s="22">
        <f t="shared" si="25"/>
        <v>2398.5101199434312</v>
      </c>
      <c r="L181" s="21">
        <v>1798.1911666773431</v>
      </c>
      <c r="M181" s="3">
        <v>1918.7118281731807</v>
      </c>
      <c r="N181" s="22">
        <v>5129.1415077876045</v>
      </c>
      <c r="O181" s="21">
        <f t="shared" si="26"/>
        <v>2355.5944732308717</v>
      </c>
      <c r="P181" s="22">
        <v>7600.7427082373852</v>
      </c>
      <c r="Q181" s="23">
        <f t="shared" si="27"/>
        <v>4.0000000000000001E-3</v>
      </c>
      <c r="R181" s="25">
        <f t="shared" si="28"/>
        <v>0.34399999999999942</v>
      </c>
    </row>
    <row r="182" spans="1:18" x14ac:dyDescent="0.25">
      <c r="A182" s="14">
        <v>166</v>
      </c>
      <c r="B182" s="15">
        <v>44995</v>
      </c>
      <c r="C182" s="16">
        <v>59.155987000000003</v>
      </c>
      <c r="D182" s="17">
        <v>16.399999999999999</v>
      </c>
      <c r="E182" s="18">
        <v>173.44000199999999</v>
      </c>
      <c r="F182" s="19">
        <f t="shared" si="20"/>
        <v>-4.9455676207641464E-3</v>
      </c>
      <c r="G182" s="20">
        <f t="shared" si="21"/>
        <v>-1.3237123150594221E-2</v>
      </c>
      <c r="H182" s="20">
        <f t="shared" si="22"/>
        <v>3.0071941129676816E-3</v>
      </c>
      <c r="I182" s="21">
        <f t="shared" si="23"/>
        <v>-1483.6702862292439</v>
      </c>
      <c r="J182" s="3">
        <f t="shared" si="24"/>
        <v>-3971.1369451782662</v>
      </c>
      <c r="K182" s="22">
        <f t="shared" si="25"/>
        <v>1202.8776451870726</v>
      </c>
      <c r="L182" s="21">
        <v>1842.025412992454</v>
      </c>
      <c r="M182" s="3">
        <v>1966.5910627776784</v>
      </c>
      <c r="N182" s="22">
        <v>5202.5169891200203</v>
      </c>
      <c r="O182" s="21">
        <f t="shared" si="26"/>
        <v>-4251.9295862204372</v>
      </c>
      <c r="P182" s="22">
        <v>7643.2789762579941</v>
      </c>
      <c r="Q182" s="23">
        <f t="shared" si="27"/>
        <v>4.0000000000000001E-3</v>
      </c>
      <c r="R182" s="25">
        <f t="shared" si="28"/>
        <v>0.33999999999999941</v>
      </c>
    </row>
    <row r="183" spans="1:18" x14ac:dyDescent="0.25">
      <c r="A183" s="14">
        <v>167</v>
      </c>
      <c r="B183" s="15">
        <v>44994</v>
      </c>
      <c r="C183" s="16">
        <v>59.450001</v>
      </c>
      <c r="D183" s="17">
        <v>16.620000999999998</v>
      </c>
      <c r="E183" s="18">
        <v>172.91999799999999</v>
      </c>
      <c r="F183" s="19">
        <f t="shared" si="20"/>
        <v>-1.1569195808055821E-2</v>
      </c>
      <c r="G183" s="20">
        <f t="shared" si="21"/>
        <v>1.0334345876331419E-2</v>
      </c>
      <c r="H183" s="20">
        <f t="shared" si="22"/>
        <v>-4.9890120879120925E-2</v>
      </c>
      <c r="I183" s="21">
        <f t="shared" si="23"/>
        <v>-3470.7587424167464</v>
      </c>
      <c r="J183" s="3">
        <f t="shared" si="24"/>
        <v>3100.3037628994257</v>
      </c>
      <c r="K183" s="22">
        <f t="shared" si="25"/>
        <v>-19956.048351648369</v>
      </c>
      <c r="L183" s="21">
        <v>1865.5331908806083</v>
      </c>
      <c r="M183" s="3">
        <v>2126.3851151801514</v>
      </c>
      <c r="N183" s="22">
        <v>5508.0313082515704</v>
      </c>
      <c r="O183" s="21">
        <f t="shared" si="26"/>
        <v>-20326.503331165688</v>
      </c>
      <c r="P183" s="22">
        <v>7843.6642038427262</v>
      </c>
      <c r="Q183" s="23">
        <f t="shared" si="27"/>
        <v>4.0000000000000001E-3</v>
      </c>
      <c r="R183" s="25">
        <f t="shared" si="28"/>
        <v>0.33599999999999941</v>
      </c>
    </row>
    <row r="184" spans="1:18" x14ac:dyDescent="0.25">
      <c r="A184" s="14">
        <v>168</v>
      </c>
      <c r="B184" s="15">
        <v>44993</v>
      </c>
      <c r="C184" s="16">
        <v>60.14584</v>
      </c>
      <c r="D184" s="17">
        <v>16.450001</v>
      </c>
      <c r="E184" s="18">
        <v>182</v>
      </c>
      <c r="F184" s="19">
        <f t="shared" si="20"/>
        <v>-3.7337308735533314E-3</v>
      </c>
      <c r="G184" s="20">
        <f t="shared" si="21"/>
        <v>2.437599024984749E-3</v>
      </c>
      <c r="H184" s="20">
        <f t="shared" si="22"/>
        <v>-3.0419299915107834E-2</v>
      </c>
      <c r="I184" s="21">
        <f t="shared" si="23"/>
        <v>-1120.1192620659995</v>
      </c>
      <c r="J184" s="3">
        <f t="shared" si="24"/>
        <v>731.27970749542465</v>
      </c>
      <c r="K184" s="22">
        <f t="shared" si="25"/>
        <v>-12167.719966043134</v>
      </c>
      <c r="L184" s="21">
        <v>1917.0850715563681</v>
      </c>
      <c r="M184" s="3">
        <v>2180.2617335398013</v>
      </c>
      <c r="N184" s="22">
        <v>5712.5420112233978</v>
      </c>
      <c r="O184" s="21">
        <f t="shared" si="26"/>
        <v>-12556.55952061371</v>
      </c>
      <c r="P184" s="22">
        <v>7970.3436459967361</v>
      </c>
      <c r="Q184" s="23">
        <f t="shared" si="27"/>
        <v>4.0000000000000001E-3</v>
      </c>
      <c r="R184" s="25">
        <f t="shared" si="28"/>
        <v>0.33199999999999941</v>
      </c>
    </row>
    <row r="185" spans="1:18" x14ac:dyDescent="0.25">
      <c r="A185" s="14">
        <v>169</v>
      </c>
      <c r="B185" s="15">
        <v>44992</v>
      </c>
      <c r="C185" s="16">
        <v>60.371250000000003</v>
      </c>
      <c r="D185" s="17">
        <v>16.41</v>
      </c>
      <c r="E185" s="18">
        <v>187.71000699999999</v>
      </c>
      <c r="F185" s="19">
        <f t="shared" si="20"/>
        <v>-1.5502666314840208E-2</v>
      </c>
      <c r="G185" s="20">
        <f t="shared" si="21"/>
        <v>-1.5006002400960394E-2</v>
      </c>
      <c r="H185" s="20">
        <f t="shared" si="22"/>
        <v>-3.1474078029761987E-2</v>
      </c>
      <c r="I185" s="21">
        <f t="shared" si="23"/>
        <v>-4650.7998944520623</v>
      </c>
      <c r="J185" s="3">
        <f t="shared" si="24"/>
        <v>-4501.8007202881181</v>
      </c>
      <c r="K185" s="22">
        <f t="shared" si="25"/>
        <v>-12589.631211904794</v>
      </c>
      <c r="L185" s="21">
        <v>1953.3126031106019</v>
      </c>
      <c r="M185" s="3">
        <v>2631.5922206838759</v>
      </c>
      <c r="N185" s="22">
        <v>5892.20374942121</v>
      </c>
      <c r="O185" s="21">
        <f t="shared" si="26"/>
        <v>-21742.231826644973</v>
      </c>
      <c r="P185" s="22">
        <v>8238.3792968801608</v>
      </c>
      <c r="Q185" s="23">
        <f t="shared" si="27"/>
        <v>4.0000000000000001E-3</v>
      </c>
      <c r="R185" s="25">
        <f t="shared" si="28"/>
        <v>0.3279999999999994</v>
      </c>
    </row>
    <row r="186" spans="1:18" x14ac:dyDescent="0.25">
      <c r="A186" s="14">
        <v>170</v>
      </c>
      <c r="B186" s="15">
        <v>44991</v>
      </c>
      <c r="C186" s="16">
        <v>61.321902999999999</v>
      </c>
      <c r="D186" s="17">
        <v>16.66</v>
      </c>
      <c r="E186" s="18">
        <v>193.80999800000001</v>
      </c>
      <c r="F186" s="19">
        <f t="shared" si="20"/>
        <v>4.3338642172598973E-3</v>
      </c>
      <c r="G186" s="20">
        <f t="shared" si="21"/>
        <v>-4.7789725209078648E-3</v>
      </c>
      <c r="H186" s="20">
        <f t="shared" si="22"/>
        <v>-2.0122327422297914E-2</v>
      </c>
      <c r="I186" s="21">
        <f t="shared" si="23"/>
        <v>1300.1592651779692</v>
      </c>
      <c r="J186" s="3">
        <f t="shared" si="24"/>
        <v>-1433.6917562723595</v>
      </c>
      <c r="K186" s="22">
        <f t="shared" si="25"/>
        <v>-8048.9309689191659</v>
      </c>
      <c r="L186" s="26">
        <v>2003.7550544616201</v>
      </c>
      <c r="M186" s="3">
        <v>2862.2540250446968</v>
      </c>
      <c r="N186" s="22">
        <v>6084.6178645973305</v>
      </c>
      <c r="O186" s="21">
        <f t="shared" si="26"/>
        <v>-8182.463460013556</v>
      </c>
      <c r="P186" s="22">
        <v>8246.858295944694</v>
      </c>
      <c r="Q186" s="23">
        <f t="shared" si="27"/>
        <v>4.0000000000000001E-3</v>
      </c>
      <c r="R186" s="25">
        <f t="shared" si="28"/>
        <v>0.3239999999999994</v>
      </c>
    </row>
    <row r="187" spans="1:18" x14ac:dyDescent="0.25">
      <c r="A187" s="14">
        <v>171</v>
      </c>
      <c r="B187" s="15">
        <v>44988</v>
      </c>
      <c r="C187" s="16">
        <v>61.057288999999997</v>
      </c>
      <c r="D187" s="17">
        <v>16.739999999999998</v>
      </c>
      <c r="E187" s="18">
        <v>197.78999300000001</v>
      </c>
      <c r="F187" s="19">
        <f t="shared" si="20"/>
        <v>-1.9224715968458872E-3</v>
      </c>
      <c r="G187" s="20">
        <f t="shared" si="21"/>
        <v>2.4479804161566587E-2</v>
      </c>
      <c r="H187" s="20">
        <f t="shared" si="22"/>
        <v>3.6092190762457621E-2</v>
      </c>
      <c r="I187" s="21">
        <f t="shared" si="23"/>
        <v>-576.74147905376617</v>
      </c>
      <c r="J187" s="3">
        <f t="shared" si="24"/>
        <v>7343.941248469976</v>
      </c>
      <c r="K187" s="22">
        <f t="shared" si="25"/>
        <v>14436.876304983049</v>
      </c>
      <c r="L187" s="21">
        <v>2049.1078115727701</v>
      </c>
      <c r="M187" s="3">
        <v>2863.9618138424748</v>
      </c>
      <c r="N187" s="28">
        <v>6234.2656418080014</v>
      </c>
      <c r="O187" s="21">
        <f t="shared" si="26"/>
        <v>21204.076074399258</v>
      </c>
      <c r="P187" s="22">
        <v>8382.8980567564613</v>
      </c>
      <c r="Q187" s="23">
        <f t="shared" si="27"/>
        <v>4.0000000000000001E-3</v>
      </c>
      <c r="R187" s="25">
        <f t="shared" si="28"/>
        <v>0.3199999999999994</v>
      </c>
    </row>
    <row r="188" spans="1:18" x14ac:dyDescent="0.25">
      <c r="A188" s="14">
        <v>172</v>
      </c>
      <c r="B188" s="15">
        <v>44987</v>
      </c>
      <c r="C188" s="16">
        <v>61.174895999999997</v>
      </c>
      <c r="D188" s="17">
        <v>16.34</v>
      </c>
      <c r="E188" s="18">
        <v>190.89999399999999</v>
      </c>
      <c r="F188" s="19">
        <f t="shared" si="20"/>
        <v>7.7494790004584146E-3</v>
      </c>
      <c r="G188" s="20">
        <f t="shared" si="21"/>
        <v>1.4906832298136496E-2</v>
      </c>
      <c r="H188" s="20">
        <f t="shared" si="22"/>
        <v>-5.8539279803930033E-2</v>
      </c>
      <c r="I188" s="21">
        <f t="shared" si="23"/>
        <v>2324.8437001375246</v>
      </c>
      <c r="J188" s="3">
        <f t="shared" si="24"/>
        <v>4472.0496894409489</v>
      </c>
      <c r="K188" s="22">
        <f t="shared" si="25"/>
        <v>-23415.711921572012</v>
      </c>
      <c r="L188" s="21">
        <v>2054.4628139564925</v>
      </c>
      <c r="M188" s="3">
        <v>2869.2879914983928</v>
      </c>
      <c r="N188" s="22">
        <v>6295.2939123007927</v>
      </c>
      <c r="O188" s="21">
        <f t="shared" si="26"/>
        <v>-16618.818531993536</v>
      </c>
      <c r="P188" s="22">
        <v>8569.3846222045904</v>
      </c>
      <c r="Q188" s="23">
        <f t="shared" si="27"/>
        <v>4.0000000000000001E-3</v>
      </c>
      <c r="R188" s="25">
        <f t="shared" si="28"/>
        <v>0.31599999999999939</v>
      </c>
    </row>
    <row r="189" spans="1:18" x14ac:dyDescent="0.25">
      <c r="A189" s="14">
        <v>173</v>
      </c>
      <c r="B189" s="15">
        <v>44986</v>
      </c>
      <c r="C189" s="16">
        <v>60.704467999999999</v>
      </c>
      <c r="D189" s="17">
        <v>16.100000000000001</v>
      </c>
      <c r="E189" s="18">
        <v>202.770004</v>
      </c>
      <c r="F189" s="19">
        <f t="shared" si="20"/>
        <v>1.9252822786706814E-2</v>
      </c>
      <c r="G189" s="20">
        <f t="shared" si="21"/>
        <v>-1.408450704225328E-2</v>
      </c>
      <c r="H189" s="20">
        <f t="shared" si="22"/>
        <v>-1.4291978513228054E-2</v>
      </c>
      <c r="I189" s="21">
        <f t="shared" si="23"/>
        <v>5775.8468360120442</v>
      </c>
      <c r="J189" s="3">
        <f t="shared" si="24"/>
        <v>-4225.3521126759842</v>
      </c>
      <c r="K189" s="22">
        <f t="shared" si="25"/>
        <v>-5716.791405291222</v>
      </c>
      <c r="L189" s="21">
        <v>2088.499052113124</v>
      </c>
      <c r="M189" s="3">
        <v>2962.9777777777645</v>
      </c>
      <c r="N189" s="22">
        <v>6632.9926213592571</v>
      </c>
      <c r="O189" s="21">
        <f t="shared" si="26"/>
        <v>-4166.2966819551621</v>
      </c>
      <c r="P189" s="22">
        <v>8618.4411358978468</v>
      </c>
      <c r="Q189" s="23">
        <f t="shared" si="27"/>
        <v>4.0000000000000001E-3</v>
      </c>
      <c r="R189" s="25">
        <f t="shared" si="28"/>
        <v>0.31199999999999939</v>
      </c>
    </row>
    <row r="190" spans="1:18" x14ac:dyDescent="0.25">
      <c r="A190" s="14">
        <v>174</v>
      </c>
      <c r="B190" s="15">
        <v>44985</v>
      </c>
      <c r="C190" s="16">
        <v>59.557811999999998</v>
      </c>
      <c r="D190" s="17">
        <v>16.329999999999998</v>
      </c>
      <c r="E190" s="18">
        <v>205.71000699999999</v>
      </c>
      <c r="F190" s="19">
        <f t="shared" si="20"/>
        <v>-7.0261151889021711E-3</v>
      </c>
      <c r="G190" s="20">
        <f t="shared" si="21"/>
        <v>-2.3909145248057539E-2</v>
      </c>
      <c r="H190" s="20">
        <f t="shared" si="22"/>
        <v>-9.2472087548233217E-3</v>
      </c>
      <c r="I190" s="21">
        <f t="shared" si="23"/>
        <v>-2107.8345566706512</v>
      </c>
      <c r="J190" s="3">
        <f t="shared" si="24"/>
        <v>-7172.7435744172617</v>
      </c>
      <c r="K190" s="22">
        <f t="shared" si="25"/>
        <v>-3698.8835019293288</v>
      </c>
      <c r="L190" s="21">
        <v>2240.6058314007992</v>
      </c>
      <c r="M190" s="3">
        <v>3034.8861911987824</v>
      </c>
      <c r="N190" s="22">
        <v>6801.1524893104361</v>
      </c>
      <c r="O190" s="21">
        <f t="shared" si="26"/>
        <v>-12979.461633017243</v>
      </c>
      <c r="P190" s="22">
        <v>9139.5067608624486</v>
      </c>
      <c r="Q190" s="23">
        <f t="shared" si="27"/>
        <v>4.0000000000000001E-3</v>
      </c>
      <c r="R190" s="25">
        <f t="shared" si="28"/>
        <v>0.30799999999999939</v>
      </c>
    </row>
    <row r="191" spans="1:18" x14ac:dyDescent="0.25">
      <c r="A191" s="14">
        <v>175</v>
      </c>
      <c r="B191" s="15">
        <v>44984</v>
      </c>
      <c r="C191" s="16">
        <v>59.979233000000001</v>
      </c>
      <c r="D191" s="17">
        <v>16.73</v>
      </c>
      <c r="E191" s="18">
        <v>207.63000500000001</v>
      </c>
      <c r="F191" s="19">
        <f t="shared" si="20"/>
        <v>9.4013185763637264E-3</v>
      </c>
      <c r="G191" s="20">
        <f t="shared" si="21"/>
        <v>1.8259281801582539E-2</v>
      </c>
      <c r="H191" s="20">
        <f t="shared" si="22"/>
        <v>5.4601786504424377E-2</v>
      </c>
      <c r="I191" s="21">
        <f t="shared" si="23"/>
        <v>2820.3955729091181</v>
      </c>
      <c r="J191" s="3">
        <f t="shared" si="24"/>
        <v>5477.7845404747613</v>
      </c>
      <c r="K191" s="22">
        <f t="shared" si="25"/>
        <v>21840.714601769752</v>
      </c>
      <c r="L191" s="21">
        <v>2324.8437001375246</v>
      </c>
      <c r="M191" s="3">
        <v>3100.3037628994257</v>
      </c>
      <c r="N191" s="22">
        <v>6804.6922147745545</v>
      </c>
      <c r="O191" s="21">
        <f t="shared" si="26"/>
        <v>30138.894715153634</v>
      </c>
      <c r="P191" s="22">
        <v>9281.8293177948417</v>
      </c>
      <c r="Q191" s="23">
        <f t="shared" si="27"/>
        <v>4.0000000000000001E-3</v>
      </c>
      <c r="R191" s="25">
        <f t="shared" si="28"/>
        <v>0.30399999999999938</v>
      </c>
    </row>
    <row r="192" spans="1:18" x14ac:dyDescent="0.25">
      <c r="A192" s="14">
        <v>176</v>
      </c>
      <c r="B192" s="15">
        <v>44981</v>
      </c>
      <c r="C192" s="16">
        <v>59.420600999999998</v>
      </c>
      <c r="D192" s="17">
        <v>16.43</v>
      </c>
      <c r="E192" s="18">
        <v>196.88000500000001</v>
      </c>
      <c r="F192" s="19">
        <f t="shared" si="20"/>
        <v>6.1400847099748468E-3</v>
      </c>
      <c r="G192" s="20">
        <f t="shared" si="21"/>
        <v>-2.8959810874704561E-2</v>
      </c>
      <c r="H192" s="20">
        <f t="shared" si="22"/>
        <v>-2.5684177860200608E-2</v>
      </c>
      <c r="I192" s="21">
        <f t="shared" si="23"/>
        <v>1842.025412992454</v>
      </c>
      <c r="J192" s="3">
        <f t="shared" si="24"/>
        <v>-8687.9432624113688</v>
      </c>
      <c r="K192" s="22">
        <f t="shared" si="25"/>
        <v>-10273.671144080243</v>
      </c>
      <c r="L192" s="21">
        <v>2384.8982456873282</v>
      </c>
      <c r="M192" s="3">
        <v>3120.6657420249639</v>
      </c>
      <c r="N192" s="22">
        <v>6928.3182443702353</v>
      </c>
      <c r="O192" s="21">
        <f t="shared" si="26"/>
        <v>-17119.588993499157</v>
      </c>
      <c r="P192" s="22">
        <v>9283.9653289378602</v>
      </c>
      <c r="Q192" s="23">
        <f t="shared" si="27"/>
        <v>4.0000000000000001E-3</v>
      </c>
      <c r="R192" s="25">
        <f t="shared" si="28"/>
        <v>0.29999999999999938</v>
      </c>
    </row>
    <row r="193" spans="1:18" x14ac:dyDescent="0.25">
      <c r="A193" s="14">
        <v>177</v>
      </c>
      <c r="B193" s="15">
        <v>44980</v>
      </c>
      <c r="C193" s="16">
        <v>59.057980000000001</v>
      </c>
      <c r="D193" s="17">
        <v>16.920000000000002</v>
      </c>
      <c r="E193" s="18">
        <v>202.070007</v>
      </c>
      <c r="F193" s="19">
        <f t="shared" si="20"/>
        <v>2.222218452752367E-2</v>
      </c>
      <c r="G193" s="20">
        <f t="shared" si="21"/>
        <v>9.5465393794749165E-3</v>
      </c>
      <c r="H193" s="20">
        <f t="shared" si="22"/>
        <v>6.0241262271027995E-3</v>
      </c>
      <c r="I193" s="21">
        <f t="shared" si="23"/>
        <v>6666.6553582571005</v>
      </c>
      <c r="J193" s="3">
        <f t="shared" si="24"/>
        <v>2863.9618138424748</v>
      </c>
      <c r="K193" s="22">
        <f t="shared" si="25"/>
        <v>2409.6504908411198</v>
      </c>
      <c r="L193" s="21">
        <v>2577.5704877508688</v>
      </c>
      <c r="M193" s="3">
        <v>3336.8804733516999</v>
      </c>
      <c r="N193" s="22">
        <v>6971.121551989334</v>
      </c>
      <c r="O193" s="21">
        <f t="shared" si="26"/>
        <v>11940.267662940696</v>
      </c>
      <c r="P193" s="22">
        <v>9288.9184420321017</v>
      </c>
      <c r="Q193" s="23">
        <f t="shared" si="27"/>
        <v>4.0000000000000001E-3</v>
      </c>
      <c r="R193" s="25">
        <f t="shared" si="28"/>
        <v>0.29599999999999937</v>
      </c>
    </row>
    <row r="194" spans="1:18" x14ac:dyDescent="0.25">
      <c r="A194" s="14">
        <v>178</v>
      </c>
      <c r="B194" s="15">
        <v>44979</v>
      </c>
      <c r="C194" s="16">
        <v>57.774113</v>
      </c>
      <c r="D194" s="17">
        <v>16.760000000000002</v>
      </c>
      <c r="E194" s="18">
        <v>200.86000100000001</v>
      </c>
      <c r="F194" s="19">
        <f t="shared" si="20"/>
        <v>-1.8644928529670701E-2</v>
      </c>
      <c r="G194" s="20">
        <f t="shared" si="21"/>
        <v>-1.7868372967934087E-3</v>
      </c>
      <c r="H194" s="20">
        <f t="shared" si="22"/>
        <v>1.7682556054176457E-2</v>
      </c>
      <c r="I194" s="21">
        <f t="shared" si="23"/>
        <v>-5593.4785589012108</v>
      </c>
      <c r="J194" s="3">
        <f t="shared" si="24"/>
        <v>-536.05118903802259</v>
      </c>
      <c r="K194" s="22">
        <f t="shared" si="25"/>
        <v>7073.0224216705828</v>
      </c>
      <c r="L194" s="21">
        <v>2597.6070528967111</v>
      </c>
      <c r="M194" s="3">
        <v>3498.1341651989519</v>
      </c>
      <c r="N194" s="22">
        <v>6988.6048059832892</v>
      </c>
      <c r="O194" s="21">
        <f t="shared" si="26"/>
        <v>943.49267373134899</v>
      </c>
      <c r="P194" s="22">
        <v>9793.5322735842819</v>
      </c>
      <c r="Q194" s="23">
        <f t="shared" si="27"/>
        <v>4.0000000000000001E-3</v>
      </c>
      <c r="R194" s="25">
        <f t="shared" si="28"/>
        <v>0.29199999999999937</v>
      </c>
    </row>
    <row r="195" spans="1:18" x14ac:dyDescent="0.25">
      <c r="A195" s="14">
        <v>179</v>
      </c>
      <c r="B195" s="15">
        <v>44978</v>
      </c>
      <c r="C195" s="16">
        <v>58.871772999999997</v>
      </c>
      <c r="D195" s="17">
        <v>16.790001</v>
      </c>
      <c r="E195" s="18">
        <v>197.36999499999999</v>
      </c>
      <c r="F195" s="19">
        <f t="shared" si="20"/>
        <v>-9.7262908372365287E-3</v>
      </c>
      <c r="G195" s="20">
        <f t="shared" si="21"/>
        <v>-1.4671360641352105E-2</v>
      </c>
      <c r="H195" s="20">
        <f t="shared" si="22"/>
        <v>-5.2517896908625628E-2</v>
      </c>
      <c r="I195" s="21">
        <f t="shared" si="23"/>
        <v>-2917.8872511709587</v>
      </c>
      <c r="J195" s="3">
        <f t="shared" si="24"/>
        <v>-4401.4081924056318</v>
      </c>
      <c r="K195" s="22">
        <f t="shared" si="25"/>
        <v>-21007.15876345025</v>
      </c>
      <c r="L195" s="21">
        <v>2599.6496455300776</v>
      </c>
      <c r="M195" s="3">
        <v>3648.0686695279151</v>
      </c>
      <c r="N195" s="22">
        <v>7041.6537502651972</v>
      </c>
      <c r="O195" s="21">
        <f t="shared" si="26"/>
        <v>-28326.45420702684</v>
      </c>
      <c r="P195" s="22">
        <v>10484.743399042152</v>
      </c>
      <c r="Q195" s="23">
        <f t="shared" si="27"/>
        <v>4.0000000000000001E-3</v>
      </c>
      <c r="R195" s="25">
        <f t="shared" si="28"/>
        <v>0.28799999999999937</v>
      </c>
    </row>
    <row r="196" spans="1:18" x14ac:dyDescent="0.25">
      <c r="A196" s="14">
        <v>180</v>
      </c>
      <c r="B196" s="15">
        <v>44974</v>
      </c>
      <c r="C196" s="16">
        <v>59.450001</v>
      </c>
      <c r="D196" s="17">
        <v>17.040001</v>
      </c>
      <c r="E196" s="18">
        <v>208.30999800000001</v>
      </c>
      <c r="F196" s="19">
        <f t="shared" si="20"/>
        <v>-2.0032335470767215E-2</v>
      </c>
      <c r="G196" s="20">
        <f t="shared" si="21"/>
        <v>-3.5087134502924666E-3</v>
      </c>
      <c r="H196" s="20">
        <f t="shared" si="22"/>
        <v>3.103348454382493E-2</v>
      </c>
      <c r="I196" s="21">
        <f t="shared" si="23"/>
        <v>-6009.7006412301644</v>
      </c>
      <c r="J196" s="3">
        <f t="shared" si="24"/>
        <v>-1052.6140350877399</v>
      </c>
      <c r="K196" s="22">
        <f t="shared" si="25"/>
        <v>12413.393817529972</v>
      </c>
      <c r="L196" s="21">
        <v>2635.8582637396876</v>
      </c>
      <c r="M196" s="3">
        <v>3648.6214572692966</v>
      </c>
      <c r="N196" s="22">
        <v>7053.0907628035602</v>
      </c>
      <c r="O196" s="21">
        <f t="shared" si="26"/>
        <v>5351.079141212067</v>
      </c>
      <c r="P196" s="22">
        <v>10579.552545399485</v>
      </c>
      <c r="Q196" s="23">
        <f t="shared" si="27"/>
        <v>4.0000000000000001E-3</v>
      </c>
      <c r="R196" s="25">
        <f t="shared" si="28"/>
        <v>0.28399999999999936</v>
      </c>
    </row>
    <row r="197" spans="1:18" x14ac:dyDescent="0.25">
      <c r="A197" s="14">
        <v>181</v>
      </c>
      <c r="B197" s="15">
        <v>44973</v>
      </c>
      <c r="C197" s="16">
        <v>60.665267999999998</v>
      </c>
      <c r="D197" s="17">
        <v>17.100000000000001</v>
      </c>
      <c r="E197" s="18">
        <v>202.03999300000001</v>
      </c>
      <c r="F197" s="19">
        <f t="shared" si="20"/>
        <v>2.4240499256023007E-4</v>
      </c>
      <c r="G197" s="20">
        <f t="shared" si="21"/>
        <v>2.3447246391983256E-3</v>
      </c>
      <c r="H197" s="20">
        <f t="shared" si="22"/>
        <v>-5.6945536385699658E-2</v>
      </c>
      <c r="I197" s="21">
        <f t="shared" si="23"/>
        <v>72.721497768069014</v>
      </c>
      <c r="J197" s="3">
        <f t="shared" si="24"/>
        <v>703.41739175949772</v>
      </c>
      <c r="K197" s="22">
        <f t="shared" si="25"/>
        <v>-22778.214554279864</v>
      </c>
      <c r="L197" s="21">
        <v>2656.6617586686771</v>
      </c>
      <c r="M197" s="3">
        <v>3689.1293654697233</v>
      </c>
      <c r="N197" s="22">
        <v>7073.0224216705828</v>
      </c>
      <c r="O197" s="21">
        <f t="shared" si="26"/>
        <v>-22002.075664752298</v>
      </c>
      <c r="P197" s="22">
        <v>10963.878549028672</v>
      </c>
      <c r="Q197" s="23">
        <f t="shared" si="27"/>
        <v>4.0000000000000001E-3</v>
      </c>
      <c r="R197" s="25">
        <f t="shared" si="28"/>
        <v>0.27999999999999936</v>
      </c>
    </row>
    <row r="198" spans="1:18" x14ac:dyDescent="0.25">
      <c r="A198" s="14">
        <v>182</v>
      </c>
      <c r="B198" s="15">
        <v>44972</v>
      </c>
      <c r="C198" s="16">
        <v>60.650565999999998</v>
      </c>
      <c r="D198" s="17">
        <v>17.059999000000001</v>
      </c>
      <c r="E198" s="18">
        <v>214.240005</v>
      </c>
      <c r="F198" s="19">
        <f t="shared" si="20"/>
        <v>-1.9176167943789624E-3</v>
      </c>
      <c r="G198" s="20">
        <f t="shared" si="21"/>
        <v>5.8651029832912371E-4</v>
      </c>
      <c r="H198" s="20">
        <f t="shared" si="22"/>
        <v>2.3847096774193499E-2</v>
      </c>
      <c r="I198" s="21">
        <f t="shared" si="23"/>
        <v>-575.28503831368869</v>
      </c>
      <c r="J198" s="3">
        <f t="shared" si="24"/>
        <v>175.95308949873711</v>
      </c>
      <c r="K198" s="22">
        <f t="shared" si="25"/>
        <v>9538.8387096774004</v>
      </c>
      <c r="L198" s="21">
        <v>2691.4198703350103</v>
      </c>
      <c r="M198" s="3">
        <v>3692.7623679351209</v>
      </c>
      <c r="N198" s="22">
        <v>7252.8567546585873</v>
      </c>
      <c r="O198" s="21">
        <f t="shared" si="26"/>
        <v>9139.5067608624486</v>
      </c>
      <c r="P198" s="22">
        <v>11282.228621966095</v>
      </c>
      <c r="Q198" s="23">
        <f t="shared" si="27"/>
        <v>4.0000000000000001E-3</v>
      </c>
      <c r="R198" s="25">
        <f t="shared" si="28"/>
        <v>0.27599999999999936</v>
      </c>
    </row>
    <row r="199" spans="1:18" x14ac:dyDescent="0.25">
      <c r="A199" s="14">
        <v>183</v>
      </c>
      <c r="B199" s="15">
        <v>44971</v>
      </c>
      <c r="C199" s="16">
        <v>60.767094</v>
      </c>
      <c r="D199" s="17">
        <v>17.049999</v>
      </c>
      <c r="E199" s="18">
        <v>209.25</v>
      </c>
      <c r="F199" s="19">
        <f t="shared" si="20"/>
        <v>1.2130085572304328E-2</v>
      </c>
      <c r="G199" s="20">
        <f t="shared" si="21"/>
        <v>7.0879503839338387E-3</v>
      </c>
      <c r="H199" s="20">
        <f t="shared" si="22"/>
        <v>7.5061657804468052E-2</v>
      </c>
      <c r="I199" s="21">
        <f t="shared" si="23"/>
        <v>3639.0256716912982</v>
      </c>
      <c r="J199" s="3">
        <f t="shared" si="24"/>
        <v>2126.3851151801514</v>
      </c>
      <c r="K199" s="22">
        <f t="shared" si="25"/>
        <v>30024.66312178722</v>
      </c>
      <c r="L199" s="21">
        <v>2772.7478532926675</v>
      </c>
      <c r="M199" s="3">
        <v>4077.655339805819</v>
      </c>
      <c r="N199" s="22">
        <v>7268.9207740600277</v>
      </c>
      <c r="O199" s="21">
        <f t="shared" si="26"/>
        <v>35790.073908658669</v>
      </c>
      <c r="P199" s="22">
        <v>11347.925649899551</v>
      </c>
      <c r="Q199" s="23">
        <f t="shared" si="27"/>
        <v>4.0000000000000001E-3</v>
      </c>
      <c r="R199" s="25">
        <f t="shared" si="28"/>
        <v>0.27199999999999935</v>
      </c>
    </row>
    <row r="200" spans="1:18" x14ac:dyDescent="0.25">
      <c r="A200" s="14">
        <v>184</v>
      </c>
      <c r="B200" s="15">
        <v>44970</v>
      </c>
      <c r="C200" s="16">
        <v>60.038817999999999</v>
      </c>
      <c r="D200" s="17">
        <v>16.93</v>
      </c>
      <c r="E200" s="18">
        <v>194.63999899999999</v>
      </c>
      <c r="F200" s="19">
        <f t="shared" si="20"/>
        <v>1.1333840068428191E-3</v>
      </c>
      <c r="G200" s="20">
        <f t="shared" si="21"/>
        <v>9.5408467501489902E-3</v>
      </c>
      <c r="H200" s="20">
        <f t="shared" si="22"/>
        <v>-1.1427700804650831E-2</v>
      </c>
      <c r="I200" s="21">
        <f t="shared" si="23"/>
        <v>340.01520205284572</v>
      </c>
      <c r="J200" s="3">
        <f t="shared" si="24"/>
        <v>2862.2540250446968</v>
      </c>
      <c r="K200" s="22">
        <f t="shared" si="25"/>
        <v>-4571.0803218603323</v>
      </c>
      <c r="L200" s="21">
        <v>2783.2922473257195</v>
      </c>
      <c r="M200" s="3">
        <v>4164.6866522109249</v>
      </c>
      <c r="N200" s="22">
        <v>7349.2001093854678</v>
      </c>
      <c r="O200" s="21">
        <f t="shared" si="26"/>
        <v>-1368.8110947627897</v>
      </c>
      <c r="P200" s="22">
        <v>11391.014211306016</v>
      </c>
      <c r="Q200" s="23">
        <f t="shared" si="27"/>
        <v>4.0000000000000001E-3</v>
      </c>
      <c r="R200" s="25">
        <f t="shared" si="28"/>
        <v>0.26799999999999935</v>
      </c>
    </row>
    <row r="201" spans="1:18" x14ac:dyDescent="0.25">
      <c r="A201" s="14">
        <v>185</v>
      </c>
      <c r="B201" s="15">
        <v>44967</v>
      </c>
      <c r="C201" s="16">
        <v>59.970847999999997</v>
      </c>
      <c r="D201" s="17">
        <v>16.77</v>
      </c>
      <c r="E201" s="18">
        <v>196.88999899999999</v>
      </c>
      <c r="F201" s="19">
        <f t="shared" si="20"/>
        <v>3.2948631865361788E-2</v>
      </c>
      <c r="G201" s="20">
        <f t="shared" si="21"/>
        <v>-7.1047369511390013E-3</v>
      </c>
      <c r="H201" s="20">
        <f t="shared" si="22"/>
        <v>-5.030873841326855E-2</v>
      </c>
      <c r="I201" s="21">
        <f t="shared" si="23"/>
        <v>9884.5895596085356</v>
      </c>
      <c r="J201" s="3">
        <f t="shared" si="24"/>
        <v>-2131.4210853417003</v>
      </c>
      <c r="K201" s="22">
        <f t="shared" si="25"/>
        <v>-20123.495365307419</v>
      </c>
      <c r="L201" s="21">
        <v>2820.3955729091181</v>
      </c>
      <c r="M201" s="3">
        <v>4248.046875</v>
      </c>
      <c r="N201" s="22">
        <v>7939.5578179912718</v>
      </c>
      <c r="O201" s="21">
        <f t="shared" si="26"/>
        <v>-12370.326891040584</v>
      </c>
      <c r="P201" s="22">
        <v>11801.558170918181</v>
      </c>
      <c r="Q201" s="23">
        <f t="shared" si="27"/>
        <v>4.0000000000000001E-3</v>
      </c>
      <c r="R201" s="25">
        <f t="shared" si="28"/>
        <v>0.26399999999999935</v>
      </c>
    </row>
    <row r="202" spans="1:18" x14ac:dyDescent="0.25">
      <c r="A202" s="14">
        <v>186</v>
      </c>
      <c r="B202" s="15">
        <v>44966</v>
      </c>
      <c r="C202" s="16">
        <v>58.057918999999998</v>
      </c>
      <c r="D202" s="17">
        <v>16.889999</v>
      </c>
      <c r="E202" s="18">
        <v>207.320007</v>
      </c>
      <c r="F202" s="19">
        <f t="shared" si="20"/>
        <v>5.3808679761018219E-3</v>
      </c>
      <c r="G202" s="20">
        <f t="shared" si="21"/>
        <v>-2.8193327283850933E-2</v>
      </c>
      <c r="H202" s="20">
        <f t="shared" si="22"/>
        <v>2.9956849370052829E-2</v>
      </c>
      <c r="I202" s="21">
        <f t="shared" si="23"/>
        <v>1614.2603928305466</v>
      </c>
      <c r="J202" s="3">
        <f t="shared" si="24"/>
        <v>-8457.9981851552802</v>
      </c>
      <c r="K202" s="22">
        <f t="shared" si="25"/>
        <v>11982.739748021131</v>
      </c>
      <c r="L202" s="21">
        <v>2828.3162889234604</v>
      </c>
      <c r="M202" s="3">
        <v>4276.1557115297719</v>
      </c>
      <c r="N202" s="22">
        <v>8157.4021860471466</v>
      </c>
      <c r="O202" s="21">
        <f t="shared" si="26"/>
        <v>5139.001955696398</v>
      </c>
      <c r="P202" s="22">
        <v>11812.374442503227</v>
      </c>
      <c r="Q202" s="23">
        <f t="shared" si="27"/>
        <v>4.0000000000000001E-3</v>
      </c>
      <c r="R202" s="25">
        <f t="shared" si="28"/>
        <v>0.25999999999999934</v>
      </c>
    </row>
    <row r="203" spans="1:18" x14ac:dyDescent="0.25">
      <c r="A203" s="14">
        <v>187</v>
      </c>
      <c r="B203" s="15">
        <v>44965</v>
      </c>
      <c r="C203" s="16">
        <v>57.747188999999999</v>
      </c>
      <c r="D203" s="17">
        <v>17.379999000000002</v>
      </c>
      <c r="E203" s="18">
        <v>201.28999300000001</v>
      </c>
      <c r="F203" s="19">
        <f t="shared" si="20"/>
        <v>-2.3485254226667251E-3</v>
      </c>
      <c r="G203" s="20">
        <f t="shared" si="21"/>
        <v>-1.0250570059827435E-2</v>
      </c>
      <c r="H203" s="20">
        <f t="shared" si="22"/>
        <v>2.2763045808272375E-2</v>
      </c>
      <c r="I203" s="21">
        <f t="shared" si="23"/>
        <v>-704.55762680001749</v>
      </c>
      <c r="J203" s="3">
        <f t="shared" si="24"/>
        <v>-3075.1710179482307</v>
      </c>
      <c r="K203" s="22">
        <f t="shared" si="25"/>
        <v>9105.2183233089509</v>
      </c>
      <c r="L203" s="21">
        <v>2878.2169073052532</v>
      </c>
      <c r="M203" s="3">
        <v>4472.0496894409489</v>
      </c>
      <c r="N203" s="22">
        <v>8201.18213292984</v>
      </c>
      <c r="O203" s="21">
        <f t="shared" si="26"/>
        <v>5325.4896785607025</v>
      </c>
      <c r="P203" s="22">
        <v>11862.493980624509</v>
      </c>
      <c r="Q203" s="23">
        <f t="shared" si="27"/>
        <v>4.0000000000000001E-3</v>
      </c>
      <c r="R203" s="25">
        <f t="shared" si="28"/>
        <v>0.25599999999999934</v>
      </c>
    </row>
    <row r="204" spans="1:18" x14ac:dyDescent="0.25">
      <c r="A204" s="14">
        <v>188</v>
      </c>
      <c r="B204" s="15">
        <v>44964</v>
      </c>
      <c r="C204" s="16">
        <v>57.883128999999997</v>
      </c>
      <c r="D204" s="17">
        <v>17.559999000000001</v>
      </c>
      <c r="E204" s="18">
        <v>196.80999800000001</v>
      </c>
      <c r="F204" s="19">
        <f t="shared" si="20"/>
        <v>3.0423459430195088E-2</v>
      </c>
      <c r="G204" s="20">
        <f t="shared" si="21"/>
        <v>1.6792067168500457E-2</v>
      </c>
      <c r="H204" s="20">
        <f t="shared" si="22"/>
        <v>1.0525790987004235E-2</v>
      </c>
      <c r="I204" s="21">
        <f t="shared" si="23"/>
        <v>9127.0378290585268</v>
      </c>
      <c r="J204" s="3">
        <f t="shared" si="24"/>
        <v>5037.6201505501376</v>
      </c>
      <c r="K204" s="22">
        <f t="shared" si="25"/>
        <v>4210.3163948016945</v>
      </c>
      <c r="L204" s="21">
        <v>2881.797553949772</v>
      </c>
      <c r="M204" s="3">
        <v>4474.4318181818126</v>
      </c>
      <c r="N204" s="22">
        <v>8374.2021088815127</v>
      </c>
      <c r="O204" s="21">
        <f t="shared" si="26"/>
        <v>18374.974374410358</v>
      </c>
      <c r="P204" s="22">
        <v>11940.267662940696</v>
      </c>
      <c r="Q204" s="23">
        <f t="shared" si="27"/>
        <v>4.0000000000000001E-3</v>
      </c>
      <c r="R204" s="25">
        <f t="shared" si="28"/>
        <v>0.25199999999999934</v>
      </c>
    </row>
    <row r="205" spans="1:18" x14ac:dyDescent="0.25">
      <c r="A205" s="14">
        <v>189</v>
      </c>
      <c r="B205" s="15">
        <v>44963</v>
      </c>
      <c r="C205" s="16">
        <v>56.174118</v>
      </c>
      <c r="D205" s="17">
        <v>17.27</v>
      </c>
      <c r="E205" s="18">
        <v>194.759995</v>
      </c>
      <c r="F205" s="19">
        <f t="shared" si="20"/>
        <v>-7.7186656746347504E-3</v>
      </c>
      <c r="G205" s="20">
        <f t="shared" si="21"/>
        <v>-2.4844665434481383E-2</v>
      </c>
      <c r="H205" s="20">
        <f t="shared" si="22"/>
        <v>2.5160538481114658E-2</v>
      </c>
      <c r="I205" s="21">
        <f t="shared" si="23"/>
        <v>-2315.5997023904251</v>
      </c>
      <c r="J205" s="3">
        <f t="shared" si="24"/>
        <v>-7453.3996303444146</v>
      </c>
      <c r="K205" s="22">
        <f t="shared" si="25"/>
        <v>10064.215392445863</v>
      </c>
      <c r="L205" s="21">
        <v>2957.4568082687324</v>
      </c>
      <c r="M205" s="3">
        <v>4610.3350499634653</v>
      </c>
      <c r="N205" s="22">
        <v>8401.5881025935705</v>
      </c>
      <c r="O205" s="21">
        <f t="shared" si="26"/>
        <v>295.21605971102326</v>
      </c>
      <c r="P205" s="22">
        <v>13096.516495755539</v>
      </c>
      <c r="Q205" s="23">
        <f t="shared" si="27"/>
        <v>4.0000000000000001E-3</v>
      </c>
      <c r="R205" s="25">
        <f t="shared" si="28"/>
        <v>0.24799999999999933</v>
      </c>
    </row>
    <row r="206" spans="1:18" x14ac:dyDescent="0.25">
      <c r="A206" s="14">
        <v>190</v>
      </c>
      <c r="B206" s="15">
        <v>44960</v>
      </c>
      <c r="C206" s="16">
        <v>56.611080000000001</v>
      </c>
      <c r="D206" s="17">
        <v>17.709999</v>
      </c>
      <c r="E206" s="18">
        <v>189.979996</v>
      </c>
      <c r="F206" s="19">
        <f t="shared" si="20"/>
        <v>1.1625935278225974E-2</v>
      </c>
      <c r="G206" s="20">
        <f t="shared" si="21"/>
        <v>-2.8524465167306667E-2</v>
      </c>
      <c r="H206" s="20">
        <f t="shared" si="22"/>
        <v>9.0826576919815771E-3</v>
      </c>
      <c r="I206" s="21">
        <f t="shared" si="23"/>
        <v>3487.780583467792</v>
      </c>
      <c r="J206" s="3">
        <f t="shared" si="24"/>
        <v>-8557.3395501920004</v>
      </c>
      <c r="K206" s="22">
        <f t="shared" si="25"/>
        <v>3633.0630767926309</v>
      </c>
      <c r="L206" s="21">
        <v>2961.502164062013</v>
      </c>
      <c r="M206" s="3">
        <v>4901.5043201106719</v>
      </c>
      <c r="N206" s="22">
        <v>8691.502213004298</v>
      </c>
      <c r="O206" s="21">
        <f t="shared" si="26"/>
        <v>-1436.4958899315775</v>
      </c>
      <c r="P206" s="22">
        <v>14311.159066554714</v>
      </c>
      <c r="Q206" s="23">
        <f t="shared" si="27"/>
        <v>4.0000000000000001E-3</v>
      </c>
      <c r="R206" s="25">
        <f t="shared" si="28"/>
        <v>0.24399999999999933</v>
      </c>
    </row>
    <row r="207" spans="1:18" x14ac:dyDescent="0.25">
      <c r="A207" s="14">
        <v>191</v>
      </c>
      <c r="B207" s="15">
        <v>44959</v>
      </c>
      <c r="C207" s="16">
        <v>55.960487000000001</v>
      </c>
      <c r="D207" s="17">
        <v>18.23</v>
      </c>
      <c r="E207" s="18">
        <v>188.270004</v>
      </c>
      <c r="F207" s="19">
        <f t="shared" si="20"/>
        <v>-1.1831327432543892E-2</v>
      </c>
      <c r="G207" s="20">
        <f t="shared" si="21"/>
        <v>1.9005087702911538E-2</v>
      </c>
      <c r="H207" s="20">
        <f t="shared" si="22"/>
        <v>3.7814893604213973E-2</v>
      </c>
      <c r="I207" s="21">
        <f t="shared" si="23"/>
        <v>-3549.3982297631678</v>
      </c>
      <c r="J207" s="3">
        <f t="shared" si="24"/>
        <v>5701.5263108734616</v>
      </c>
      <c r="K207" s="22">
        <f t="shared" si="25"/>
        <v>15125.957441685588</v>
      </c>
      <c r="L207" s="21">
        <v>2998.0608801086105</v>
      </c>
      <c r="M207" s="3">
        <v>5006.1990111248679</v>
      </c>
      <c r="N207" s="22">
        <v>8887.0836878990103</v>
      </c>
      <c r="O207" s="21">
        <f t="shared" si="26"/>
        <v>17278.085522795882</v>
      </c>
      <c r="P207" s="22">
        <v>14360.700467111754</v>
      </c>
      <c r="Q207" s="23">
        <f t="shared" si="27"/>
        <v>4.0000000000000001E-3</v>
      </c>
      <c r="R207" s="25">
        <f t="shared" si="28"/>
        <v>0.23999999999999932</v>
      </c>
    </row>
    <row r="208" spans="1:18" x14ac:dyDescent="0.25">
      <c r="A208" s="14">
        <v>192</v>
      </c>
      <c r="B208" s="15">
        <v>44958</v>
      </c>
      <c r="C208" s="16">
        <v>56.630501000000002</v>
      </c>
      <c r="D208" s="17">
        <v>17.889999</v>
      </c>
      <c r="E208" s="18">
        <v>181.41000399999999</v>
      </c>
      <c r="F208" s="19">
        <f t="shared" si="20"/>
        <v>-8.3319516996265275E-3</v>
      </c>
      <c r="G208" s="20">
        <f t="shared" si="21"/>
        <v>4.4976516064455963E-2</v>
      </c>
      <c r="H208" s="20">
        <f t="shared" si="22"/>
        <v>4.7280931490122802E-2</v>
      </c>
      <c r="I208" s="21">
        <f t="shared" si="23"/>
        <v>-2499.5855098879583</v>
      </c>
      <c r="J208" s="3">
        <f t="shared" si="24"/>
        <v>13492.954819336788</v>
      </c>
      <c r="K208" s="22">
        <f t="shared" si="25"/>
        <v>18912.372596049121</v>
      </c>
      <c r="L208" s="21">
        <v>3020.1554656302364</v>
      </c>
      <c r="M208" s="3">
        <v>5017.9211469534075</v>
      </c>
      <c r="N208" s="22">
        <v>9105.2183233089509</v>
      </c>
      <c r="O208" s="21">
        <f t="shared" si="26"/>
        <v>29905.741905497951</v>
      </c>
      <c r="P208" s="22">
        <v>14443.209278922808</v>
      </c>
      <c r="Q208" s="23">
        <f t="shared" si="27"/>
        <v>4.0000000000000001E-3</v>
      </c>
      <c r="R208" s="25">
        <f t="shared" si="28"/>
        <v>0.23599999999999932</v>
      </c>
    </row>
    <row r="209" spans="1:18" x14ac:dyDescent="0.25">
      <c r="A209" s="14">
        <v>193</v>
      </c>
      <c r="B209" s="15">
        <v>44957</v>
      </c>
      <c r="C209" s="16">
        <v>57.106307999999999</v>
      </c>
      <c r="D209" s="17">
        <v>17.120000999999998</v>
      </c>
      <c r="E209" s="18">
        <v>173.220001</v>
      </c>
      <c r="F209" s="19">
        <f t="shared" ref="F209:F266" si="29">(C209/C210)-1</f>
        <v>6.8482093798549748E-3</v>
      </c>
      <c r="G209" s="20">
        <f t="shared" ref="G209:G266" si="30">D209/D210-1</f>
        <v>-4.8360144524735915E-2</v>
      </c>
      <c r="H209" s="20">
        <f t="shared" ref="H209:H266" si="31">E209/E210-1</f>
        <v>3.9361555517543501E-2</v>
      </c>
      <c r="I209" s="21">
        <f t="shared" ref="I209:I266" si="32">F209*$E$4</f>
        <v>2054.4628139564925</v>
      </c>
      <c r="J209" s="3">
        <f t="shared" ref="J209:J266" si="33">G209*$F$4</f>
        <v>-14508.043357420775</v>
      </c>
      <c r="K209" s="22">
        <f t="shared" ref="K209:K266" si="34">H209*$G$4</f>
        <v>15744.622207017401</v>
      </c>
      <c r="L209" s="21">
        <v>3056.7681252806178</v>
      </c>
      <c r="M209" s="3">
        <v>5037.6201505501376</v>
      </c>
      <c r="N209" s="22">
        <v>9538.8387096774004</v>
      </c>
      <c r="O209" s="21">
        <f t="shared" ref="O209:O266" si="35">SUM(I209:K209)</f>
        <v>3291.0416635531183</v>
      </c>
      <c r="P209" s="22">
        <v>14521.309094583867</v>
      </c>
      <c r="Q209" s="23">
        <f t="shared" si="27"/>
        <v>4.0000000000000001E-3</v>
      </c>
      <c r="R209" s="25">
        <f t="shared" si="28"/>
        <v>0.23199999999999932</v>
      </c>
    </row>
    <row r="210" spans="1:18" x14ac:dyDescent="0.25">
      <c r="A210" s="14">
        <v>194</v>
      </c>
      <c r="B210" s="15">
        <v>44956</v>
      </c>
      <c r="C210" s="16">
        <v>56.717891999999999</v>
      </c>
      <c r="D210" s="17">
        <v>17.989999999999998</v>
      </c>
      <c r="E210" s="18">
        <v>166.66000399999999</v>
      </c>
      <c r="F210" s="19">
        <f t="shared" si="29"/>
        <v>-1.7091086604865691E-3</v>
      </c>
      <c r="G210" s="20">
        <f t="shared" si="30"/>
        <v>5.885815185403187E-2</v>
      </c>
      <c r="H210" s="20">
        <f t="shared" si="31"/>
        <v>-6.3181508595216762E-2</v>
      </c>
      <c r="I210" s="21">
        <f t="shared" si="32"/>
        <v>-512.73259814597077</v>
      </c>
      <c r="J210" s="3">
        <f t="shared" si="33"/>
        <v>17657.445556209561</v>
      </c>
      <c r="K210" s="22">
        <f t="shared" si="34"/>
        <v>-25272.603438086706</v>
      </c>
      <c r="L210" s="21">
        <v>3250.2405721389182</v>
      </c>
      <c r="M210" s="3">
        <v>5162.8580208973763</v>
      </c>
      <c r="N210" s="22">
        <v>9599.6974626507908</v>
      </c>
      <c r="O210" s="21">
        <f t="shared" si="35"/>
        <v>-8127.8904800231176</v>
      </c>
      <c r="P210" s="22">
        <v>14753.693525890121</v>
      </c>
      <c r="Q210" s="23">
        <f t="shared" ref="Q210:Q266" si="36">1/250</f>
        <v>4.0000000000000001E-3</v>
      </c>
      <c r="R210" s="25">
        <f t="shared" si="28"/>
        <v>0.22799999999999931</v>
      </c>
    </row>
    <row r="211" spans="1:18" x14ac:dyDescent="0.25">
      <c r="A211" s="14">
        <v>195</v>
      </c>
      <c r="B211" s="15">
        <v>44953</v>
      </c>
      <c r="C211" s="16">
        <v>56.814995000000003</v>
      </c>
      <c r="D211" s="17">
        <v>16.989999999999998</v>
      </c>
      <c r="E211" s="18">
        <v>177.89999399999999</v>
      </c>
      <c r="F211" s="19">
        <f t="shared" si="29"/>
        <v>-1.7091157196802431E-4</v>
      </c>
      <c r="G211" s="20">
        <f t="shared" si="30"/>
        <v>5.9207226714459438E-3</v>
      </c>
      <c r="H211" s="20">
        <f t="shared" si="31"/>
        <v>0.11000180670114657</v>
      </c>
      <c r="I211" s="21">
        <f t="shared" si="32"/>
        <v>-51.273471590407297</v>
      </c>
      <c r="J211" s="3">
        <f t="shared" si="33"/>
        <v>1776.2168014337831</v>
      </c>
      <c r="K211" s="22">
        <f t="shared" si="34"/>
        <v>44000.722680458624</v>
      </c>
      <c r="L211" s="21">
        <v>3296.1451181213965</v>
      </c>
      <c r="M211" s="3">
        <v>5283.1841980009567</v>
      </c>
      <c r="N211" s="22">
        <v>9639.8750350540577</v>
      </c>
      <c r="O211" s="21">
        <f t="shared" si="35"/>
        <v>45725.666010301997</v>
      </c>
      <c r="P211" s="22">
        <v>14799.573158598367</v>
      </c>
      <c r="Q211" s="23">
        <f t="shared" si="36"/>
        <v>4.0000000000000001E-3</v>
      </c>
      <c r="R211" s="25">
        <f t="shared" ref="R211:R266" si="37">R210-Q211</f>
        <v>0.22399999999999931</v>
      </c>
    </row>
    <row r="212" spans="1:18" x14ac:dyDescent="0.25">
      <c r="A212" s="14">
        <v>196</v>
      </c>
      <c r="B212" s="15">
        <v>44952</v>
      </c>
      <c r="C212" s="16">
        <v>56.824706999999997</v>
      </c>
      <c r="D212" s="17">
        <v>16.889999</v>
      </c>
      <c r="E212" s="18">
        <v>160.270004</v>
      </c>
      <c r="F212" s="19">
        <f t="shared" si="29"/>
        <v>1.1756502026817328E-2</v>
      </c>
      <c r="G212" s="20">
        <f t="shared" si="30"/>
        <v>6.5553035425922612E-3</v>
      </c>
      <c r="H212" s="20">
        <f t="shared" si="31"/>
        <v>0.10967258718900585</v>
      </c>
      <c r="I212" s="21">
        <f t="shared" si="32"/>
        <v>3526.9506080451984</v>
      </c>
      <c r="J212" s="3">
        <f t="shared" si="33"/>
        <v>1966.5910627776784</v>
      </c>
      <c r="K212" s="22">
        <f t="shared" si="34"/>
        <v>43869.034875602345</v>
      </c>
      <c r="L212" s="21">
        <v>3298.9779198795645</v>
      </c>
      <c r="M212" s="3">
        <v>5331.9396409795772</v>
      </c>
      <c r="N212" s="22">
        <v>9779.6340956341155</v>
      </c>
      <c r="O212" s="21">
        <f t="shared" si="35"/>
        <v>49362.576546425218</v>
      </c>
      <c r="P212" s="22">
        <v>14929.066368997024</v>
      </c>
      <c r="Q212" s="23">
        <f t="shared" si="36"/>
        <v>4.0000000000000001E-3</v>
      </c>
      <c r="R212" s="25">
        <f t="shared" si="37"/>
        <v>0.21999999999999931</v>
      </c>
    </row>
    <row r="213" spans="1:18" x14ac:dyDescent="0.25">
      <c r="A213" s="14">
        <v>197</v>
      </c>
      <c r="B213" s="15">
        <v>44951</v>
      </c>
      <c r="C213" s="16">
        <v>56.164409999999997</v>
      </c>
      <c r="D213" s="17">
        <v>16.780000999999999</v>
      </c>
      <c r="E213" s="18">
        <v>144.429993</v>
      </c>
      <c r="F213" s="19">
        <f t="shared" si="29"/>
        <v>-2.5866069904167954E-3</v>
      </c>
      <c r="G213" s="20">
        <f t="shared" si="30"/>
        <v>-7.6876995860438724E-3</v>
      </c>
      <c r="H213" s="20">
        <f t="shared" si="31"/>
        <v>3.7528251007910018E-3</v>
      </c>
      <c r="I213" s="21">
        <f t="shared" si="32"/>
        <v>-775.98209712503865</v>
      </c>
      <c r="J213" s="3">
        <f t="shared" si="33"/>
        <v>-2306.3098758131619</v>
      </c>
      <c r="K213" s="22">
        <f t="shared" si="34"/>
        <v>1501.1300403164007</v>
      </c>
      <c r="L213" s="21">
        <v>3354.4795838039931</v>
      </c>
      <c r="M213" s="3">
        <v>5393.6005830904187</v>
      </c>
      <c r="N213" s="22">
        <v>9860.4390016472371</v>
      </c>
      <c r="O213" s="21">
        <f t="shared" si="35"/>
        <v>-1581.1619326217999</v>
      </c>
      <c r="P213" s="22">
        <v>15153.78085237382</v>
      </c>
      <c r="Q213" s="23">
        <f t="shared" si="36"/>
        <v>4.0000000000000001E-3</v>
      </c>
      <c r="R213" s="25">
        <f t="shared" si="37"/>
        <v>0.2159999999999993</v>
      </c>
    </row>
    <row r="214" spans="1:18" x14ac:dyDescent="0.25">
      <c r="A214" s="14">
        <v>198</v>
      </c>
      <c r="B214" s="15">
        <v>44950</v>
      </c>
      <c r="C214" s="16">
        <v>56.310062000000002</v>
      </c>
      <c r="D214" s="17">
        <v>16.91</v>
      </c>
      <c r="E214" s="18">
        <v>143.88999899999999</v>
      </c>
      <c r="F214" s="19">
        <f t="shared" si="29"/>
        <v>-1.0915921060392519E-2</v>
      </c>
      <c r="G214" s="20">
        <f t="shared" si="30"/>
        <v>-2.0278099652375481E-2</v>
      </c>
      <c r="H214" s="20">
        <f t="shared" si="31"/>
        <v>9.7390608695646641E-4</v>
      </c>
      <c r="I214" s="21">
        <f t="shared" si="32"/>
        <v>-3274.7763181177556</v>
      </c>
      <c r="J214" s="3">
        <f t="shared" si="33"/>
        <v>-6083.4298957126439</v>
      </c>
      <c r="K214" s="22">
        <f t="shared" si="34"/>
        <v>389.56243478258659</v>
      </c>
      <c r="L214" s="21">
        <v>3372.4269245576811</v>
      </c>
      <c r="M214" s="3">
        <v>5474.4681960374965</v>
      </c>
      <c r="N214" s="22">
        <v>9915.9637410438427</v>
      </c>
      <c r="O214" s="21">
        <f t="shared" si="35"/>
        <v>-8968.6437790478121</v>
      </c>
      <c r="P214" s="22">
        <v>15215.308101748791</v>
      </c>
      <c r="Q214" s="23">
        <f t="shared" si="36"/>
        <v>4.0000000000000001E-3</v>
      </c>
      <c r="R214" s="25">
        <f t="shared" si="37"/>
        <v>0.2119999999999993</v>
      </c>
    </row>
    <row r="215" spans="1:18" x14ac:dyDescent="0.25">
      <c r="A215" s="14">
        <v>199</v>
      </c>
      <c r="B215" s="15">
        <v>44949</v>
      </c>
      <c r="C215" s="16">
        <v>56.931522000000001</v>
      </c>
      <c r="D215" s="17">
        <v>17.260000000000002</v>
      </c>
      <c r="E215" s="18">
        <v>143.75</v>
      </c>
      <c r="F215" s="19">
        <f t="shared" si="29"/>
        <v>-4.5840189493601136E-3</v>
      </c>
      <c r="G215" s="20">
        <f t="shared" si="30"/>
        <v>4.4794188861985607E-2</v>
      </c>
      <c r="H215" s="20">
        <f t="shared" si="31"/>
        <v>7.7424690112797068E-2</v>
      </c>
      <c r="I215" s="21">
        <f t="shared" si="32"/>
        <v>-1375.205684808034</v>
      </c>
      <c r="J215" s="3">
        <f t="shared" si="33"/>
        <v>13438.256658595681</v>
      </c>
      <c r="K215" s="22">
        <f t="shared" si="34"/>
        <v>30969.876045118828</v>
      </c>
      <c r="L215" s="21">
        <v>3391.2145068573764</v>
      </c>
      <c r="M215" s="3">
        <v>5477.7845404747613</v>
      </c>
      <c r="N215" s="22">
        <v>10064.215392445863</v>
      </c>
      <c r="O215" s="21">
        <f t="shared" si="35"/>
        <v>43032.927018906477</v>
      </c>
      <c r="P215" s="22">
        <v>15248.424084668954</v>
      </c>
      <c r="Q215" s="23">
        <f t="shared" si="36"/>
        <v>4.0000000000000001E-3</v>
      </c>
      <c r="R215" s="25">
        <f t="shared" si="37"/>
        <v>0.2079999999999993</v>
      </c>
    </row>
    <row r="216" spans="1:18" x14ac:dyDescent="0.25">
      <c r="A216" s="14">
        <v>200</v>
      </c>
      <c r="B216" s="15">
        <v>44946</v>
      </c>
      <c r="C216" s="16">
        <v>57.193699000000002</v>
      </c>
      <c r="D216" s="17">
        <v>16.52</v>
      </c>
      <c r="E216" s="18">
        <v>133.41999799999999</v>
      </c>
      <c r="F216" s="19">
        <f t="shared" si="29"/>
        <v>-3.8897687477363885E-3</v>
      </c>
      <c r="G216" s="20">
        <f t="shared" si="30"/>
        <v>2.608695652173898E-2</v>
      </c>
      <c r="H216" s="20">
        <f t="shared" si="31"/>
        <v>4.9146812127810025E-2</v>
      </c>
      <c r="I216" s="21">
        <f t="shared" si="32"/>
        <v>-1166.9306243209166</v>
      </c>
      <c r="J216" s="3">
        <f t="shared" si="33"/>
        <v>7826.0869565216935</v>
      </c>
      <c r="K216" s="22">
        <f t="shared" si="34"/>
        <v>19658.72485112401</v>
      </c>
      <c r="L216" s="21">
        <v>3396.784372418882</v>
      </c>
      <c r="M216" s="3">
        <v>5500.4806739345822</v>
      </c>
      <c r="N216" s="22">
        <v>10287.773140798163</v>
      </c>
      <c r="O216" s="21">
        <f t="shared" si="35"/>
        <v>26317.881183324789</v>
      </c>
      <c r="P216" s="22">
        <v>15675.985000155013</v>
      </c>
      <c r="Q216" s="23">
        <f t="shared" si="36"/>
        <v>4.0000000000000001E-3</v>
      </c>
      <c r="R216" s="25">
        <f t="shared" si="37"/>
        <v>0.20399999999999929</v>
      </c>
    </row>
    <row r="217" spans="1:18" x14ac:dyDescent="0.25">
      <c r="A217" s="14">
        <v>201</v>
      </c>
      <c r="B217" s="15">
        <v>44945</v>
      </c>
      <c r="C217" s="16">
        <v>57.417037999999998</v>
      </c>
      <c r="D217" s="17">
        <v>16.100000000000001</v>
      </c>
      <c r="E217" s="18">
        <v>127.16999800000001</v>
      </c>
      <c r="F217" s="19">
        <f t="shared" si="29"/>
        <v>1.2673481089110927E-2</v>
      </c>
      <c r="G217" s="20">
        <f t="shared" si="30"/>
        <v>-1.8292682926829062E-2</v>
      </c>
      <c r="H217" s="20">
        <f t="shared" si="31"/>
        <v>-1.2501949157493031E-2</v>
      </c>
      <c r="I217" s="21">
        <f t="shared" si="32"/>
        <v>3802.044326733278</v>
      </c>
      <c r="J217" s="3">
        <f t="shared" si="33"/>
        <v>-5487.8048780487188</v>
      </c>
      <c r="K217" s="22">
        <f t="shared" si="34"/>
        <v>-5000.7796629972127</v>
      </c>
      <c r="L217" s="21">
        <v>3487.780583467792</v>
      </c>
      <c r="M217" s="3">
        <v>5527.1082125328385</v>
      </c>
      <c r="N217" s="22">
        <v>11010.905982535136</v>
      </c>
      <c r="O217" s="21">
        <f t="shared" si="35"/>
        <v>-6686.5402143126539</v>
      </c>
      <c r="P217" s="22">
        <v>15865.09498884381</v>
      </c>
      <c r="Q217" s="23">
        <f t="shared" si="36"/>
        <v>4.0000000000000001E-3</v>
      </c>
      <c r="R217" s="25">
        <f t="shared" si="37"/>
        <v>0.19999999999999929</v>
      </c>
    </row>
    <row r="218" spans="1:18" x14ac:dyDescent="0.25">
      <c r="A218" s="14">
        <v>202</v>
      </c>
      <c r="B218" s="15">
        <v>44944</v>
      </c>
      <c r="C218" s="16">
        <v>56.698470999999998</v>
      </c>
      <c r="D218" s="17">
        <v>16.399999999999999</v>
      </c>
      <c r="E218" s="18">
        <v>128.779999</v>
      </c>
      <c r="F218" s="19">
        <f t="shared" si="29"/>
        <v>-1.7003404380649179E-2</v>
      </c>
      <c r="G218" s="20">
        <f t="shared" si="30"/>
        <v>-1.6786570743405393E-2</v>
      </c>
      <c r="H218" s="20">
        <f t="shared" si="31"/>
        <v>-2.0609977161381909E-2</v>
      </c>
      <c r="I218" s="21">
        <f t="shared" si="32"/>
        <v>-5101.0213141947534</v>
      </c>
      <c r="J218" s="3">
        <f t="shared" si="33"/>
        <v>-5035.9712230216182</v>
      </c>
      <c r="K218" s="22">
        <f t="shared" si="34"/>
        <v>-8243.990864552763</v>
      </c>
      <c r="L218" s="21">
        <v>3507.610417235685</v>
      </c>
      <c r="M218" s="3">
        <v>5558.2235419583185</v>
      </c>
      <c r="N218" s="22">
        <v>11875.487333158308</v>
      </c>
      <c r="O218" s="21">
        <f t="shared" si="35"/>
        <v>-18380.983401769132</v>
      </c>
      <c r="P218" s="22">
        <v>16217.812048239886</v>
      </c>
      <c r="Q218" s="23">
        <f t="shared" si="36"/>
        <v>4.0000000000000001E-3</v>
      </c>
      <c r="R218" s="25">
        <f t="shared" si="37"/>
        <v>0.19599999999999929</v>
      </c>
    </row>
    <row r="219" spans="1:18" x14ac:dyDescent="0.25">
      <c r="A219" s="14">
        <v>203</v>
      </c>
      <c r="B219" s="15">
        <v>44943</v>
      </c>
      <c r="C219" s="16">
        <v>57.679214000000002</v>
      </c>
      <c r="D219" s="17">
        <v>16.68</v>
      </c>
      <c r="E219" s="18">
        <v>131.490005</v>
      </c>
      <c r="F219" s="19">
        <f t="shared" si="29"/>
        <v>-3.5228745149556984E-3</v>
      </c>
      <c r="G219" s="20">
        <f t="shared" si="30"/>
        <v>-3.5838094557115285E-2</v>
      </c>
      <c r="H219" s="20">
        <f t="shared" si="31"/>
        <v>7.4264729178680877E-2</v>
      </c>
      <c r="I219" s="21">
        <f t="shared" si="32"/>
        <v>-1056.8623544867096</v>
      </c>
      <c r="J219" s="3">
        <f t="shared" si="33"/>
        <v>-10751.428367134586</v>
      </c>
      <c r="K219" s="22">
        <f t="shared" si="34"/>
        <v>29705.891671472349</v>
      </c>
      <c r="L219" s="21">
        <v>3512.6311120008859</v>
      </c>
      <c r="M219" s="3">
        <v>5603.7358238825609</v>
      </c>
      <c r="N219" s="22">
        <v>11982.739748021131</v>
      </c>
      <c r="O219" s="21">
        <f t="shared" si="35"/>
        <v>17897.600949851054</v>
      </c>
      <c r="P219" s="22">
        <v>16599.358012491281</v>
      </c>
      <c r="Q219" s="23">
        <f t="shared" si="36"/>
        <v>4.0000000000000001E-3</v>
      </c>
      <c r="R219" s="25">
        <f t="shared" si="37"/>
        <v>0.19199999999999928</v>
      </c>
    </row>
    <row r="220" spans="1:18" x14ac:dyDescent="0.25">
      <c r="A220" s="14">
        <v>204</v>
      </c>
      <c r="B220" s="15">
        <v>44939</v>
      </c>
      <c r="C220" s="16">
        <v>57.883128999999997</v>
      </c>
      <c r="D220" s="17">
        <v>17.299999</v>
      </c>
      <c r="E220" s="18">
        <v>122.400002</v>
      </c>
      <c r="F220" s="19">
        <f t="shared" si="29"/>
        <v>-1.6775822074444058E-4</v>
      </c>
      <c r="G220" s="20">
        <f t="shared" si="30"/>
        <v>5.813836871288558E-3</v>
      </c>
      <c r="H220" s="20">
        <f t="shared" si="31"/>
        <v>-9.3881192843657812E-3</v>
      </c>
      <c r="I220" s="21">
        <f t="shared" si="32"/>
        <v>-50.327466223332173</v>
      </c>
      <c r="J220" s="3">
        <f t="shared" si="33"/>
        <v>1744.1510613865673</v>
      </c>
      <c r="K220" s="22">
        <f t="shared" si="34"/>
        <v>-3755.2477137463125</v>
      </c>
      <c r="L220" s="21">
        <v>3526.9506080451984</v>
      </c>
      <c r="M220" s="3">
        <v>5642.0953443258923</v>
      </c>
      <c r="N220" s="22">
        <v>12413.393817529972</v>
      </c>
      <c r="O220" s="21">
        <f t="shared" si="35"/>
        <v>-2061.424118583077</v>
      </c>
      <c r="P220" s="22">
        <v>16685.425235690058</v>
      </c>
      <c r="Q220" s="23">
        <f t="shared" si="36"/>
        <v>4.0000000000000001E-3</v>
      </c>
      <c r="R220" s="25">
        <f t="shared" si="37"/>
        <v>0.18799999999999928</v>
      </c>
    </row>
    <row r="221" spans="1:18" x14ac:dyDescent="0.25">
      <c r="A221" s="14">
        <v>205</v>
      </c>
      <c r="B221" s="15">
        <v>44938</v>
      </c>
      <c r="C221" s="16">
        <v>57.892840999999997</v>
      </c>
      <c r="D221" s="17">
        <v>17.200001</v>
      </c>
      <c r="E221" s="18">
        <v>123.55999799999999</v>
      </c>
      <c r="F221" s="19">
        <f t="shared" si="29"/>
        <v>1.1708770373336286E-2</v>
      </c>
      <c r="G221" s="20">
        <f t="shared" si="30"/>
        <v>1.9561350352024443E-2</v>
      </c>
      <c r="H221" s="20">
        <f t="shared" si="31"/>
        <v>2.7592679535848319E-3</v>
      </c>
      <c r="I221" s="21">
        <f t="shared" si="32"/>
        <v>3512.6311120008859</v>
      </c>
      <c r="J221" s="3">
        <f t="shared" si="33"/>
        <v>5868.4051056073331</v>
      </c>
      <c r="K221" s="22">
        <f t="shared" si="34"/>
        <v>1103.7071814339329</v>
      </c>
      <c r="L221" s="21">
        <v>3639.0256716912982</v>
      </c>
      <c r="M221" s="3">
        <v>5701.5263108734616</v>
      </c>
      <c r="N221" s="22">
        <v>12432.530600760749</v>
      </c>
      <c r="O221" s="21">
        <f t="shared" si="35"/>
        <v>10484.743399042152</v>
      </c>
      <c r="P221" s="22">
        <v>16971.705681873005</v>
      </c>
      <c r="Q221" s="23">
        <f t="shared" si="36"/>
        <v>4.0000000000000001E-3</v>
      </c>
      <c r="R221" s="25">
        <f t="shared" si="37"/>
        <v>0.18399999999999928</v>
      </c>
    </row>
    <row r="222" spans="1:18" x14ac:dyDescent="0.25">
      <c r="A222" s="14">
        <v>206</v>
      </c>
      <c r="B222" s="15">
        <v>44937</v>
      </c>
      <c r="C222" s="16">
        <v>57.222831999999997</v>
      </c>
      <c r="D222" s="17">
        <v>16.870000999999998</v>
      </c>
      <c r="E222" s="18">
        <v>123.220001</v>
      </c>
      <c r="F222" s="19">
        <f t="shared" si="29"/>
        <v>9.5940563576841775E-3</v>
      </c>
      <c r="G222" s="20">
        <f t="shared" si="30"/>
        <v>1.9335469446251752E-2</v>
      </c>
      <c r="H222" s="20">
        <f t="shared" si="31"/>
        <v>3.6769062461406099E-2</v>
      </c>
      <c r="I222" s="21">
        <f t="shared" si="32"/>
        <v>2878.2169073052532</v>
      </c>
      <c r="J222" s="3">
        <f t="shared" si="33"/>
        <v>5800.6408338755255</v>
      </c>
      <c r="K222" s="22">
        <f t="shared" si="34"/>
        <v>14707.624984562439</v>
      </c>
      <c r="L222" s="21">
        <v>3672.0792398131862</v>
      </c>
      <c r="M222" s="3">
        <v>5740.808871470238</v>
      </c>
      <c r="N222" s="22">
        <v>12794.086061658838</v>
      </c>
      <c r="O222" s="21">
        <f t="shared" si="35"/>
        <v>23386.482725743219</v>
      </c>
      <c r="P222" s="22">
        <v>17278.085522795882</v>
      </c>
      <c r="Q222" s="23">
        <f t="shared" si="36"/>
        <v>4.0000000000000001E-3</v>
      </c>
      <c r="R222" s="25">
        <f t="shared" si="37"/>
        <v>0.17999999999999927</v>
      </c>
    </row>
    <row r="223" spans="1:18" x14ac:dyDescent="0.25">
      <c r="A223" s="14">
        <v>207</v>
      </c>
      <c r="B223" s="15">
        <v>44936</v>
      </c>
      <c r="C223" s="16">
        <v>56.679049999999997</v>
      </c>
      <c r="D223" s="17">
        <v>16.549999</v>
      </c>
      <c r="E223" s="18">
        <v>118.849998</v>
      </c>
      <c r="F223" s="19">
        <f t="shared" si="29"/>
        <v>5.1661047981257369E-3</v>
      </c>
      <c r="G223" s="20">
        <f t="shared" si="30"/>
        <v>1.7209526736324587E-2</v>
      </c>
      <c r="H223" s="20">
        <f t="shared" si="31"/>
        <v>-7.6813811726154091E-3</v>
      </c>
      <c r="I223" s="21">
        <f t="shared" si="32"/>
        <v>1549.831439437721</v>
      </c>
      <c r="J223" s="3">
        <f t="shared" si="33"/>
        <v>5162.8580208973763</v>
      </c>
      <c r="K223" s="22">
        <f t="shared" si="34"/>
        <v>-3072.5524690461634</v>
      </c>
      <c r="L223" s="21">
        <v>3787.1775805954576</v>
      </c>
      <c r="M223" s="3">
        <v>5800.6408338755255</v>
      </c>
      <c r="N223" s="22">
        <v>12938.194038996897</v>
      </c>
      <c r="O223" s="21">
        <f t="shared" si="35"/>
        <v>3640.136991288934</v>
      </c>
      <c r="P223" s="22">
        <v>17678.294190454435</v>
      </c>
      <c r="Q223" s="23">
        <f t="shared" si="36"/>
        <v>4.0000000000000001E-3</v>
      </c>
      <c r="R223" s="25">
        <f t="shared" si="37"/>
        <v>0.17599999999999927</v>
      </c>
    </row>
    <row r="224" spans="1:18" x14ac:dyDescent="0.25">
      <c r="A224" s="14">
        <v>208</v>
      </c>
      <c r="B224" s="15">
        <v>44935</v>
      </c>
      <c r="C224" s="16">
        <v>56.387745000000002</v>
      </c>
      <c r="D224" s="17">
        <v>16.27</v>
      </c>
      <c r="E224" s="18">
        <v>119.769997</v>
      </c>
      <c r="F224" s="19">
        <f t="shared" si="29"/>
        <v>1.4323215910577503E-2</v>
      </c>
      <c r="G224" s="20">
        <f t="shared" si="30"/>
        <v>-1.214323085265534E-2</v>
      </c>
      <c r="H224" s="20">
        <f t="shared" si="31"/>
        <v>5.9349010425420401E-2</v>
      </c>
      <c r="I224" s="21">
        <f t="shared" si="32"/>
        <v>4296.9647731732512</v>
      </c>
      <c r="J224" s="3">
        <f t="shared" si="33"/>
        <v>-3642.9692557966018</v>
      </c>
      <c r="K224" s="22">
        <f t="shared" si="34"/>
        <v>23739.604170168161</v>
      </c>
      <c r="L224" s="21">
        <v>3802.044326733278</v>
      </c>
      <c r="M224" s="3">
        <v>5868.4051056073331</v>
      </c>
      <c r="N224" s="22">
        <v>13235.567612017718</v>
      </c>
      <c r="O224" s="21">
        <f t="shared" si="35"/>
        <v>24393.599687544811</v>
      </c>
      <c r="P224" s="22">
        <v>17897.600949851054</v>
      </c>
      <c r="Q224" s="23">
        <f t="shared" si="36"/>
        <v>4.0000000000000001E-3</v>
      </c>
      <c r="R224" s="25">
        <f t="shared" si="37"/>
        <v>0.17199999999999926</v>
      </c>
    </row>
    <row r="225" spans="1:18" x14ac:dyDescent="0.25">
      <c r="A225" s="14">
        <v>209</v>
      </c>
      <c r="B225" s="15">
        <v>44932</v>
      </c>
      <c r="C225" s="16">
        <v>55.591495999999999</v>
      </c>
      <c r="D225" s="17">
        <v>16.469999000000001</v>
      </c>
      <c r="E225" s="18">
        <v>113.05999799999999</v>
      </c>
      <c r="F225" s="19">
        <f t="shared" si="29"/>
        <v>3.1903312352049573E-2</v>
      </c>
      <c r="G225" s="20">
        <f t="shared" si="30"/>
        <v>2.744840752037403E-2</v>
      </c>
      <c r="H225" s="20">
        <f t="shared" si="31"/>
        <v>2.4651097504118091E-2</v>
      </c>
      <c r="I225" s="21">
        <f t="shared" si="32"/>
        <v>9570.9937056148719</v>
      </c>
      <c r="J225" s="3">
        <f t="shared" si="33"/>
        <v>8234.5222561122082</v>
      </c>
      <c r="K225" s="22">
        <f t="shared" si="34"/>
        <v>9860.4390016472371</v>
      </c>
      <c r="L225" s="21">
        <v>4046.0465495958388</v>
      </c>
      <c r="M225" s="3">
        <v>5971.6972236773418</v>
      </c>
      <c r="N225" s="22">
        <v>13906.637000896093</v>
      </c>
      <c r="O225" s="21">
        <f t="shared" si="35"/>
        <v>27665.954963374315</v>
      </c>
      <c r="P225" s="22">
        <v>18374.974374410358</v>
      </c>
      <c r="Q225" s="23">
        <f t="shared" si="36"/>
        <v>4.0000000000000001E-3</v>
      </c>
      <c r="R225" s="25">
        <f t="shared" si="37"/>
        <v>0.16799999999999926</v>
      </c>
    </row>
    <row r="226" spans="1:18" x14ac:dyDescent="0.25">
      <c r="A226" s="14">
        <v>210</v>
      </c>
      <c r="B226" s="15">
        <v>44931</v>
      </c>
      <c r="C226" s="16">
        <v>53.872776000000002</v>
      </c>
      <c r="D226" s="17">
        <v>16.030000999999999</v>
      </c>
      <c r="E226" s="18">
        <v>110.339996</v>
      </c>
      <c r="F226" s="19">
        <f t="shared" si="29"/>
        <v>9.0206597130060295E-4</v>
      </c>
      <c r="G226" s="20">
        <f t="shared" si="30"/>
        <v>-1.4145079950799722E-2</v>
      </c>
      <c r="H226" s="20">
        <f t="shared" si="31"/>
        <v>-2.9039097404427117E-2</v>
      </c>
      <c r="I226" s="21">
        <f t="shared" si="32"/>
        <v>270.61979139018086</v>
      </c>
      <c r="J226" s="3">
        <f t="shared" si="33"/>
        <v>-4243.5239852399163</v>
      </c>
      <c r="K226" s="22">
        <f t="shared" si="34"/>
        <v>-11615.638961770846</v>
      </c>
      <c r="L226" s="21">
        <v>4085.6001575829468</v>
      </c>
      <c r="M226" s="3">
        <v>6072.2891566265198</v>
      </c>
      <c r="N226" s="22">
        <v>14217.650288454919</v>
      </c>
      <c r="O226" s="21">
        <f t="shared" si="35"/>
        <v>-15588.543155620582</v>
      </c>
      <c r="P226" s="22">
        <v>18504.260379776682</v>
      </c>
      <c r="Q226" s="23">
        <f t="shared" si="36"/>
        <v>4.0000000000000001E-3</v>
      </c>
      <c r="R226" s="25">
        <f t="shared" si="37"/>
        <v>0.16399999999999926</v>
      </c>
    </row>
    <row r="227" spans="1:18" x14ac:dyDescent="0.25">
      <c r="A227" s="14">
        <v>211</v>
      </c>
      <c r="B227" s="15">
        <v>44930</v>
      </c>
      <c r="C227" s="16">
        <v>53.824223000000003</v>
      </c>
      <c r="D227" s="17">
        <v>16.260000000000002</v>
      </c>
      <c r="E227" s="18">
        <v>113.639999</v>
      </c>
      <c r="F227" s="19">
        <f t="shared" si="29"/>
        <v>-9.8249047137024537E-3</v>
      </c>
      <c r="G227" s="20">
        <f t="shared" si="30"/>
        <v>3.9641943734015417E-2</v>
      </c>
      <c r="H227" s="20">
        <f t="shared" si="31"/>
        <v>5.1248853862143395E-2</v>
      </c>
      <c r="I227" s="21">
        <f t="shared" si="32"/>
        <v>-2947.4714141107361</v>
      </c>
      <c r="J227" s="3">
        <f t="shared" si="33"/>
        <v>11892.583120204625</v>
      </c>
      <c r="K227" s="22">
        <f t="shared" si="34"/>
        <v>20499.541544857359</v>
      </c>
      <c r="L227" s="21">
        <v>4158.9742501223718</v>
      </c>
      <c r="M227" s="3">
        <v>6219.5121951219571</v>
      </c>
      <c r="N227" s="22">
        <v>14436.876304983049</v>
      </c>
      <c r="O227" s="21">
        <f t="shared" si="35"/>
        <v>29444.653250951247</v>
      </c>
      <c r="P227" s="22">
        <v>19289.188286285153</v>
      </c>
      <c r="Q227" s="23">
        <f t="shared" si="36"/>
        <v>4.0000000000000001E-3</v>
      </c>
      <c r="R227" s="25">
        <f t="shared" si="37"/>
        <v>0.15999999999999925</v>
      </c>
    </row>
    <row r="228" spans="1:18" x14ac:dyDescent="0.25">
      <c r="A228" s="14">
        <v>212</v>
      </c>
      <c r="B228" s="15">
        <v>44929</v>
      </c>
      <c r="C228" s="16">
        <v>54.358288000000002</v>
      </c>
      <c r="D228" s="17">
        <v>15.64</v>
      </c>
      <c r="E228" s="18">
        <v>108.099998</v>
      </c>
      <c r="F228" s="19">
        <f t="shared" si="29"/>
        <v>-1.7032527374679862E-2</v>
      </c>
      <c r="G228" s="20">
        <f t="shared" si="30"/>
        <v>4.3362241494329545E-2</v>
      </c>
      <c r="H228" s="20">
        <f t="shared" si="31"/>
        <v>-0.12242248741678852</v>
      </c>
      <c r="I228" s="21">
        <f t="shared" si="32"/>
        <v>-5109.7582124039591</v>
      </c>
      <c r="J228" s="3">
        <f t="shared" si="33"/>
        <v>13008.672448298863</v>
      </c>
      <c r="K228" s="22">
        <f t="shared" si="34"/>
        <v>-48968.994966715407</v>
      </c>
      <c r="L228" s="21">
        <v>4203.7053258951128</v>
      </c>
      <c r="M228" s="3">
        <v>6773.1277533039429</v>
      </c>
      <c r="N228" s="22">
        <v>14707.624984562439</v>
      </c>
      <c r="O228" s="21">
        <f t="shared" si="35"/>
        <v>-41070.080730820504</v>
      </c>
      <c r="P228" s="22">
        <v>19298.066603341678</v>
      </c>
      <c r="Q228" s="23">
        <f t="shared" si="36"/>
        <v>4.0000000000000001E-3</v>
      </c>
      <c r="R228" s="25">
        <f t="shared" si="37"/>
        <v>0.15599999999999925</v>
      </c>
    </row>
    <row r="229" spans="1:18" x14ac:dyDescent="0.25">
      <c r="A229" s="14">
        <v>213</v>
      </c>
      <c r="B229" s="15">
        <v>44925</v>
      </c>
      <c r="C229" s="16">
        <v>55.300190000000001</v>
      </c>
      <c r="D229" s="17">
        <v>14.99</v>
      </c>
      <c r="E229" s="18">
        <v>123.18</v>
      </c>
      <c r="F229" s="19">
        <f t="shared" si="29"/>
        <v>4.9409670083011559E-3</v>
      </c>
      <c r="G229" s="20">
        <f t="shared" si="30"/>
        <v>-1.704918032786884E-2</v>
      </c>
      <c r="H229" s="20">
        <f t="shared" si="31"/>
        <v>1.1164012477425933E-2</v>
      </c>
      <c r="I229" s="21">
        <f t="shared" si="32"/>
        <v>1482.2901024903467</v>
      </c>
      <c r="J229" s="3">
        <f t="shared" si="33"/>
        <v>-5114.7540983606523</v>
      </c>
      <c r="K229" s="22">
        <f t="shared" si="34"/>
        <v>4465.6049909703734</v>
      </c>
      <c r="L229" s="21">
        <v>4228.0855413041609</v>
      </c>
      <c r="M229" s="3">
        <v>6913.9962386736142</v>
      </c>
      <c r="N229" s="22">
        <v>14866.985324590942</v>
      </c>
      <c r="O229" s="21">
        <f t="shared" si="35"/>
        <v>833.14099510006781</v>
      </c>
      <c r="P229" s="22">
        <v>19614.013441687581</v>
      </c>
      <c r="Q229" s="23">
        <f t="shared" si="36"/>
        <v>4.0000000000000001E-3</v>
      </c>
      <c r="R229" s="25">
        <f t="shared" si="37"/>
        <v>0.15199999999999925</v>
      </c>
    </row>
    <row r="230" spans="1:18" x14ac:dyDescent="0.25">
      <c r="A230" s="14">
        <v>214</v>
      </c>
      <c r="B230" s="15">
        <v>44924</v>
      </c>
      <c r="C230" s="16">
        <v>55.028297000000002</v>
      </c>
      <c r="D230" s="17">
        <v>15.25</v>
      </c>
      <c r="E230" s="18">
        <v>121.82</v>
      </c>
      <c r="F230" s="19">
        <f t="shared" si="29"/>
        <v>1.9447944289052721E-3</v>
      </c>
      <c r="G230" s="20">
        <f t="shared" si="30"/>
        <v>4.0955631399317349E-2</v>
      </c>
      <c r="H230" s="20">
        <f t="shared" si="31"/>
        <v>8.0826910485555015E-2</v>
      </c>
      <c r="I230" s="21">
        <f t="shared" si="32"/>
        <v>583.43832867158164</v>
      </c>
      <c r="J230" s="3">
        <f t="shared" si="33"/>
        <v>12286.689419795204</v>
      </c>
      <c r="K230" s="22">
        <f t="shared" si="34"/>
        <v>32330.764194222007</v>
      </c>
      <c r="L230" s="21">
        <v>4296.9647731732512</v>
      </c>
      <c r="M230" s="3">
        <v>7081.5615387103571</v>
      </c>
      <c r="N230" s="22">
        <v>15125.957441685588</v>
      </c>
      <c r="O230" s="21">
        <f t="shared" si="35"/>
        <v>45200.891942688795</v>
      </c>
      <c r="P230" s="22">
        <v>20227.348649357347</v>
      </c>
      <c r="Q230" s="23">
        <f t="shared" si="36"/>
        <v>4.0000000000000001E-3</v>
      </c>
      <c r="R230" s="25">
        <f t="shared" si="37"/>
        <v>0.14799999999999924</v>
      </c>
    </row>
    <row r="231" spans="1:18" x14ac:dyDescent="0.25">
      <c r="A231" s="14">
        <v>215</v>
      </c>
      <c r="B231" s="15">
        <v>44923</v>
      </c>
      <c r="C231" s="16">
        <v>54.921486000000002</v>
      </c>
      <c r="D231" s="17">
        <v>14.65</v>
      </c>
      <c r="E231" s="18">
        <v>112.709999</v>
      </c>
      <c r="F231" s="19">
        <f t="shared" si="29"/>
        <v>-2.2636927895708925E-2</v>
      </c>
      <c r="G231" s="20">
        <f t="shared" si="30"/>
        <v>-1.6778523489932917E-2</v>
      </c>
      <c r="H231" s="20">
        <f t="shared" si="31"/>
        <v>3.3088919030044295E-2</v>
      </c>
      <c r="I231" s="21">
        <f t="shared" si="32"/>
        <v>-6791.0783687126777</v>
      </c>
      <c r="J231" s="3">
        <f t="shared" si="33"/>
        <v>-5033.5570469798749</v>
      </c>
      <c r="K231" s="22">
        <f t="shared" si="34"/>
        <v>13235.567612017718</v>
      </c>
      <c r="L231" s="21">
        <v>4306.7158927553082</v>
      </c>
      <c r="M231" s="3">
        <v>7084.0201583756143</v>
      </c>
      <c r="N231" s="22">
        <v>15200.172389128675</v>
      </c>
      <c r="O231" s="21">
        <f t="shared" si="35"/>
        <v>1410.9321963251659</v>
      </c>
      <c r="P231" s="22">
        <v>21204.076074399258</v>
      </c>
      <c r="Q231" s="23">
        <f t="shared" si="36"/>
        <v>4.0000000000000001E-3</v>
      </c>
      <c r="R231" s="25">
        <f t="shared" si="37"/>
        <v>0.14399999999999924</v>
      </c>
    </row>
    <row r="232" spans="1:18" x14ac:dyDescent="0.25">
      <c r="A232" s="14">
        <v>216</v>
      </c>
      <c r="B232" s="15">
        <v>44922</v>
      </c>
      <c r="C232" s="16">
        <v>56.193534999999997</v>
      </c>
      <c r="D232" s="17">
        <v>14.9</v>
      </c>
      <c r="E232" s="18">
        <v>109.099998</v>
      </c>
      <c r="F232" s="19">
        <f t="shared" si="29"/>
        <v>1.5576012495173153E-3</v>
      </c>
      <c r="G232" s="20">
        <f t="shared" si="30"/>
        <v>-6.7069081153581234E-4</v>
      </c>
      <c r="H232" s="20">
        <f t="shared" si="31"/>
        <v>-0.11408854057509477</v>
      </c>
      <c r="I232" s="21">
        <f t="shared" si="32"/>
        <v>467.28037485519457</v>
      </c>
      <c r="J232" s="3">
        <f t="shared" si="33"/>
        <v>-201.20724346074371</v>
      </c>
      <c r="K232" s="22">
        <f t="shared" si="34"/>
        <v>-45635.416230037903</v>
      </c>
      <c r="L232" s="21">
        <v>4349.4543898080938</v>
      </c>
      <c r="M232" s="3">
        <v>7343.941248469976</v>
      </c>
      <c r="N232" s="22">
        <v>15744.622207017401</v>
      </c>
      <c r="O232" s="21">
        <f t="shared" si="35"/>
        <v>-45369.343098643454</v>
      </c>
      <c r="P232" s="22">
        <v>21553.082395982394</v>
      </c>
      <c r="Q232" s="23">
        <f t="shared" si="36"/>
        <v>4.0000000000000001E-3</v>
      </c>
      <c r="R232" s="25">
        <f t="shared" si="37"/>
        <v>0.13999999999999924</v>
      </c>
    </row>
    <row r="233" spans="1:18" x14ac:dyDescent="0.25">
      <c r="A233" s="14">
        <v>217</v>
      </c>
      <c r="B233" s="15">
        <v>44918</v>
      </c>
      <c r="C233" s="16">
        <v>56.106144</v>
      </c>
      <c r="D233" s="17">
        <v>14.91</v>
      </c>
      <c r="E233" s="18">
        <v>123.150002</v>
      </c>
      <c r="F233" s="19">
        <f t="shared" si="29"/>
        <v>1.8329170166222708E-2</v>
      </c>
      <c r="G233" s="20">
        <f t="shared" si="30"/>
        <v>3.040774015203862E-2</v>
      </c>
      <c r="H233" s="20">
        <f t="shared" si="31"/>
        <v>-1.7550825968102535E-2</v>
      </c>
      <c r="I233" s="21">
        <f t="shared" si="32"/>
        <v>5498.7510498668125</v>
      </c>
      <c r="J233" s="3">
        <f t="shared" si="33"/>
        <v>9122.3220456115869</v>
      </c>
      <c r="K233" s="22">
        <f t="shared" si="34"/>
        <v>-7020.3303872410143</v>
      </c>
      <c r="L233" s="21">
        <v>4406.6076377601958</v>
      </c>
      <c r="M233" s="3">
        <v>7370.1842546063599</v>
      </c>
      <c r="N233" s="22">
        <v>16247.965527344022</v>
      </c>
      <c r="O233" s="21">
        <f t="shared" si="35"/>
        <v>7600.7427082373852</v>
      </c>
      <c r="P233" s="22">
        <v>21861.452568035445</v>
      </c>
      <c r="Q233" s="23">
        <f t="shared" si="36"/>
        <v>4.0000000000000001E-3</v>
      </c>
      <c r="R233" s="25">
        <f t="shared" si="37"/>
        <v>0.13599999999999923</v>
      </c>
    </row>
    <row r="234" spans="1:18" x14ac:dyDescent="0.25">
      <c r="A234" s="14">
        <v>218</v>
      </c>
      <c r="B234" s="15">
        <v>44917</v>
      </c>
      <c r="C234" s="16">
        <v>55.096274999999999</v>
      </c>
      <c r="D234" s="17">
        <v>14.47</v>
      </c>
      <c r="E234" s="18">
        <v>125.349998</v>
      </c>
      <c r="F234" s="19">
        <f t="shared" si="29"/>
        <v>-1.4930497485864835E-2</v>
      </c>
      <c r="G234" s="20">
        <f t="shared" si="30"/>
        <v>3.2097004279600716E-2</v>
      </c>
      <c r="H234" s="20">
        <f t="shared" si="31"/>
        <v>-8.8827566898357468E-2</v>
      </c>
      <c r="I234" s="21">
        <f t="shared" si="32"/>
        <v>-4479.1492457594504</v>
      </c>
      <c r="J234" s="3">
        <f t="shared" si="33"/>
        <v>9629.1012838802144</v>
      </c>
      <c r="K234" s="22">
        <f t="shared" si="34"/>
        <v>-35531.026759342989</v>
      </c>
      <c r="L234" s="21">
        <v>4425.55768526478</v>
      </c>
      <c r="M234" s="3">
        <v>7496.578827805567</v>
      </c>
      <c r="N234" s="22">
        <v>16545.024761039786</v>
      </c>
      <c r="O234" s="21">
        <f t="shared" si="35"/>
        <v>-30381.074721222227</v>
      </c>
      <c r="P234" s="22">
        <v>23386.482725743219</v>
      </c>
      <c r="Q234" s="23">
        <f t="shared" si="36"/>
        <v>4.0000000000000001E-3</v>
      </c>
      <c r="R234" s="25">
        <f t="shared" si="37"/>
        <v>0.13199999999999923</v>
      </c>
    </row>
    <row r="235" spans="1:18" x14ac:dyDescent="0.25">
      <c r="A235" s="14">
        <v>219</v>
      </c>
      <c r="B235" s="15">
        <v>44916</v>
      </c>
      <c r="C235" s="16">
        <v>55.931358000000003</v>
      </c>
      <c r="D235" s="17">
        <v>14.02</v>
      </c>
      <c r="E235" s="18">
        <v>137.570007</v>
      </c>
      <c r="F235" s="19">
        <f t="shared" si="29"/>
        <v>2.6189112025426065E-2</v>
      </c>
      <c r="G235" s="20">
        <f t="shared" si="30"/>
        <v>6.2926459438968907E-2</v>
      </c>
      <c r="H235" s="20">
        <f t="shared" si="31"/>
        <v>-1.6690565674370994E-3</v>
      </c>
      <c r="I235" s="21">
        <f t="shared" si="32"/>
        <v>7856.7336076278198</v>
      </c>
      <c r="J235" s="3">
        <f t="shared" si="33"/>
        <v>18877.937831690673</v>
      </c>
      <c r="K235" s="22">
        <f t="shared" si="34"/>
        <v>-667.6226269748397</v>
      </c>
      <c r="L235" s="21">
        <v>4534.2609275733412</v>
      </c>
      <c r="M235" s="3">
        <v>7597.0154955288026</v>
      </c>
      <c r="N235" s="22">
        <v>16754.476747967485</v>
      </c>
      <c r="O235" s="21">
        <f t="shared" si="35"/>
        <v>26067.048812343652</v>
      </c>
      <c r="P235" s="22">
        <v>23637.742576424105</v>
      </c>
      <c r="Q235" s="23">
        <f t="shared" si="36"/>
        <v>4.0000000000000001E-3</v>
      </c>
      <c r="R235" s="25">
        <f t="shared" si="37"/>
        <v>0.12799999999999923</v>
      </c>
    </row>
    <row r="236" spans="1:18" x14ac:dyDescent="0.25">
      <c r="A236" s="14">
        <v>220</v>
      </c>
      <c r="B236" s="15">
        <v>44915</v>
      </c>
      <c r="C236" s="16">
        <v>54.503948000000001</v>
      </c>
      <c r="D236" s="17">
        <v>13.19</v>
      </c>
      <c r="E236" s="18">
        <v>137.800003</v>
      </c>
      <c r="F236" s="19">
        <f t="shared" si="29"/>
        <v>1.0987150393737988E-2</v>
      </c>
      <c r="G236" s="20">
        <f t="shared" si="30"/>
        <v>-1.7870439314966458E-2</v>
      </c>
      <c r="H236" s="20">
        <f t="shared" si="31"/>
        <v>-8.0536414243558174E-2</v>
      </c>
      <c r="I236" s="21">
        <f t="shared" si="32"/>
        <v>3296.1451181213965</v>
      </c>
      <c r="J236" s="3">
        <f t="shared" si="33"/>
        <v>-5361.1317944899374</v>
      </c>
      <c r="K236" s="22">
        <f t="shared" si="34"/>
        <v>-32214.56569742327</v>
      </c>
      <c r="L236" s="21">
        <v>4675.7345779499856</v>
      </c>
      <c r="M236" s="3">
        <v>7753.196611455548</v>
      </c>
      <c r="N236" s="22">
        <v>16784.630567860415</v>
      </c>
      <c r="O236" s="21">
        <f t="shared" si="35"/>
        <v>-34279.552373791812</v>
      </c>
      <c r="P236" s="22">
        <v>24393.599687544811</v>
      </c>
      <c r="Q236" s="23">
        <f t="shared" si="36"/>
        <v>4.0000000000000001E-3</v>
      </c>
      <c r="R236" s="25">
        <f t="shared" si="37"/>
        <v>0.12399999999999922</v>
      </c>
    </row>
    <row r="237" spans="1:18" x14ac:dyDescent="0.25">
      <c r="A237" s="14">
        <v>221</v>
      </c>
      <c r="B237" s="15">
        <v>44914</v>
      </c>
      <c r="C237" s="16">
        <v>53.911613000000003</v>
      </c>
      <c r="D237" s="17">
        <v>13.43</v>
      </c>
      <c r="E237" s="18">
        <v>149.86999499999999</v>
      </c>
      <c r="F237" s="19">
        <f t="shared" si="29"/>
        <v>1.0189227084268726E-2</v>
      </c>
      <c r="G237" s="20">
        <f t="shared" si="30"/>
        <v>-1.322556943423947E-2</v>
      </c>
      <c r="H237" s="20">
        <f t="shared" si="31"/>
        <v>-2.3963323542923742E-3</v>
      </c>
      <c r="I237" s="21">
        <f t="shared" si="32"/>
        <v>3056.7681252806178</v>
      </c>
      <c r="J237" s="3">
        <f t="shared" si="33"/>
        <v>-3967.6708302718412</v>
      </c>
      <c r="K237" s="22">
        <f t="shared" si="34"/>
        <v>-958.53294171694972</v>
      </c>
      <c r="L237" s="21">
        <v>4741.0327022376023</v>
      </c>
      <c r="M237" s="3">
        <v>7811.7329900717177</v>
      </c>
      <c r="N237" s="22">
        <v>17631.508103975335</v>
      </c>
      <c r="O237" s="21">
        <f t="shared" si="35"/>
        <v>-1869.435646708173</v>
      </c>
      <c r="P237" s="22">
        <v>24552.413083390442</v>
      </c>
      <c r="Q237" s="23">
        <f t="shared" si="36"/>
        <v>4.0000000000000001E-3</v>
      </c>
      <c r="R237" s="25">
        <f t="shared" si="37"/>
        <v>0.11999999999999922</v>
      </c>
    </row>
    <row r="238" spans="1:18" x14ac:dyDescent="0.25">
      <c r="A238" s="14">
        <v>222</v>
      </c>
      <c r="B238" s="15">
        <v>44911</v>
      </c>
      <c r="C238" s="16">
        <v>53.367835999999997</v>
      </c>
      <c r="D238" s="17">
        <v>13.61</v>
      </c>
      <c r="E238" s="18">
        <v>150.229996</v>
      </c>
      <c r="F238" s="19">
        <f t="shared" si="29"/>
        <v>-2.1193352890574446E-2</v>
      </c>
      <c r="G238" s="20">
        <f t="shared" si="30"/>
        <v>-1.9452449567723407E-2</v>
      </c>
      <c r="H238" s="20">
        <f t="shared" si="31"/>
        <v>-4.7187176345369064E-2</v>
      </c>
      <c r="I238" s="21">
        <f t="shared" si="32"/>
        <v>-6358.0058671723336</v>
      </c>
      <c r="J238" s="3">
        <f t="shared" si="33"/>
        <v>-5835.7348703170219</v>
      </c>
      <c r="K238" s="22">
        <f t="shared" si="34"/>
        <v>-18874.870538147625</v>
      </c>
      <c r="L238" s="21">
        <v>4756.3427365834295</v>
      </c>
      <c r="M238" s="3">
        <v>7826.0869565216935</v>
      </c>
      <c r="N238" s="22">
        <v>18328.34960903753</v>
      </c>
      <c r="O238" s="21">
        <f t="shared" si="35"/>
        <v>-31068.61127563698</v>
      </c>
      <c r="P238" s="22">
        <v>25312.335971562617</v>
      </c>
      <c r="Q238" s="23">
        <f t="shared" si="36"/>
        <v>4.0000000000000001E-3</v>
      </c>
      <c r="R238" s="25">
        <f t="shared" si="37"/>
        <v>0.11599999999999921</v>
      </c>
    </row>
    <row r="239" spans="1:18" x14ac:dyDescent="0.25">
      <c r="A239" s="14">
        <v>223</v>
      </c>
      <c r="B239" s="15">
        <v>44910</v>
      </c>
      <c r="C239" s="16">
        <v>54.523369000000002</v>
      </c>
      <c r="D239" s="17">
        <v>13.88</v>
      </c>
      <c r="E239" s="18">
        <v>157.66999799999999</v>
      </c>
      <c r="F239" s="19">
        <f t="shared" si="29"/>
        <v>-1.0746831283317992E-2</v>
      </c>
      <c r="G239" s="20">
        <f t="shared" si="30"/>
        <v>-4.9965776865160794E-2</v>
      </c>
      <c r="H239" s="20">
        <f t="shared" si="31"/>
        <v>5.5484373938436971E-3</v>
      </c>
      <c r="I239" s="21">
        <f t="shared" si="32"/>
        <v>-3224.0493849953978</v>
      </c>
      <c r="J239" s="3">
        <f t="shared" si="33"/>
        <v>-14989.733059548238</v>
      </c>
      <c r="K239" s="22">
        <f t="shared" si="34"/>
        <v>2219.3749575374786</v>
      </c>
      <c r="L239" s="21">
        <v>4983.7297590454637</v>
      </c>
      <c r="M239" s="3">
        <v>8234.5222561122082</v>
      </c>
      <c r="N239" s="22">
        <v>18742.084379047432</v>
      </c>
      <c r="O239" s="21">
        <f t="shared" si="35"/>
        <v>-15994.407487006156</v>
      </c>
      <c r="P239" s="22">
        <v>26039.532134594512</v>
      </c>
      <c r="Q239" s="23">
        <f t="shared" si="36"/>
        <v>4.0000000000000001E-3</v>
      </c>
      <c r="R239" s="25">
        <f t="shared" si="37"/>
        <v>0.11199999999999921</v>
      </c>
    </row>
    <row r="240" spans="1:18" x14ac:dyDescent="0.25">
      <c r="A240" s="14">
        <v>224</v>
      </c>
      <c r="B240" s="15">
        <v>44909</v>
      </c>
      <c r="C240" s="16">
        <v>55.115687999999999</v>
      </c>
      <c r="D240" s="17">
        <v>14.61</v>
      </c>
      <c r="E240" s="18">
        <v>156.800003</v>
      </c>
      <c r="F240" s="19">
        <f t="shared" si="29"/>
        <v>-1.0805231821087613E-2</v>
      </c>
      <c r="G240" s="20">
        <f t="shared" si="30"/>
        <v>2.7453671928618917E-3</v>
      </c>
      <c r="H240" s="20">
        <f t="shared" si="31"/>
        <v>-2.5784368296695281E-2</v>
      </c>
      <c r="I240" s="21">
        <f t="shared" si="32"/>
        <v>-3241.5695463262841</v>
      </c>
      <c r="J240" s="3">
        <f t="shared" si="33"/>
        <v>823.6101578585675</v>
      </c>
      <c r="K240" s="22">
        <f t="shared" si="34"/>
        <v>-10313.747318678112</v>
      </c>
      <c r="L240" s="21">
        <v>5073.8821473681473</v>
      </c>
      <c r="M240" s="3">
        <v>8388.6398104265008</v>
      </c>
      <c r="N240" s="22">
        <v>18864.849466770473</v>
      </c>
      <c r="O240" s="21">
        <f t="shared" si="35"/>
        <v>-12731.706707145828</v>
      </c>
      <c r="P240" s="22">
        <v>26067.048812343652</v>
      </c>
      <c r="Q240" s="23">
        <f t="shared" si="36"/>
        <v>4.0000000000000001E-3</v>
      </c>
      <c r="R240" s="25">
        <f t="shared" si="37"/>
        <v>0.10799999999999921</v>
      </c>
    </row>
    <row r="241" spans="1:18" x14ac:dyDescent="0.25">
      <c r="A241" s="14">
        <v>225</v>
      </c>
      <c r="B241" s="15">
        <v>44908</v>
      </c>
      <c r="C241" s="16">
        <v>55.717731000000001</v>
      </c>
      <c r="D241" s="17">
        <v>14.57</v>
      </c>
      <c r="E241" s="18">
        <v>160.949997</v>
      </c>
      <c r="F241" s="19">
        <f t="shared" si="29"/>
        <v>1.8097883646078339E-2</v>
      </c>
      <c r="G241" s="20">
        <f t="shared" si="30"/>
        <v>2.8228652081863093E-2</v>
      </c>
      <c r="H241" s="20">
        <f t="shared" si="31"/>
        <v>-4.0936775792173585E-2</v>
      </c>
      <c r="I241" s="21">
        <f t="shared" si="32"/>
        <v>5429.3650938235014</v>
      </c>
      <c r="J241" s="3">
        <f t="shared" si="33"/>
        <v>8468.5956245589277</v>
      </c>
      <c r="K241" s="22">
        <f t="shared" si="34"/>
        <v>-16374.710316869434</v>
      </c>
      <c r="L241" s="21">
        <v>5429.3650938235014</v>
      </c>
      <c r="M241" s="3">
        <v>8468.5956245589277</v>
      </c>
      <c r="N241" s="22">
        <v>18912.372596049121</v>
      </c>
      <c r="O241" s="21">
        <f t="shared" si="35"/>
        <v>-2476.7495984870038</v>
      </c>
      <c r="P241" s="22">
        <v>26200.54416221167</v>
      </c>
      <c r="Q241" s="23">
        <f t="shared" si="36"/>
        <v>4.0000000000000001E-3</v>
      </c>
      <c r="R241" s="25">
        <f t="shared" si="37"/>
        <v>0.1039999999999992</v>
      </c>
    </row>
    <row r="242" spans="1:18" x14ac:dyDescent="0.25">
      <c r="A242" s="14">
        <v>226</v>
      </c>
      <c r="B242" s="15">
        <v>44907</v>
      </c>
      <c r="C242" s="16">
        <v>54.727283</v>
      </c>
      <c r="D242" s="17">
        <v>14.17</v>
      </c>
      <c r="E242" s="18">
        <v>167.820007</v>
      </c>
      <c r="F242" s="19">
        <f t="shared" si="29"/>
        <v>1.3486821831986129E-2</v>
      </c>
      <c r="G242" s="20">
        <f t="shared" si="30"/>
        <v>1.4134275618373771E-3</v>
      </c>
      <c r="H242" s="20">
        <f t="shared" si="31"/>
        <v>-6.2719887248479989E-2</v>
      </c>
      <c r="I242" s="21">
        <f t="shared" si="32"/>
        <v>4046.0465495958388</v>
      </c>
      <c r="J242" s="3">
        <f t="shared" si="33"/>
        <v>424.0282685512131</v>
      </c>
      <c r="K242" s="22">
        <f t="shared" si="34"/>
        <v>-25087.954899391996</v>
      </c>
      <c r="L242" s="21">
        <v>5498.7510498668125</v>
      </c>
      <c r="M242" s="3">
        <v>8619.5940037476321</v>
      </c>
      <c r="N242" s="22">
        <v>19384.914063422442</v>
      </c>
      <c r="O242" s="21">
        <f t="shared" si="35"/>
        <v>-20617.880081244944</v>
      </c>
      <c r="P242" s="22">
        <v>26317.881183324789</v>
      </c>
      <c r="Q242" s="23">
        <f t="shared" si="36"/>
        <v>4.0000000000000001E-3</v>
      </c>
      <c r="R242" s="25">
        <f t="shared" si="37"/>
        <v>9.9999999999999201E-2</v>
      </c>
    </row>
    <row r="243" spans="1:18" x14ac:dyDescent="0.25">
      <c r="A243" s="14">
        <v>227</v>
      </c>
      <c r="B243" s="15">
        <v>44904</v>
      </c>
      <c r="C243" s="16">
        <v>53.999008000000003</v>
      </c>
      <c r="D243" s="17">
        <v>14.15</v>
      </c>
      <c r="E243" s="18">
        <v>179.050003</v>
      </c>
      <c r="F243" s="19">
        <f t="shared" si="29"/>
        <v>-1.7317494990729321E-2</v>
      </c>
      <c r="G243" s="20">
        <f t="shared" si="30"/>
        <v>1.2160228898426384E-2</v>
      </c>
      <c r="H243" s="20">
        <f t="shared" si="31"/>
        <v>3.2345485097492244E-2</v>
      </c>
      <c r="I243" s="21">
        <f t="shared" si="32"/>
        <v>-5195.2484972187958</v>
      </c>
      <c r="J243" s="3">
        <f t="shared" si="33"/>
        <v>3648.0686695279151</v>
      </c>
      <c r="K243" s="22">
        <f t="shared" si="34"/>
        <v>12938.194038996897</v>
      </c>
      <c r="L243" s="21">
        <v>5740.6575084948845</v>
      </c>
      <c r="M243" s="3">
        <v>8803.3291519179038</v>
      </c>
      <c r="N243" s="22">
        <v>19658.72485112401</v>
      </c>
      <c r="O243" s="21">
        <f t="shared" si="35"/>
        <v>11391.014211306016</v>
      </c>
      <c r="P243" s="22">
        <v>26669.149452647445</v>
      </c>
      <c r="Q243" s="23">
        <f t="shared" si="36"/>
        <v>4.0000000000000001E-3</v>
      </c>
      <c r="R243" s="25">
        <f t="shared" si="37"/>
        <v>9.5999999999999197E-2</v>
      </c>
    </row>
    <row r="244" spans="1:18" x14ac:dyDescent="0.25">
      <c r="A244" s="14">
        <v>228</v>
      </c>
      <c r="B244" s="15">
        <v>44903</v>
      </c>
      <c r="C244" s="16">
        <v>54.950614999999999</v>
      </c>
      <c r="D244" s="17">
        <v>13.98</v>
      </c>
      <c r="E244" s="18">
        <v>173.44000199999999</v>
      </c>
      <c r="F244" s="19">
        <f t="shared" si="29"/>
        <v>4.2591075001561229E-3</v>
      </c>
      <c r="G244" s="20">
        <f t="shared" si="30"/>
        <v>-1.5492957746478742E-2</v>
      </c>
      <c r="H244" s="20">
        <f t="shared" si="31"/>
        <v>-3.4474317635718732E-3</v>
      </c>
      <c r="I244" s="21">
        <f t="shared" si="32"/>
        <v>1277.732250046837</v>
      </c>
      <c r="J244" s="3">
        <f t="shared" si="33"/>
        <v>-4647.8873239436225</v>
      </c>
      <c r="K244" s="22">
        <f t="shared" si="34"/>
        <v>-1378.9727054287494</v>
      </c>
      <c r="L244" s="21">
        <v>5775.8468360120442</v>
      </c>
      <c r="M244" s="3">
        <v>9122.3220456115869</v>
      </c>
      <c r="N244" s="22">
        <v>20128.379645309025</v>
      </c>
      <c r="O244" s="21">
        <f t="shared" si="35"/>
        <v>-4749.1277793255349</v>
      </c>
      <c r="P244" s="22">
        <v>27061.813541605239</v>
      </c>
      <c r="Q244" s="23">
        <f t="shared" si="36"/>
        <v>4.0000000000000001E-3</v>
      </c>
      <c r="R244" s="25">
        <f t="shared" si="37"/>
        <v>9.1999999999999194E-2</v>
      </c>
    </row>
    <row r="245" spans="1:18" x14ac:dyDescent="0.25">
      <c r="A245" s="14">
        <v>229</v>
      </c>
      <c r="B245" s="15">
        <v>44902</v>
      </c>
      <c r="C245" s="16">
        <v>54.717567000000003</v>
      </c>
      <c r="D245" s="17">
        <v>14.2</v>
      </c>
      <c r="E245" s="18">
        <v>174.03999300000001</v>
      </c>
      <c r="F245" s="19">
        <f t="shared" si="29"/>
        <v>-5.822212685378636E-3</v>
      </c>
      <c r="G245" s="20">
        <f t="shared" si="30"/>
        <v>0</v>
      </c>
      <c r="H245" s="20">
        <f t="shared" si="31"/>
        <v>-3.2143330969840234E-2</v>
      </c>
      <c r="I245" s="21">
        <f t="shared" si="32"/>
        <v>-1746.6638056135907</v>
      </c>
      <c r="J245" s="3">
        <f t="shared" si="33"/>
        <v>0</v>
      </c>
      <c r="K245" s="22">
        <f t="shared" si="34"/>
        <v>-12857.332387936094</v>
      </c>
      <c r="L245" s="21">
        <v>5839.27782462299</v>
      </c>
      <c r="M245" s="3">
        <v>9534.2465753424531</v>
      </c>
      <c r="N245" s="22">
        <v>20499.541544857359</v>
      </c>
      <c r="O245" s="21">
        <f t="shared" si="35"/>
        <v>-14603.996193549685</v>
      </c>
      <c r="P245" s="22">
        <v>27101.795724954591</v>
      </c>
      <c r="Q245" s="23">
        <f t="shared" si="36"/>
        <v>4.0000000000000001E-3</v>
      </c>
      <c r="R245" s="25">
        <f t="shared" si="37"/>
        <v>8.799999999999919E-2</v>
      </c>
    </row>
    <row r="246" spans="1:18" x14ac:dyDescent="0.25">
      <c r="A246" s="14">
        <v>230</v>
      </c>
      <c r="B246" s="15">
        <v>44901</v>
      </c>
      <c r="C246" s="16">
        <v>55.03801</v>
      </c>
      <c r="D246" s="17">
        <v>14.2</v>
      </c>
      <c r="E246" s="18">
        <v>179.820007</v>
      </c>
      <c r="F246" s="19">
        <f t="shared" si="29"/>
        <v>-1.2543625297279259E-2</v>
      </c>
      <c r="G246" s="20">
        <f t="shared" si="30"/>
        <v>-4.9531459170013448E-2</v>
      </c>
      <c r="H246" s="20">
        <f t="shared" si="31"/>
        <v>-1.4414853621510293E-2</v>
      </c>
      <c r="I246" s="21">
        <f t="shared" si="32"/>
        <v>-3763.0875891837777</v>
      </c>
      <c r="J246" s="3">
        <f t="shared" si="33"/>
        <v>-14859.437751004034</v>
      </c>
      <c r="K246" s="22">
        <f t="shared" si="34"/>
        <v>-5765.9414486041169</v>
      </c>
      <c r="L246" s="21">
        <v>6001.0537884207961</v>
      </c>
      <c r="M246" s="3">
        <v>9629.1012838802144</v>
      </c>
      <c r="N246" s="22">
        <v>21355.649834187319</v>
      </c>
      <c r="O246" s="21">
        <f t="shared" si="35"/>
        <v>-24388.466788791928</v>
      </c>
      <c r="P246" s="22">
        <v>27665.954963374315</v>
      </c>
      <c r="Q246" s="23">
        <f t="shared" si="36"/>
        <v>4.0000000000000001E-3</v>
      </c>
      <c r="R246" s="25">
        <f t="shared" si="37"/>
        <v>8.3999999999999186E-2</v>
      </c>
    </row>
    <row r="247" spans="1:18" x14ac:dyDescent="0.25">
      <c r="A247" s="14">
        <v>231</v>
      </c>
      <c r="B247" s="15">
        <v>44900</v>
      </c>
      <c r="C247" s="16">
        <v>55.737155999999999</v>
      </c>
      <c r="D247" s="17">
        <v>14.94</v>
      </c>
      <c r="E247" s="18">
        <v>182.449997</v>
      </c>
      <c r="F247" s="19">
        <f t="shared" si="29"/>
        <v>-5.5440092780661976E-3</v>
      </c>
      <c r="G247" s="20">
        <f t="shared" si="30"/>
        <v>-2.16110019646365E-2</v>
      </c>
      <c r="H247" s="20">
        <f t="shared" si="31"/>
        <v>-6.3686769661876474E-2</v>
      </c>
      <c r="I247" s="21">
        <f t="shared" si="32"/>
        <v>-1663.2027834198593</v>
      </c>
      <c r="J247" s="3">
        <f t="shared" si="33"/>
        <v>-6483.3005893909503</v>
      </c>
      <c r="K247" s="22">
        <f t="shared" si="34"/>
        <v>-25474.707864750591</v>
      </c>
      <c r="L247" s="21">
        <v>6148.1852589523542</v>
      </c>
      <c r="M247" s="3">
        <v>9677.4193548387011</v>
      </c>
      <c r="N247" s="22">
        <v>21840.714601769752</v>
      </c>
      <c r="O247" s="21">
        <f t="shared" si="35"/>
        <v>-33621.211237561402</v>
      </c>
      <c r="P247" s="22">
        <v>29444.653250951247</v>
      </c>
      <c r="Q247" s="23">
        <f t="shared" si="36"/>
        <v>4.0000000000000001E-3</v>
      </c>
      <c r="R247" s="25">
        <f t="shared" si="37"/>
        <v>7.9999999999999183E-2</v>
      </c>
    </row>
    <row r="248" spans="1:18" x14ac:dyDescent="0.25">
      <c r="A248" s="14">
        <v>232</v>
      </c>
      <c r="B248" s="15">
        <v>44897</v>
      </c>
      <c r="C248" s="16">
        <v>56.047885999999998</v>
      </c>
      <c r="D248" s="17">
        <v>15.27</v>
      </c>
      <c r="E248" s="18">
        <v>194.86000100000001</v>
      </c>
      <c r="F248" s="19">
        <f t="shared" si="29"/>
        <v>-5.6847175374595826E-3</v>
      </c>
      <c r="G248" s="20">
        <f t="shared" si="30"/>
        <v>1.8679119412941869E-2</v>
      </c>
      <c r="H248" s="20">
        <f t="shared" si="31"/>
        <v>8.2179765005352401E-4</v>
      </c>
      <c r="I248" s="21">
        <f t="shared" si="32"/>
        <v>-1705.4152612378748</v>
      </c>
      <c r="J248" s="3">
        <f t="shared" si="33"/>
        <v>5603.7358238825609</v>
      </c>
      <c r="K248" s="22">
        <f t="shared" si="34"/>
        <v>328.71906002140963</v>
      </c>
      <c r="L248" s="21">
        <v>6427.1660406802102</v>
      </c>
      <c r="M248" s="3">
        <v>10076.976906927948</v>
      </c>
      <c r="N248" s="22">
        <v>21985.114553072905</v>
      </c>
      <c r="O248" s="21">
        <f t="shared" si="35"/>
        <v>4227.039622666096</v>
      </c>
      <c r="P248" s="22">
        <v>29905.741905497951</v>
      </c>
      <c r="Q248" s="23">
        <f t="shared" si="36"/>
        <v>4.0000000000000001E-3</v>
      </c>
      <c r="R248" s="25">
        <f t="shared" si="37"/>
        <v>7.5999999999999179E-2</v>
      </c>
    </row>
    <row r="249" spans="1:18" x14ac:dyDescent="0.25">
      <c r="A249" s="14">
        <v>233</v>
      </c>
      <c r="B249" s="15">
        <v>44896</v>
      </c>
      <c r="C249" s="16">
        <v>56.368324000000001</v>
      </c>
      <c r="D249" s="17">
        <v>14.99</v>
      </c>
      <c r="E249" s="18">
        <v>194.699997</v>
      </c>
      <c r="F249" s="19">
        <f t="shared" si="29"/>
        <v>-7.1831737396386153E-3</v>
      </c>
      <c r="G249" s="20">
        <f t="shared" si="30"/>
        <v>-3.3244680851063357E-3</v>
      </c>
      <c r="H249" s="20">
        <f t="shared" si="31"/>
        <v>0</v>
      </c>
      <c r="I249" s="21">
        <f t="shared" si="32"/>
        <v>-2154.9521218915847</v>
      </c>
      <c r="J249" s="3">
        <f t="shared" si="33"/>
        <v>-997.34042553190068</v>
      </c>
      <c r="K249" s="22">
        <f t="shared" si="34"/>
        <v>0</v>
      </c>
      <c r="L249" s="21">
        <v>6616.5931487564221</v>
      </c>
      <c r="M249" s="3">
        <v>10246.227164416188</v>
      </c>
      <c r="N249" s="22">
        <v>23737.484378118268</v>
      </c>
      <c r="O249" s="21">
        <f t="shared" si="35"/>
        <v>-3152.2925474234853</v>
      </c>
      <c r="P249" s="22">
        <v>30138.894715153634</v>
      </c>
      <c r="Q249" s="23">
        <f t="shared" si="36"/>
        <v>4.0000000000000001E-3</v>
      </c>
      <c r="R249" s="25">
        <f t="shared" si="37"/>
        <v>7.1999999999999176E-2</v>
      </c>
    </row>
    <row r="250" spans="1:18" x14ac:dyDescent="0.25">
      <c r="A250" s="14">
        <v>234</v>
      </c>
      <c r="B250" s="15">
        <v>44895</v>
      </c>
      <c r="C250" s="16">
        <v>56.776156999999998</v>
      </c>
      <c r="D250" s="17">
        <v>15.04</v>
      </c>
      <c r="E250" s="18">
        <v>194.699997</v>
      </c>
      <c r="F250" s="19">
        <f t="shared" si="29"/>
        <v>1.4751858950882601E-2</v>
      </c>
      <c r="G250" s="20">
        <f t="shared" si="30"/>
        <v>3.2258064516129004E-2</v>
      </c>
      <c r="H250" s="20">
        <f t="shared" si="31"/>
        <v>7.6701846190323941E-2</v>
      </c>
      <c r="I250" s="21">
        <f t="shared" si="32"/>
        <v>4425.55768526478</v>
      </c>
      <c r="J250" s="3">
        <f t="shared" si="33"/>
        <v>9677.4193548387011</v>
      </c>
      <c r="K250" s="22">
        <f t="shared" si="34"/>
        <v>30680.738476129576</v>
      </c>
      <c r="L250" s="21">
        <v>6666.6553582571005</v>
      </c>
      <c r="M250" s="3">
        <v>10280.393163887447</v>
      </c>
      <c r="N250" s="22">
        <v>23739.604170168161</v>
      </c>
      <c r="O250" s="21">
        <f t="shared" si="35"/>
        <v>44783.71551623306</v>
      </c>
      <c r="P250" s="22">
        <v>30247.905853906475</v>
      </c>
      <c r="Q250" s="23">
        <f t="shared" si="36"/>
        <v>4.0000000000000001E-3</v>
      </c>
      <c r="R250" s="25">
        <f t="shared" si="37"/>
        <v>6.7999999999999172E-2</v>
      </c>
    </row>
    <row r="251" spans="1:18" x14ac:dyDescent="0.25">
      <c r="A251" s="14">
        <v>235</v>
      </c>
      <c r="B251" s="15">
        <v>44894</v>
      </c>
      <c r="C251" s="16">
        <v>55.950778999999997</v>
      </c>
      <c r="D251" s="17">
        <v>14.57</v>
      </c>
      <c r="E251" s="18">
        <v>180.83000200000001</v>
      </c>
      <c r="F251" s="19">
        <f t="shared" si="29"/>
        <v>2.000351262806932E-2</v>
      </c>
      <c r="G251" s="20">
        <f t="shared" si="30"/>
        <v>1.0402219140083213E-2</v>
      </c>
      <c r="H251" s="20">
        <f t="shared" si="31"/>
        <v>-1.1425738152479048E-2</v>
      </c>
      <c r="I251" s="21">
        <f t="shared" si="32"/>
        <v>6001.0537884207961</v>
      </c>
      <c r="J251" s="3">
        <f t="shared" si="33"/>
        <v>3120.6657420249639</v>
      </c>
      <c r="K251" s="22">
        <f t="shared" si="34"/>
        <v>-4570.2952609916192</v>
      </c>
      <c r="L251" s="21">
        <v>6671.1536428491145</v>
      </c>
      <c r="M251" s="3">
        <v>11049.686246182522</v>
      </c>
      <c r="N251" s="22">
        <v>24948.807993387945</v>
      </c>
      <c r="O251" s="21">
        <f t="shared" si="35"/>
        <v>4551.4242694541408</v>
      </c>
      <c r="P251" s="22">
        <v>34036.971065850375</v>
      </c>
      <c r="Q251" s="23">
        <f t="shared" si="36"/>
        <v>4.0000000000000001E-3</v>
      </c>
      <c r="R251" s="25">
        <f t="shared" si="37"/>
        <v>6.3999999999999169E-2</v>
      </c>
    </row>
    <row r="252" spans="1:18" x14ac:dyDescent="0.25">
      <c r="A252" s="14">
        <v>236</v>
      </c>
      <c r="B252" s="15">
        <v>44893</v>
      </c>
      <c r="C252" s="16">
        <v>54.853515999999999</v>
      </c>
      <c r="D252" s="17">
        <v>14.42</v>
      </c>
      <c r="E252" s="18">
        <v>182.91999799999999</v>
      </c>
      <c r="F252" s="19">
        <f t="shared" si="29"/>
        <v>-5.8077766186560575E-3</v>
      </c>
      <c r="G252" s="20">
        <f t="shared" si="30"/>
        <v>-2.3696682464454999E-2</v>
      </c>
      <c r="H252" s="20">
        <f t="shared" si="31"/>
        <v>3.2810346533884704E-4</v>
      </c>
      <c r="I252" s="21">
        <f t="shared" si="32"/>
        <v>-1742.3329855968173</v>
      </c>
      <c r="J252" s="3">
        <f t="shared" si="33"/>
        <v>-7109.0047393364994</v>
      </c>
      <c r="K252" s="22">
        <f t="shared" si="34"/>
        <v>131.24138613553882</v>
      </c>
      <c r="L252" s="21">
        <v>6981.8580188880433</v>
      </c>
      <c r="M252" s="3">
        <v>11259.624099762223</v>
      </c>
      <c r="N252" s="22">
        <v>24992.688417919151</v>
      </c>
      <c r="O252" s="21">
        <f t="shared" si="35"/>
        <v>-8720.096338797779</v>
      </c>
      <c r="P252" s="22">
        <v>35790.073908658669</v>
      </c>
      <c r="Q252" s="23">
        <f t="shared" si="36"/>
        <v>4.0000000000000001E-3</v>
      </c>
      <c r="R252" s="25">
        <f t="shared" si="37"/>
        <v>5.9999999999999165E-2</v>
      </c>
    </row>
    <row r="253" spans="1:18" x14ac:dyDescent="0.25">
      <c r="A253" s="14">
        <v>237</v>
      </c>
      <c r="B253" s="15">
        <v>44890</v>
      </c>
      <c r="C253" s="16">
        <v>55.173954000000002</v>
      </c>
      <c r="D253" s="17">
        <v>14.77</v>
      </c>
      <c r="E253" s="18">
        <v>182.86000100000001</v>
      </c>
      <c r="F253" s="19">
        <f t="shared" si="29"/>
        <v>-1.7599410666191417E-4</v>
      </c>
      <c r="G253" s="20">
        <f t="shared" si="30"/>
        <v>3.358992302309316E-2</v>
      </c>
      <c r="H253" s="20">
        <f t="shared" si="31"/>
        <v>-1.8558733928363269E-3</v>
      </c>
      <c r="I253" s="21">
        <f t="shared" si="32"/>
        <v>-52.798231998574252</v>
      </c>
      <c r="J253" s="3">
        <f t="shared" si="33"/>
        <v>10076.976906927948</v>
      </c>
      <c r="K253" s="22">
        <f t="shared" si="34"/>
        <v>-742.34935713453081</v>
      </c>
      <c r="L253" s="21">
        <v>7173.3023857087019</v>
      </c>
      <c r="M253" s="3">
        <v>11365.790989980829</v>
      </c>
      <c r="N253" s="22">
        <v>27581.493308615991</v>
      </c>
      <c r="O253" s="21">
        <f t="shared" si="35"/>
        <v>9281.8293177948417</v>
      </c>
      <c r="P253" s="22">
        <v>35814.374149781856</v>
      </c>
      <c r="Q253" s="23">
        <f t="shared" si="36"/>
        <v>4.0000000000000001E-3</v>
      </c>
      <c r="R253" s="25">
        <f t="shared" si="37"/>
        <v>5.5999999999999162E-2</v>
      </c>
    </row>
    <row r="254" spans="1:18" x14ac:dyDescent="0.25">
      <c r="A254" s="14">
        <v>238</v>
      </c>
      <c r="B254" s="15">
        <v>44888</v>
      </c>
      <c r="C254" s="16">
        <v>55.183666000000002</v>
      </c>
      <c r="D254" s="17">
        <v>14.29</v>
      </c>
      <c r="E254" s="18">
        <v>183.199997</v>
      </c>
      <c r="F254" s="19">
        <f t="shared" si="29"/>
        <v>1.7602508603964395E-4</v>
      </c>
      <c r="G254" s="20">
        <f t="shared" si="30"/>
        <v>1.4914772727272707E-2</v>
      </c>
      <c r="H254" s="20">
        <f t="shared" si="31"/>
        <v>7.8217837014470382E-2</v>
      </c>
      <c r="I254" s="21">
        <f t="shared" si="32"/>
        <v>52.807525811893186</v>
      </c>
      <c r="J254" s="3">
        <f t="shared" si="33"/>
        <v>4474.4318181818126</v>
      </c>
      <c r="K254" s="22">
        <f t="shared" si="34"/>
        <v>31287.134805788151</v>
      </c>
      <c r="L254" s="21">
        <v>7391.929449743162</v>
      </c>
      <c r="M254" s="3">
        <v>11401.791707798604</v>
      </c>
      <c r="N254" s="22">
        <v>29309.93295953561</v>
      </c>
      <c r="O254" s="21">
        <f t="shared" si="35"/>
        <v>35814.374149781856</v>
      </c>
      <c r="P254" s="22">
        <v>35936.145619487812</v>
      </c>
      <c r="Q254" s="23">
        <f t="shared" si="36"/>
        <v>4.0000000000000001E-3</v>
      </c>
      <c r="R254" s="25">
        <f t="shared" si="37"/>
        <v>5.1999999999999158E-2</v>
      </c>
    </row>
    <row r="255" spans="1:18" x14ac:dyDescent="0.25">
      <c r="A255" s="14">
        <v>239</v>
      </c>
      <c r="B255" s="15">
        <v>44887</v>
      </c>
      <c r="C255" s="16">
        <v>55.173954000000002</v>
      </c>
      <c r="D255" s="17">
        <v>14.08</v>
      </c>
      <c r="E255" s="18">
        <v>169.91000399999999</v>
      </c>
      <c r="F255" s="19">
        <f t="shared" si="29"/>
        <v>3.8946790962522515E-2</v>
      </c>
      <c r="G255" s="20">
        <f t="shared" si="30"/>
        <v>1.4224751066855834E-3</v>
      </c>
      <c r="H255" s="20">
        <f t="shared" si="31"/>
        <v>1.2152314652776441E-2</v>
      </c>
      <c r="I255" s="21">
        <f t="shared" si="32"/>
        <v>11684.037288756754</v>
      </c>
      <c r="J255" s="3">
        <f t="shared" si="33"/>
        <v>426.742532005675</v>
      </c>
      <c r="K255" s="22">
        <f t="shared" si="34"/>
        <v>4860.925861110577</v>
      </c>
      <c r="L255" s="21">
        <v>7856.7336076278198</v>
      </c>
      <c r="M255" s="3">
        <v>11821.240356618979</v>
      </c>
      <c r="N255" s="22">
        <v>29573.749187989139</v>
      </c>
      <c r="O255" s="21">
        <f t="shared" si="35"/>
        <v>16971.705681873005</v>
      </c>
      <c r="P255" s="22">
        <v>38912.192188183755</v>
      </c>
      <c r="Q255" s="23">
        <f t="shared" si="36"/>
        <v>4.0000000000000001E-3</v>
      </c>
      <c r="R255" s="25">
        <f t="shared" si="37"/>
        <v>4.7999999999999154E-2</v>
      </c>
    </row>
    <row r="256" spans="1:18" x14ac:dyDescent="0.25">
      <c r="A256" s="14">
        <v>240</v>
      </c>
      <c r="B256" s="15">
        <v>44886</v>
      </c>
      <c r="C256" s="16">
        <v>53.105659000000003</v>
      </c>
      <c r="D256" s="17">
        <v>14.06</v>
      </c>
      <c r="E256" s="18">
        <v>167.86999499999999</v>
      </c>
      <c r="F256" s="19">
        <f t="shared" si="29"/>
        <v>-2.2345295403710219E-2</v>
      </c>
      <c r="G256" s="20">
        <f t="shared" si="30"/>
        <v>-3.5435861091424048E-3</v>
      </c>
      <c r="H256" s="20">
        <f t="shared" si="31"/>
        <v>-6.8372311800074304E-2</v>
      </c>
      <c r="I256" s="21">
        <f t="shared" si="32"/>
        <v>-6703.5886211130655</v>
      </c>
      <c r="J256" s="3">
        <f t="shared" si="33"/>
        <v>-1063.0758327427213</v>
      </c>
      <c r="K256" s="22">
        <f t="shared" si="34"/>
        <v>-27348.924720029721</v>
      </c>
      <c r="L256" s="21">
        <v>8891.3367170009078</v>
      </c>
      <c r="M256" s="3">
        <v>11892.583120204625</v>
      </c>
      <c r="N256" s="22">
        <v>29705.891671472349</v>
      </c>
      <c r="O256" s="21">
        <f t="shared" si="35"/>
        <v>-35115.589173885506</v>
      </c>
      <c r="P256" s="22">
        <v>41129.545399181945</v>
      </c>
      <c r="Q256" s="23">
        <f t="shared" si="36"/>
        <v>4.0000000000000001E-3</v>
      </c>
      <c r="R256" s="25">
        <f t="shared" si="37"/>
        <v>4.3999999999999151E-2</v>
      </c>
    </row>
    <row r="257" spans="1:18" x14ac:dyDescent="0.25">
      <c r="A257" s="14">
        <v>241</v>
      </c>
      <c r="B257" s="15">
        <v>44883</v>
      </c>
      <c r="C257" s="16">
        <v>54.319443</v>
      </c>
      <c r="D257" s="17">
        <v>14.11</v>
      </c>
      <c r="E257" s="18">
        <v>180.19000199999999</v>
      </c>
      <c r="F257" s="19">
        <f t="shared" si="29"/>
        <v>-1.3229957090685751E-2</v>
      </c>
      <c r="G257" s="20">
        <f t="shared" si="30"/>
        <v>-1.1212333566923638E-2</v>
      </c>
      <c r="H257" s="20">
        <f t="shared" si="31"/>
        <v>-1.6269018029906879E-2</v>
      </c>
      <c r="I257" s="21">
        <f t="shared" si="32"/>
        <v>-3968.9871272057253</v>
      </c>
      <c r="J257" s="3">
        <f t="shared" si="33"/>
        <v>-3363.7000700770914</v>
      </c>
      <c r="K257" s="22">
        <f t="shared" si="34"/>
        <v>-6507.6072119627515</v>
      </c>
      <c r="L257" s="21">
        <v>8953.0753271624744</v>
      </c>
      <c r="M257" s="3">
        <v>12286.689419795204</v>
      </c>
      <c r="N257" s="22">
        <v>30024.66312178722</v>
      </c>
      <c r="O257" s="21">
        <f t="shared" si="35"/>
        <v>-13840.294409245569</v>
      </c>
      <c r="P257" s="22">
        <v>41534.287049718871</v>
      </c>
      <c r="Q257" s="23">
        <f t="shared" si="36"/>
        <v>4.0000000000000001E-3</v>
      </c>
      <c r="R257" s="25">
        <f t="shared" si="37"/>
        <v>3.9999999999999147E-2</v>
      </c>
    </row>
    <row r="258" spans="1:18" x14ac:dyDescent="0.25">
      <c r="A258" s="14">
        <v>242</v>
      </c>
      <c r="B258" s="15">
        <v>44882</v>
      </c>
      <c r="C258" s="16">
        <v>55.047722</v>
      </c>
      <c r="D258" s="17">
        <v>14.27</v>
      </c>
      <c r="E258" s="18">
        <v>183.16999799999999</v>
      </c>
      <c r="F258" s="19">
        <f t="shared" si="29"/>
        <v>1.5585781926499953E-2</v>
      </c>
      <c r="G258" s="20">
        <f t="shared" si="30"/>
        <v>-2.3271731690622799E-2</v>
      </c>
      <c r="H258" s="20">
        <f t="shared" si="31"/>
        <v>-2.0062058849369291E-2</v>
      </c>
      <c r="I258" s="21">
        <f t="shared" si="32"/>
        <v>4675.7345779499856</v>
      </c>
      <c r="J258" s="3">
        <f t="shared" si="33"/>
        <v>-6981.5195071868393</v>
      </c>
      <c r="K258" s="22">
        <f t="shared" si="34"/>
        <v>-8024.8235397477165</v>
      </c>
      <c r="L258" s="21">
        <v>9049.5267463042364</v>
      </c>
      <c r="M258" s="3">
        <v>13008.672448298863</v>
      </c>
      <c r="N258" s="22">
        <v>30680.738476129576</v>
      </c>
      <c r="O258" s="21">
        <f t="shared" si="35"/>
        <v>-10330.60846898457</v>
      </c>
      <c r="P258" s="22">
        <v>43032.927018906477</v>
      </c>
      <c r="Q258" s="23">
        <f t="shared" si="36"/>
        <v>4.0000000000000001E-3</v>
      </c>
      <c r="R258" s="25">
        <f t="shared" si="37"/>
        <v>3.5999999999999144E-2</v>
      </c>
    </row>
    <row r="259" spans="1:18" x14ac:dyDescent="0.25">
      <c r="A259" s="14">
        <v>243</v>
      </c>
      <c r="B259" s="15">
        <v>44881</v>
      </c>
      <c r="C259" s="16">
        <v>54.202927000000003</v>
      </c>
      <c r="D259" s="17">
        <v>14.61</v>
      </c>
      <c r="E259" s="18">
        <v>186.91999799999999</v>
      </c>
      <c r="F259" s="19">
        <f t="shared" si="29"/>
        <v>-8.173417405188288E-3</v>
      </c>
      <c r="G259" s="20">
        <f t="shared" si="30"/>
        <v>-1.6823687752355321E-2</v>
      </c>
      <c r="H259" s="20">
        <f t="shared" si="31"/>
        <v>-3.8576278557517552E-2</v>
      </c>
      <c r="I259" s="21">
        <f t="shared" si="32"/>
        <v>-2452.0252215564865</v>
      </c>
      <c r="J259" s="3">
        <f t="shared" si="33"/>
        <v>-5047.1063257065962</v>
      </c>
      <c r="K259" s="22">
        <f t="shared" si="34"/>
        <v>-15430.511423007021</v>
      </c>
      <c r="L259" s="21">
        <v>9127.0378290585268</v>
      </c>
      <c r="M259" s="3">
        <v>13438.256658595681</v>
      </c>
      <c r="N259" s="22">
        <v>30751.169017426604</v>
      </c>
      <c r="O259" s="21">
        <f t="shared" si="35"/>
        <v>-22929.642970270106</v>
      </c>
      <c r="P259" s="22">
        <v>44783.71551623306</v>
      </c>
      <c r="Q259" s="23">
        <f t="shared" si="36"/>
        <v>4.0000000000000001E-3</v>
      </c>
      <c r="R259" s="25">
        <f t="shared" si="37"/>
        <v>3.199999999999914E-2</v>
      </c>
    </row>
    <row r="260" spans="1:18" x14ac:dyDescent="0.25">
      <c r="A260" s="14">
        <v>244</v>
      </c>
      <c r="B260" s="15">
        <v>44880</v>
      </c>
      <c r="C260" s="16">
        <v>54.649600999999997</v>
      </c>
      <c r="D260" s="17">
        <v>14.86</v>
      </c>
      <c r="E260" s="18">
        <v>194.41999799999999</v>
      </c>
      <c r="F260" s="19">
        <f t="shared" si="29"/>
        <v>2.9637789056669694E-2</v>
      </c>
      <c r="G260" s="20">
        <f t="shared" si="30"/>
        <v>-4.6885465505693835E-3</v>
      </c>
      <c r="H260" s="20">
        <f t="shared" si="31"/>
        <v>1.817230193515007E-2</v>
      </c>
      <c r="I260" s="21">
        <f t="shared" si="32"/>
        <v>8891.3367170009078</v>
      </c>
      <c r="J260" s="3">
        <f t="shared" si="33"/>
        <v>-1406.563965170815</v>
      </c>
      <c r="K260" s="22">
        <f t="shared" si="34"/>
        <v>7268.9207740600277</v>
      </c>
      <c r="L260" s="21">
        <v>9570.9937056148719</v>
      </c>
      <c r="M260" s="3">
        <v>13492.954819336788</v>
      </c>
      <c r="N260" s="22">
        <v>30969.876045118828</v>
      </c>
      <c r="O260" s="21">
        <f t="shared" si="35"/>
        <v>14753.693525890121</v>
      </c>
      <c r="P260" s="22">
        <v>45200.891942688795</v>
      </c>
      <c r="Q260" s="23">
        <f t="shared" si="36"/>
        <v>4.0000000000000001E-3</v>
      </c>
      <c r="R260" s="25">
        <f t="shared" si="37"/>
        <v>2.799999999999914E-2</v>
      </c>
    </row>
    <row r="261" spans="1:18" x14ac:dyDescent="0.25">
      <c r="A261" s="14">
        <v>245</v>
      </c>
      <c r="B261" s="15">
        <v>44879</v>
      </c>
      <c r="C261" s="16">
        <v>53.076529999999998</v>
      </c>
      <c r="D261" s="17">
        <v>14.93</v>
      </c>
      <c r="E261" s="18">
        <v>190.949997</v>
      </c>
      <c r="F261" s="19">
        <f t="shared" si="29"/>
        <v>-1.9903157220562795E-2</v>
      </c>
      <c r="G261" s="20">
        <f t="shared" si="30"/>
        <v>-7.3138297872340496E-3</v>
      </c>
      <c r="H261" s="20">
        <f t="shared" si="31"/>
        <v>-2.5616186020226639E-2</v>
      </c>
      <c r="I261" s="21">
        <f t="shared" si="32"/>
        <v>-5970.9471661688385</v>
      </c>
      <c r="J261" s="3">
        <f t="shared" si="33"/>
        <v>-2194.1489361702147</v>
      </c>
      <c r="K261" s="22">
        <f t="shared" si="34"/>
        <v>-10246.474408090655</v>
      </c>
      <c r="L261" s="21">
        <v>9884.5895596085356</v>
      </c>
      <c r="M261" s="3">
        <v>17657.445556209561</v>
      </c>
      <c r="N261" s="22">
        <v>31279.676944065483</v>
      </c>
      <c r="O261" s="21">
        <f t="shared" si="35"/>
        <v>-18411.570510429709</v>
      </c>
      <c r="P261" s="22">
        <v>45725.666010301997</v>
      </c>
      <c r="Q261" s="23">
        <f t="shared" si="36"/>
        <v>4.0000000000000001E-3</v>
      </c>
      <c r="R261" s="25">
        <f t="shared" si="37"/>
        <v>2.399999999999914E-2</v>
      </c>
    </row>
    <row r="262" spans="1:18" x14ac:dyDescent="0.25">
      <c r="A262" s="14">
        <v>246</v>
      </c>
      <c r="B262" s="15">
        <v>44876</v>
      </c>
      <c r="C262" s="16">
        <v>54.154373</v>
      </c>
      <c r="D262" s="17">
        <v>15.04</v>
      </c>
      <c r="E262" s="18">
        <v>195.970001</v>
      </c>
      <c r="F262" s="19">
        <f t="shared" si="29"/>
        <v>3.5077936890612449E-2</v>
      </c>
      <c r="G262" s="20">
        <f t="shared" si="30"/>
        <v>6.6666666666666652E-2</v>
      </c>
      <c r="H262" s="20">
        <f t="shared" si="31"/>
        <v>2.7527264956337838E-2</v>
      </c>
      <c r="I262" s="21">
        <f t="shared" si="32"/>
        <v>10523.381067183735</v>
      </c>
      <c r="J262" s="3">
        <f t="shared" si="33"/>
        <v>19999.999999999996</v>
      </c>
      <c r="K262" s="22">
        <f t="shared" si="34"/>
        <v>11010.905982535136</v>
      </c>
      <c r="L262" s="21">
        <v>10209.991611270563</v>
      </c>
      <c r="M262" s="3">
        <v>18117.247964313065</v>
      </c>
      <c r="N262" s="22">
        <v>31287.134805788151</v>
      </c>
      <c r="O262" s="21">
        <f t="shared" si="35"/>
        <v>41534.287049718871</v>
      </c>
      <c r="P262" s="22">
        <v>49362.576546425218</v>
      </c>
      <c r="Q262" s="23">
        <f t="shared" si="36"/>
        <v>4.0000000000000001E-3</v>
      </c>
      <c r="R262" s="25">
        <f t="shared" si="37"/>
        <v>1.999999999999914E-2</v>
      </c>
    </row>
    <row r="263" spans="1:18" x14ac:dyDescent="0.25">
      <c r="A263" s="14">
        <v>247</v>
      </c>
      <c r="B263" s="15">
        <v>44875</v>
      </c>
      <c r="C263" s="16">
        <v>52.319125999999997</v>
      </c>
      <c r="D263" s="17">
        <v>14.1</v>
      </c>
      <c r="E263" s="18">
        <v>190.720001</v>
      </c>
      <c r="F263" s="19">
        <f t="shared" si="29"/>
        <v>1.4498181299360313E-2</v>
      </c>
      <c r="G263" s="20">
        <f t="shared" si="30"/>
        <v>0.11198738170347</v>
      </c>
      <c r="H263" s="20">
        <f t="shared" si="31"/>
        <v>7.393437296997285E-2</v>
      </c>
      <c r="I263" s="21">
        <f t="shared" si="32"/>
        <v>4349.4543898080938</v>
      </c>
      <c r="J263" s="3">
        <f t="shared" si="33"/>
        <v>33596.214511040998</v>
      </c>
      <c r="K263" s="22">
        <f t="shared" si="34"/>
        <v>29573.749187989139</v>
      </c>
      <c r="L263" s="21">
        <v>10523.381067183735</v>
      </c>
      <c r="M263" s="3">
        <v>18877.937831690673</v>
      </c>
      <c r="N263" s="22">
        <v>32330.764194222007</v>
      </c>
      <c r="O263" s="21">
        <f t="shared" si="35"/>
        <v>67519.418088838225</v>
      </c>
      <c r="P263" s="22">
        <v>50749.960697795272</v>
      </c>
      <c r="Q263" s="23">
        <f t="shared" si="36"/>
        <v>4.0000000000000001E-3</v>
      </c>
      <c r="R263" s="25">
        <f t="shared" si="37"/>
        <v>1.599999999999914E-2</v>
      </c>
    </row>
    <row r="264" spans="1:18" x14ac:dyDescent="0.25">
      <c r="A264" s="14">
        <v>248</v>
      </c>
      <c r="B264" s="15">
        <v>44874</v>
      </c>
      <c r="C264" s="16">
        <v>51.571434000000004</v>
      </c>
      <c r="D264" s="17">
        <v>12.68</v>
      </c>
      <c r="E264" s="18">
        <v>177.58999600000001</v>
      </c>
      <c r="F264" s="19">
        <f t="shared" si="29"/>
        <v>-4.6670212577758052E-2</v>
      </c>
      <c r="G264" s="20">
        <f t="shared" si="30"/>
        <v>-2.8352490421456045E-2</v>
      </c>
      <c r="H264" s="20">
        <f t="shared" si="31"/>
        <v>-7.166757336642593E-2</v>
      </c>
      <c r="I264" s="21">
        <f t="shared" si="32"/>
        <v>-14001.063773327416</v>
      </c>
      <c r="J264" s="3">
        <f t="shared" si="33"/>
        <v>-8505.7471264368141</v>
      </c>
      <c r="K264" s="22">
        <f t="shared" si="34"/>
        <v>-28667.029346570373</v>
      </c>
      <c r="L264" s="21">
        <v>11684.037288756754</v>
      </c>
      <c r="M264" s="3">
        <v>19999.999999999996</v>
      </c>
      <c r="N264" s="22">
        <v>40370.20040241455</v>
      </c>
      <c r="O264" s="21">
        <f t="shared" si="35"/>
        <v>-51173.840246334599</v>
      </c>
      <c r="P264" s="22">
        <v>51770.061719223493</v>
      </c>
      <c r="Q264" s="23">
        <f t="shared" si="36"/>
        <v>4.0000000000000001E-3</v>
      </c>
      <c r="R264" s="25">
        <f t="shared" si="37"/>
        <v>1.199999999999914E-2</v>
      </c>
    </row>
    <row r="265" spans="1:18" x14ac:dyDescent="0.25">
      <c r="A265" s="14">
        <v>249</v>
      </c>
      <c r="B265" s="15">
        <v>44873</v>
      </c>
      <c r="C265" s="16">
        <v>54.096111000000001</v>
      </c>
      <c r="D265" s="17">
        <v>13.05</v>
      </c>
      <c r="E265" s="18">
        <v>191.300003</v>
      </c>
      <c r="F265" s="19">
        <f t="shared" si="29"/>
        <v>-1.1431614255618117E-2</v>
      </c>
      <c r="G265" s="20">
        <f t="shared" si="30"/>
        <v>2.3041474654379446E-3</v>
      </c>
      <c r="H265" s="20">
        <f t="shared" si="31"/>
        <v>-2.9328186225612063E-2</v>
      </c>
      <c r="I265" s="21">
        <f t="shared" si="32"/>
        <v>-3429.4842766854349</v>
      </c>
      <c r="J265" s="3">
        <f t="shared" si="33"/>
        <v>691.24423963138338</v>
      </c>
      <c r="K265" s="22">
        <f t="shared" si="34"/>
        <v>-11731.274490244825</v>
      </c>
      <c r="L265" s="21">
        <v>14497.648180113898</v>
      </c>
      <c r="M265" s="3">
        <v>33596.214511040998</v>
      </c>
      <c r="N265" s="22">
        <v>43869.034875602345</v>
      </c>
      <c r="O265" s="21">
        <f t="shared" si="35"/>
        <v>-14469.514527298878</v>
      </c>
      <c r="P265" s="22">
        <v>53710.423329935722</v>
      </c>
      <c r="Q265" s="23">
        <f t="shared" si="36"/>
        <v>4.0000000000000001E-3</v>
      </c>
      <c r="R265" s="25">
        <f t="shared" si="37"/>
        <v>7.9999999999991397E-3</v>
      </c>
    </row>
    <row r="266" spans="1:18" ht="20" thickBot="1" x14ac:dyDescent="0.3">
      <c r="A266" s="14">
        <v>250</v>
      </c>
      <c r="B266" s="15">
        <v>44872</v>
      </c>
      <c r="C266" s="16">
        <v>54.721668000000001</v>
      </c>
      <c r="D266" s="17">
        <v>13.02</v>
      </c>
      <c r="E266" s="18">
        <v>197.08000200000001</v>
      </c>
      <c r="F266" s="30">
        <f t="shared" si="29"/>
        <v>-3.5050713526529886E-3</v>
      </c>
      <c r="G266" s="31">
        <f t="shared" si="30"/>
        <v>3.4154090548053961E-2</v>
      </c>
      <c r="H266" s="31">
        <f t="shared" si="31"/>
        <v>-5.0079524509184292E-2</v>
      </c>
      <c r="I266" s="32">
        <f t="shared" si="32"/>
        <v>-1051.5214057958965</v>
      </c>
      <c r="J266" s="33">
        <f t="shared" si="33"/>
        <v>10246.227164416188</v>
      </c>
      <c r="K266" s="34">
        <f t="shared" si="34"/>
        <v>-20031.809803673717</v>
      </c>
      <c r="L266" s="32">
        <v>15484.848899154424</v>
      </c>
      <c r="M266" s="33">
        <v>42406.692464178028</v>
      </c>
      <c r="N266" s="34">
        <v>44000.722680458624</v>
      </c>
      <c r="O266" s="32">
        <f t="shared" si="35"/>
        <v>-10837.104045053426</v>
      </c>
      <c r="P266" s="34">
        <v>67519.418088838225</v>
      </c>
      <c r="Q266" s="35">
        <f t="shared" si="36"/>
        <v>4.0000000000000001E-3</v>
      </c>
      <c r="R266" s="36">
        <f t="shared" si="37"/>
        <v>3.9999999999991397E-3</v>
      </c>
    </row>
    <row r="267" spans="1:18" ht="20" thickBot="1" x14ac:dyDescent="0.3">
      <c r="A267" s="37">
        <v>251</v>
      </c>
      <c r="B267" s="38">
        <v>44869</v>
      </c>
      <c r="C267" s="39">
        <v>54.914146000000002</v>
      </c>
      <c r="D267" s="40">
        <v>12.59</v>
      </c>
      <c r="E267" s="41">
        <v>207.470001</v>
      </c>
      <c r="F267" s="20"/>
      <c r="G267" s="20"/>
      <c r="H267" s="20"/>
      <c r="I267" s="2"/>
      <c r="J267" s="2"/>
      <c r="K267" s="2"/>
      <c r="O267" s="2"/>
      <c r="P267" s="2"/>
      <c r="Q267" s="42">
        <f>SUM(Q17:Q266)</f>
        <v>1.0000000000000007</v>
      </c>
      <c r="R267" s="42"/>
    </row>
    <row r="268" spans="1:18" x14ac:dyDescent="0.25">
      <c r="B268" s="77"/>
      <c r="C268" s="17"/>
      <c r="D268" s="17"/>
    </row>
    <row r="269" spans="1:18" x14ac:dyDescent="0.25">
      <c r="B269" s="77"/>
      <c r="C269" s="17"/>
      <c r="D269" s="17"/>
    </row>
    <row r="270" spans="1:18" x14ac:dyDescent="0.25">
      <c r="B270" s="77"/>
      <c r="C270" s="17"/>
      <c r="D270" s="17"/>
    </row>
    <row r="271" spans="1:18" x14ac:dyDescent="0.25">
      <c r="B271" s="77"/>
      <c r="C271" s="17"/>
      <c r="D271" s="17"/>
    </row>
    <row r="272" spans="1:18" x14ac:dyDescent="0.25">
      <c r="B272" s="77"/>
      <c r="C272" s="17"/>
      <c r="D272" s="17"/>
    </row>
    <row r="273" spans="2:4" x14ac:dyDescent="0.25">
      <c r="B273" s="77"/>
      <c r="C273" s="17"/>
      <c r="D273" s="17"/>
    </row>
  </sheetData>
  <sortState xmlns:xlrd2="http://schemas.microsoft.com/office/spreadsheetml/2017/richdata2" ref="P17:P266">
    <sortCondition ref="P17:P266"/>
  </sortState>
  <mergeCells count="12">
    <mergeCell ref="I7:J7"/>
    <mergeCell ref="K7:L7"/>
    <mergeCell ref="K8:L10"/>
    <mergeCell ref="I8:J8"/>
    <mergeCell ref="I9:J9"/>
    <mergeCell ref="I10:J10"/>
    <mergeCell ref="Q15:R15"/>
    <mergeCell ref="C15:E15"/>
    <mergeCell ref="F15:H15"/>
    <mergeCell ref="L15:N15"/>
    <mergeCell ref="I15:K15"/>
    <mergeCell ref="O15:P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2023-11-04T12:04:32Z</dcterms:created>
  <dcterms:modified xsi:type="dcterms:W3CDTF">2023-12-15T10:58:36Z</dcterms:modified>
</cp:coreProperties>
</file>