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Dev1-B\Documents\JVF\Project1\Exel\Atividades\"/>
    </mc:Choice>
  </mc:AlternateContent>
  <xr:revisionPtr revIDLastSave="0" documentId="13_ncr:1_{2B4C931E-8057-4C1D-93B1-BCBC64FB8F24}" xr6:coauthVersionLast="36" xr6:coauthVersionMax="47" xr10:uidLastSave="{00000000-0000-0000-0000-000000000000}"/>
  <bookViews>
    <workbookView xWindow="0" yWindow="0" windowWidth="19200" windowHeight="7520" tabRatio="264" xr2:uid="{00000000-000D-0000-FFFF-FFFF00000000}"/>
  </bookViews>
  <sheets>
    <sheet name="Compra do Mês" sheetId="1" r:id="rId1"/>
  </sheets>
  <calcPr calcId="191029"/>
</workbook>
</file>

<file path=xl/calcChain.xml><?xml version="1.0" encoding="utf-8"?>
<calcChain xmlns="http://schemas.openxmlformats.org/spreadsheetml/2006/main">
  <c r="F23" i="1" l="1"/>
  <c r="F22" i="1"/>
  <c r="F21" i="1"/>
  <c r="E23" i="1"/>
  <c r="E22" i="1"/>
  <c r="E21" i="1"/>
  <c r="D23" i="1"/>
  <c r="D22" i="1"/>
  <c r="D21" i="1"/>
  <c r="C23" i="1"/>
  <c r="C22" i="1"/>
  <c r="C21" i="1"/>
  <c r="B23" i="1"/>
  <c r="B22" i="1"/>
  <c r="B21" i="1"/>
  <c r="G18" i="1"/>
  <c r="H18" i="1"/>
  <c r="E18" i="1"/>
  <c r="D18" i="1"/>
  <c r="C18" i="1"/>
  <c r="B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</calcChain>
</file>

<file path=xl/sharedStrings.xml><?xml version="1.0" encoding="utf-8"?>
<sst xmlns="http://schemas.openxmlformats.org/spreadsheetml/2006/main" count="34" uniqueCount="31">
  <si>
    <t>Lista de Compras de Supermercados</t>
  </si>
  <si>
    <t>Material</t>
  </si>
  <si>
    <t>Supertuba</t>
  </si>
  <si>
    <t>Carrefour</t>
  </si>
  <si>
    <t>Vem-Ká</t>
  </si>
  <si>
    <t>Melhor Preço</t>
  </si>
  <si>
    <t>Comprar no:</t>
  </si>
  <si>
    <t>Qtde</t>
  </si>
  <si>
    <t>Valor da Compra</t>
  </si>
  <si>
    <t>MELHOR PREÇO: FUNÇÃO PARA BUSCAR O MENOR VALOR DOS SUPERMERCADOS</t>
  </si>
  <si>
    <t>Arroz</t>
  </si>
  <si>
    <t>Feijão</t>
  </si>
  <si>
    <t>Ovos</t>
  </si>
  <si>
    <t>Queijo</t>
  </si>
  <si>
    <t>COMPRAR NO: SE O MELHOR PREÇO FOR IGUAL AO SUPERTUBA; "SUPERTUBA"; SE MELHOR PREÇO FOR IGUAL AO CARREFOUR; "CARREFOUR"; SENÃO "VEM-KÁ")</t>
  </si>
  <si>
    <t>Vinho Branco</t>
  </si>
  <si>
    <t>Ext. Tomate</t>
  </si>
  <si>
    <t>Maionese</t>
  </si>
  <si>
    <t>Far. De Trigo</t>
  </si>
  <si>
    <t>Frutas</t>
  </si>
  <si>
    <t>Sucos</t>
  </si>
  <si>
    <t>Iogurte</t>
  </si>
  <si>
    <t>Temperos</t>
  </si>
  <si>
    <t>Peixe</t>
  </si>
  <si>
    <t>Frango</t>
  </si>
  <si>
    <t>Totais:</t>
  </si>
  <si>
    <t>Quantidade de Produtos</t>
  </si>
  <si>
    <t>Soma por Produtos</t>
  </si>
  <si>
    <t>Média de Produtos</t>
  </si>
  <si>
    <t>Produtos Mais Barato</t>
  </si>
  <si>
    <t>Produto Mais Caro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</si>
</sst>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18"/>
      <color theme="7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0">
    <xf numFmtId="0" fontId="0" fillId="0" borderId="0" xfId="0"/>
    <xf numFmtId="0" fontId="2" fillId="2" borderId="2" xfId="2"/>
    <xf numFmtId="0" fontId="2" fillId="2" borderId="2" xfId="2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0" fontId="5" fillId="2" borderId="1" xfId="3" applyFont="1" applyAlignment="1">
      <alignment horizontal="center"/>
    </xf>
    <xf numFmtId="0" fontId="6" fillId="2" borderId="1" xfId="3" applyFont="1" applyAlignment="1">
      <alignment horizontal="center" vertical="center"/>
    </xf>
    <xf numFmtId="0" fontId="7" fillId="2" borderId="1" xfId="3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4" fontId="2" fillId="2" borderId="2" xfId="2" applyNumberFormat="1"/>
    <xf numFmtId="44" fontId="2" fillId="2" borderId="2" xfId="2" applyNumberFormat="1" applyAlignment="1">
      <alignment horizontal="center" vertical="center"/>
    </xf>
  </cellXfs>
  <cellStyles count="4">
    <cellStyle name="Cálculo" xfId="3" builtinId="22"/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3" workbookViewId="0">
      <selection activeCell="F23" sqref="F23"/>
    </sheetView>
  </sheetViews>
  <sheetFormatPr defaultColWidth="11.54296875" defaultRowHeight="12.5" x14ac:dyDescent="0.25"/>
  <cols>
    <col min="1" max="1" width="12.7265625" bestFit="1" customWidth="1"/>
    <col min="2" max="2" width="13" bestFit="1" customWidth="1"/>
    <col min="3" max="3" width="12.1796875" bestFit="1" customWidth="1"/>
    <col min="4" max="4" width="10" bestFit="1" customWidth="1"/>
    <col min="5" max="5" width="15.36328125" bestFit="1" customWidth="1"/>
    <col min="6" max="6" width="15.26953125" bestFit="1" customWidth="1"/>
    <col min="7" max="7" width="7" bestFit="1" customWidth="1"/>
    <col min="8" max="8" width="19" bestFit="1" customWidth="1"/>
  </cols>
  <sheetData>
    <row r="1" spans="1:12" ht="23.5" x14ac:dyDescent="0.55000000000000004">
      <c r="A1" s="4" t="s">
        <v>0</v>
      </c>
      <c r="B1" s="4"/>
      <c r="C1" s="4"/>
      <c r="D1" s="4"/>
      <c r="E1" s="4"/>
      <c r="F1" s="4"/>
      <c r="G1" s="4"/>
      <c r="H1" s="4"/>
    </row>
    <row r="3" spans="1:12" ht="18.5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J3" s="7" t="s">
        <v>9</v>
      </c>
      <c r="K3" s="7"/>
      <c r="L3" s="7"/>
    </row>
    <row r="4" spans="1:12" ht="14.5" x14ac:dyDescent="0.25">
      <c r="A4" s="2" t="s">
        <v>10</v>
      </c>
      <c r="B4" s="3">
        <v>11.7</v>
      </c>
      <c r="C4" s="3">
        <v>9.99</v>
      </c>
      <c r="D4" s="3">
        <v>10.75</v>
      </c>
      <c r="E4" s="9">
        <f>SMALL(B4:D4, 1)</f>
        <v>9.99</v>
      </c>
      <c r="F4" s="2" t="str">
        <f>IF(B4=E4, "SUPERTUBA", IF(C4=E4, "CARREFOUR", "VEM-KÁ"))</f>
        <v>CARREFOUR</v>
      </c>
      <c r="G4" s="2">
        <v>5</v>
      </c>
      <c r="H4" s="9">
        <f>G4*E4</f>
        <v>49.95</v>
      </c>
      <c r="J4" s="7"/>
      <c r="K4" s="7"/>
      <c r="L4" s="7"/>
    </row>
    <row r="5" spans="1:12" ht="14.5" x14ac:dyDescent="0.25">
      <c r="A5" s="2" t="s">
        <v>11</v>
      </c>
      <c r="B5" s="3">
        <v>12.5</v>
      </c>
      <c r="C5" s="3">
        <v>11.2</v>
      </c>
      <c r="D5" s="3">
        <v>9.5</v>
      </c>
      <c r="E5" s="9">
        <f t="shared" ref="E5:E17" si="0">SMALL(B5:D5, 1)</f>
        <v>9.5</v>
      </c>
      <c r="F5" s="2" t="str">
        <f t="shared" ref="F5:F17" si="1">IF(B5=E5, "SUPERTUBA", IF(C5=E5, "CARREFOUR", "VEM-KÁ"))</f>
        <v>VEM-KÁ</v>
      </c>
      <c r="G5" s="2">
        <v>4</v>
      </c>
      <c r="H5" s="9">
        <f t="shared" ref="H5:H17" si="2">G5*E5</f>
        <v>38</v>
      </c>
      <c r="J5" s="7"/>
      <c r="K5" s="7"/>
      <c r="L5" s="7"/>
    </row>
    <row r="6" spans="1:12" ht="14.5" x14ac:dyDescent="0.25">
      <c r="A6" s="2" t="s">
        <v>12</v>
      </c>
      <c r="B6" s="3">
        <v>2.35</v>
      </c>
      <c r="C6" s="3">
        <v>2.4</v>
      </c>
      <c r="D6" s="3">
        <v>2.95</v>
      </c>
      <c r="E6" s="9">
        <f t="shared" si="0"/>
        <v>2.35</v>
      </c>
      <c r="F6" s="2" t="str">
        <f t="shared" si="1"/>
        <v>SUPERTUBA</v>
      </c>
      <c r="G6" s="2">
        <v>2</v>
      </c>
      <c r="H6" s="9">
        <f t="shared" si="2"/>
        <v>4.7</v>
      </c>
    </row>
    <row r="7" spans="1:12" ht="12.75" customHeight="1" x14ac:dyDescent="0.25">
      <c r="A7" s="2" t="s">
        <v>13</v>
      </c>
      <c r="B7" s="3">
        <v>6.5</v>
      </c>
      <c r="C7" s="3">
        <v>7</v>
      </c>
      <c r="D7" s="3">
        <v>8.1999999999999993</v>
      </c>
      <c r="E7" s="9">
        <f t="shared" si="0"/>
        <v>6.5</v>
      </c>
      <c r="F7" s="2" t="str">
        <f t="shared" si="1"/>
        <v>SUPERTUBA</v>
      </c>
      <c r="G7" s="2">
        <v>3</v>
      </c>
      <c r="H7" s="9">
        <f t="shared" si="2"/>
        <v>19.5</v>
      </c>
      <c r="J7" s="7" t="s">
        <v>14</v>
      </c>
      <c r="K7" s="7"/>
      <c r="L7" s="7"/>
    </row>
    <row r="8" spans="1:12" ht="14.5" x14ac:dyDescent="0.25">
      <c r="A8" s="2" t="s">
        <v>15</v>
      </c>
      <c r="B8" s="3">
        <v>15.9</v>
      </c>
      <c r="C8" s="3">
        <v>16</v>
      </c>
      <c r="D8" s="3">
        <v>17.3</v>
      </c>
      <c r="E8" s="9">
        <f t="shared" si="0"/>
        <v>15.9</v>
      </c>
      <c r="F8" s="2" t="str">
        <f t="shared" si="1"/>
        <v>SUPERTUBA</v>
      </c>
      <c r="G8" s="2">
        <v>7</v>
      </c>
      <c r="H8" s="9">
        <f t="shared" si="2"/>
        <v>111.3</v>
      </c>
      <c r="J8" s="7"/>
      <c r="K8" s="7"/>
      <c r="L8" s="7"/>
    </row>
    <row r="9" spans="1:12" ht="14.5" x14ac:dyDescent="0.25">
      <c r="A9" s="2" t="s">
        <v>16</v>
      </c>
      <c r="B9" s="3">
        <v>1.29</v>
      </c>
      <c r="C9" s="3">
        <v>1.69</v>
      </c>
      <c r="D9" s="3">
        <v>1.19</v>
      </c>
      <c r="E9" s="9">
        <f t="shared" si="0"/>
        <v>1.19</v>
      </c>
      <c r="F9" s="2" t="str">
        <f t="shared" si="1"/>
        <v>VEM-KÁ</v>
      </c>
      <c r="G9" s="2">
        <v>5</v>
      </c>
      <c r="H9" s="9">
        <f t="shared" si="2"/>
        <v>5.9499999999999993</v>
      </c>
      <c r="J9" s="7"/>
      <c r="K9" s="7"/>
      <c r="L9" s="7"/>
    </row>
    <row r="10" spans="1:12" ht="14.5" x14ac:dyDescent="0.25">
      <c r="A10" s="2" t="s">
        <v>17</v>
      </c>
      <c r="B10" s="3">
        <v>6.99</v>
      </c>
      <c r="C10" s="3">
        <v>6.59</v>
      </c>
      <c r="D10" s="3">
        <v>6.39</v>
      </c>
      <c r="E10" s="9">
        <f t="shared" si="0"/>
        <v>6.39</v>
      </c>
      <c r="F10" s="2" t="str">
        <f t="shared" si="1"/>
        <v>VEM-KÁ</v>
      </c>
      <c r="G10" s="2">
        <v>1</v>
      </c>
      <c r="H10" s="9">
        <f t="shared" si="2"/>
        <v>6.39</v>
      </c>
      <c r="J10" s="7"/>
      <c r="K10" s="7"/>
      <c r="L10" s="7"/>
    </row>
    <row r="11" spans="1:12" ht="14.5" x14ac:dyDescent="0.25">
      <c r="A11" s="2" t="s">
        <v>18</v>
      </c>
      <c r="B11" s="3">
        <v>2.5</v>
      </c>
      <c r="C11" s="3">
        <v>2.39</v>
      </c>
      <c r="D11" s="3">
        <v>2.6</v>
      </c>
      <c r="E11" s="9">
        <f t="shared" si="0"/>
        <v>2.39</v>
      </c>
      <c r="F11" s="2" t="str">
        <f t="shared" si="1"/>
        <v>CARREFOUR</v>
      </c>
      <c r="G11" s="2">
        <v>9</v>
      </c>
      <c r="H11" s="9">
        <f t="shared" si="2"/>
        <v>21.51</v>
      </c>
      <c r="J11" s="7"/>
      <c r="K11" s="7"/>
      <c r="L11" s="7"/>
    </row>
    <row r="12" spans="1:12" ht="14.5" x14ac:dyDescent="0.25">
      <c r="A12" s="2" t="s">
        <v>19</v>
      </c>
      <c r="B12" s="3">
        <v>5.9</v>
      </c>
      <c r="C12" s="3">
        <v>5.8</v>
      </c>
      <c r="D12" s="3">
        <v>5.0999999999999996</v>
      </c>
      <c r="E12" s="9">
        <f t="shared" si="0"/>
        <v>5.0999999999999996</v>
      </c>
      <c r="F12" s="2" t="str">
        <f t="shared" si="1"/>
        <v>VEM-KÁ</v>
      </c>
      <c r="G12" s="2">
        <v>3</v>
      </c>
      <c r="H12" s="9">
        <f t="shared" si="2"/>
        <v>15.299999999999999</v>
      </c>
    </row>
    <row r="13" spans="1:12" ht="14.5" x14ac:dyDescent="0.25">
      <c r="A13" s="2" t="s">
        <v>20</v>
      </c>
      <c r="B13" s="3">
        <v>5.6</v>
      </c>
      <c r="C13" s="3">
        <v>5.3</v>
      </c>
      <c r="D13" s="3">
        <v>5.7</v>
      </c>
      <c r="E13" s="9">
        <f t="shared" si="0"/>
        <v>5.3</v>
      </c>
      <c r="F13" s="2" t="str">
        <f t="shared" si="1"/>
        <v>CARREFOUR</v>
      </c>
      <c r="G13" s="2">
        <v>8</v>
      </c>
      <c r="H13" s="9">
        <f t="shared" si="2"/>
        <v>42.4</v>
      </c>
    </row>
    <row r="14" spans="1:12" ht="14.5" x14ac:dyDescent="0.25">
      <c r="A14" s="2" t="s">
        <v>21</v>
      </c>
      <c r="B14" s="3">
        <v>4.97</v>
      </c>
      <c r="C14" s="3">
        <v>4.6900000000000004</v>
      </c>
      <c r="D14" s="3">
        <v>4.55</v>
      </c>
      <c r="E14" s="9">
        <f t="shared" si="0"/>
        <v>4.55</v>
      </c>
      <c r="F14" s="2" t="str">
        <f t="shared" si="1"/>
        <v>VEM-KÁ</v>
      </c>
      <c r="G14" s="2">
        <v>15</v>
      </c>
      <c r="H14" s="9">
        <f t="shared" si="2"/>
        <v>68.25</v>
      </c>
    </row>
    <row r="15" spans="1:12" ht="14.5" x14ac:dyDescent="0.25">
      <c r="A15" s="2" t="s">
        <v>22</v>
      </c>
      <c r="B15" s="3">
        <v>3.56</v>
      </c>
      <c r="C15" s="3">
        <v>3.39</v>
      </c>
      <c r="D15" s="3">
        <v>3.29</v>
      </c>
      <c r="E15" s="9">
        <f t="shared" si="0"/>
        <v>3.29</v>
      </c>
      <c r="F15" s="2" t="str">
        <f t="shared" si="1"/>
        <v>VEM-KÁ</v>
      </c>
      <c r="G15" s="2">
        <v>3</v>
      </c>
      <c r="H15" s="9">
        <f t="shared" si="2"/>
        <v>9.870000000000001</v>
      </c>
    </row>
    <row r="16" spans="1:12" ht="14.5" x14ac:dyDescent="0.25">
      <c r="A16" s="2" t="s">
        <v>23</v>
      </c>
      <c r="B16" s="3">
        <v>9.9</v>
      </c>
      <c r="C16" s="3">
        <v>12</v>
      </c>
      <c r="D16" s="3">
        <v>11</v>
      </c>
      <c r="E16" s="9">
        <f t="shared" si="0"/>
        <v>9.9</v>
      </c>
      <c r="F16" s="2" t="str">
        <f t="shared" si="1"/>
        <v>SUPERTUBA</v>
      </c>
      <c r="G16" s="2">
        <v>5</v>
      </c>
      <c r="H16" s="9">
        <f t="shared" si="2"/>
        <v>49.5</v>
      </c>
    </row>
    <row r="17" spans="1:8" ht="14.5" x14ac:dyDescent="0.25">
      <c r="A17" s="2" t="s">
        <v>24</v>
      </c>
      <c r="B17" s="3">
        <v>7.7</v>
      </c>
      <c r="C17" s="3">
        <v>7.9</v>
      </c>
      <c r="D17" s="3">
        <v>7.85</v>
      </c>
      <c r="E17" s="9">
        <f t="shared" si="0"/>
        <v>7.7</v>
      </c>
      <c r="F17" s="2" t="str">
        <f t="shared" si="1"/>
        <v>SUPERTUBA</v>
      </c>
      <c r="G17" s="2">
        <v>4</v>
      </c>
      <c r="H17" s="9">
        <f t="shared" si="2"/>
        <v>30.8</v>
      </c>
    </row>
    <row r="18" spans="1:8" ht="14.5" x14ac:dyDescent="0.35">
      <c r="A18" s="1" t="s">
        <v>25</v>
      </c>
      <c r="B18" s="8">
        <f>SUM(B4:B17)</f>
        <v>97.36</v>
      </c>
      <c r="C18" s="8">
        <f>SUM(C4:C17)</f>
        <v>96.339999999999989</v>
      </c>
      <c r="D18" s="8">
        <f>SUM(D4:D17)</f>
        <v>96.37</v>
      </c>
      <c r="E18" s="8">
        <f>SUM(E4:E17)</f>
        <v>90.050000000000011</v>
      </c>
      <c r="F18" s="1"/>
      <c r="G18" s="1">
        <f>SUM(G4:G17)</f>
        <v>74</v>
      </c>
      <c r="H18" s="8">
        <f>SUM(H4:H17)</f>
        <v>473.41999999999996</v>
      </c>
    </row>
    <row r="20" spans="1:8" ht="29" x14ac:dyDescent="0.25">
      <c r="B20" s="6" t="s">
        <v>26</v>
      </c>
      <c r="C20" s="6" t="s">
        <v>27</v>
      </c>
      <c r="D20" s="6" t="s">
        <v>28</v>
      </c>
      <c r="E20" s="6" t="s">
        <v>29</v>
      </c>
      <c r="F20" s="6" t="s">
        <v>30</v>
      </c>
    </row>
    <row r="21" spans="1:8" ht="14.5" x14ac:dyDescent="0.35">
      <c r="A21" s="1" t="s">
        <v>2</v>
      </c>
      <c r="B21" s="1">
        <f>COUNTIF($F$4:$F$17, "SUPERTUBA")</f>
        <v>5</v>
      </c>
      <c r="C21" s="8">
        <f>SUM(B4:B17)</f>
        <v>97.36</v>
      </c>
      <c r="D21" s="8">
        <f>AVERAGE(B4:B17)</f>
        <v>6.9542857142857146</v>
      </c>
      <c r="E21" s="1">
        <f>SUMPRODUCT((B4:B17=E4:E17)*1)</f>
        <v>5</v>
      </c>
      <c r="F21" s="1">
        <f>SUMPRODUCT((B4:B17=LARGE(CHOOSE({1,2,3},B4:B17,C4:C17,D4:D17),1))*1)</f>
        <v>0</v>
      </c>
    </row>
    <row r="22" spans="1:8" ht="14.5" x14ac:dyDescent="0.35">
      <c r="A22" s="1" t="s">
        <v>3</v>
      </c>
      <c r="B22" s="1">
        <f>COUNTIF($F$4:$F$17, "CARREFOUR")</f>
        <v>3</v>
      </c>
      <c r="C22" s="8">
        <f>SUM(C4:C17)</f>
        <v>96.339999999999989</v>
      </c>
      <c r="D22" s="8">
        <f>AVERAGE(C4:C17)</f>
        <v>6.8814285714285708</v>
      </c>
      <c r="E22" s="1">
        <f>SUMPRODUCT((C4:C17=E4:E17)*1)</f>
        <v>3</v>
      </c>
      <c r="F22" s="1">
        <f>SUMPRODUCT((C4:C17=LARGE(CHOOSE({1,2,3},B4:B17,C4:C17,D4:D17),1))*1)</f>
        <v>0</v>
      </c>
    </row>
    <row r="23" spans="1:8" ht="14.5" x14ac:dyDescent="0.35">
      <c r="A23" s="1" t="s">
        <v>4</v>
      </c>
      <c r="B23" s="1">
        <f>COUNTIF($F$4:$F$17, "VEM-KÁ")</f>
        <v>6</v>
      </c>
      <c r="C23" s="8">
        <f>SUM(D4:D17)</f>
        <v>96.37</v>
      </c>
      <c r="D23" s="8">
        <f>AVERAGE(D4:D17)</f>
        <v>6.8835714285714289</v>
      </c>
      <c r="E23" s="1">
        <f>SUMPRODUCT((D4:D17=E4:E17)*1)</f>
        <v>6</v>
      </c>
      <c r="F23" s="1">
        <f>SUMPRODUCT((D4:D17=LARGE(CHOOSE({1,2,3},B4:B17,C4:C17,D4:D17),1))*1)</f>
        <v>1</v>
      </c>
    </row>
  </sheetData>
  <sheetProtection selectLockedCells="1" selectUnlockedCells="1"/>
  <mergeCells count="3">
    <mergeCell ref="J3:L5"/>
    <mergeCell ref="J7:L11"/>
    <mergeCell ref="A1:H1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 do Mês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AUGUSTO DE MORAES</dc:creator>
  <cp:keywords/>
  <dc:description/>
  <cp:lastModifiedBy>Dev1-B</cp:lastModifiedBy>
  <cp:revision/>
  <dcterms:created xsi:type="dcterms:W3CDTF">2015-08-15T14:08:54Z</dcterms:created>
  <dcterms:modified xsi:type="dcterms:W3CDTF">2025-05-14T19:09:57Z</dcterms:modified>
  <cp:category/>
  <cp:contentStatus/>
</cp:coreProperties>
</file>