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166925"/>
  <mc:AlternateContent xmlns:mc="http://schemas.openxmlformats.org/markup-compatibility/2006">
    <mc:Choice Requires="x15">
      <x15ac:absPath xmlns:x15ac="http://schemas.microsoft.com/office/spreadsheetml/2010/11/ac" url="/Users/rmushtaqhali/Documents/Career/Writing/2025/Manuscripts/McClure, Patel et al, 2025/New figures and outline/Abell et al, 2025 Behavior worksheets/Human skin/"/>
    </mc:Choice>
  </mc:AlternateContent>
  <xr:revisionPtr revIDLastSave="0" documentId="13_ncr:1_{A1EEA3E7-8031-A341-AD8B-C12C3C050B2D}" xr6:coauthVersionLast="47" xr6:coauthVersionMax="47" xr10:uidLastSave="{00000000-0000-0000-0000-000000000000}"/>
  <bookViews>
    <workbookView xWindow="0" yWindow="500" windowWidth="28800" windowHeight="16380" activeTab="1" xr2:uid="{E8647115-4527-472B-9C5C-A7FAAB6ACF7F}"/>
  </bookViews>
  <sheets>
    <sheet name="Behaviors - 2 fps" sheetId="1" r:id="rId1"/>
    <sheet name="Compiled"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2" i="1" l="1"/>
  <c r="E103" i="1"/>
  <c r="E71" i="1"/>
  <c r="E61" i="1"/>
  <c r="F109" i="1"/>
  <c r="F110" i="1"/>
  <c r="F111" i="1"/>
  <c r="F112" i="1"/>
  <c r="F113" i="1"/>
  <c r="F114" i="1"/>
  <c r="F115" i="1"/>
  <c r="F116" i="1"/>
  <c r="F117" i="1"/>
  <c r="F118" i="1"/>
  <c r="F119" i="1"/>
  <c r="F120" i="1"/>
  <c r="F108" i="1"/>
  <c r="F77" i="1"/>
  <c r="F78" i="1"/>
  <c r="F79" i="1"/>
  <c r="F80" i="1"/>
  <c r="F103" i="1" s="1"/>
  <c r="F81" i="1"/>
  <c r="F82" i="1"/>
  <c r="F83" i="1"/>
  <c r="F84" i="1"/>
  <c r="F85" i="1"/>
  <c r="F86" i="1"/>
  <c r="F87" i="1"/>
  <c r="F88" i="1"/>
  <c r="F89" i="1"/>
  <c r="F90" i="1"/>
  <c r="F91" i="1"/>
  <c r="F92" i="1"/>
  <c r="F93" i="1"/>
  <c r="F94" i="1"/>
  <c r="F95" i="1"/>
  <c r="F96" i="1"/>
  <c r="F97" i="1"/>
  <c r="F98" i="1"/>
  <c r="F99" i="1"/>
  <c r="F100" i="1"/>
  <c r="F101" i="1"/>
  <c r="F76" i="1"/>
  <c r="F69" i="1"/>
  <c r="F68" i="1"/>
  <c r="F67" i="1"/>
  <c r="F66" i="1"/>
  <c r="F71" i="1" s="1"/>
  <c r="F33" i="1"/>
  <c r="F34" i="1"/>
  <c r="F35" i="1"/>
  <c r="F36" i="1"/>
  <c r="F37" i="1"/>
  <c r="F38" i="1"/>
  <c r="F39" i="1"/>
  <c r="F40" i="1"/>
  <c r="F41" i="1"/>
  <c r="F42" i="1"/>
  <c r="F43" i="1"/>
  <c r="F44" i="1"/>
  <c r="F45" i="1"/>
  <c r="F46" i="1"/>
  <c r="F47" i="1"/>
  <c r="F48" i="1"/>
  <c r="F49" i="1"/>
  <c r="F50" i="1"/>
  <c r="F51" i="1"/>
  <c r="F52" i="1"/>
  <c r="F53" i="1"/>
  <c r="F54" i="1"/>
  <c r="F55" i="1"/>
  <c r="F56" i="1"/>
  <c r="F57" i="1"/>
  <c r="F58" i="1"/>
  <c r="F59" i="1"/>
  <c r="F32" i="1"/>
  <c r="F61" i="1"/>
  <c r="E111" i="1"/>
  <c r="E108" i="1"/>
  <c r="E81" i="1"/>
  <c r="E85" i="1"/>
  <c r="E86" i="1"/>
  <c r="E87" i="1"/>
  <c r="E88" i="1"/>
  <c r="E89" i="1"/>
  <c r="E93" i="1"/>
  <c r="E94" i="1"/>
  <c r="E95" i="1"/>
  <c r="E96" i="1"/>
  <c r="E97" i="1"/>
  <c r="E101" i="1"/>
  <c r="E102" i="1"/>
  <c r="E80" i="1"/>
  <c r="E79" i="1"/>
  <c r="E78" i="1"/>
  <c r="E68" i="1"/>
  <c r="E69" i="1"/>
  <c r="E70" i="1"/>
  <c r="E66" i="1"/>
  <c r="D109" i="1"/>
  <c r="E109" i="1" s="1"/>
  <c r="D110" i="1"/>
  <c r="E110" i="1" s="1"/>
  <c r="D111" i="1"/>
  <c r="D112" i="1"/>
  <c r="E112" i="1" s="1"/>
  <c r="D113" i="1"/>
  <c r="E113" i="1" s="1"/>
  <c r="D114" i="1"/>
  <c r="E114" i="1" s="1"/>
  <c r="D115" i="1"/>
  <c r="E115" i="1" s="1"/>
  <c r="D116" i="1"/>
  <c r="E116" i="1" s="1"/>
  <c r="D117" i="1"/>
  <c r="E117" i="1" s="1"/>
  <c r="D118" i="1"/>
  <c r="E118" i="1" s="1"/>
  <c r="D119" i="1"/>
  <c r="E119" i="1" s="1"/>
  <c r="D120" i="1"/>
  <c r="E120" i="1" s="1"/>
  <c r="D121" i="1"/>
  <c r="E121" i="1" s="1"/>
  <c r="D108" i="1"/>
  <c r="D81" i="1"/>
  <c r="D82" i="1"/>
  <c r="E82" i="1" s="1"/>
  <c r="D83" i="1"/>
  <c r="E83" i="1" s="1"/>
  <c r="D84" i="1"/>
  <c r="E84" i="1" s="1"/>
  <c r="D85" i="1"/>
  <c r="D86" i="1"/>
  <c r="D87" i="1"/>
  <c r="D88" i="1"/>
  <c r="D89" i="1"/>
  <c r="D90" i="1"/>
  <c r="E90" i="1" s="1"/>
  <c r="D91" i="1"/>
  <c r="E91" i="1" s="1"/>
  <c r="D92" i="1"/>
  <c r="E92" i="1" s="1"/>
  <c r="D93" i="1"/>
  <c r="D94" i="1"/>
  <c r="D95" i="1"/>
  <c r="D96" i="1"/>
  <c r="D97" i="1"/>
  <c r="D98" i="1"/>
  <c r="E98" i="1" s="1"/>
  <c r="D99" i="1"/>
  <c r="E99" i="1" s="1"/>
  <c r="D100" i="1"/>
  <c r="E100" i="1" s="1"/>
  <c r="D101" i="1"/>
  <c r="D102" i="1"/>
  <c r="D80" i="1"/>
  <c r="D79" i="1"/>
  <c r="D78" i="1"/>
  <c r="D77" i="1"/>
  <c r="E77" i="1" s="1"/>
  <c r="D76" i="1"/>
  <c r="E76" i="1" s="1"/>
  <c r="D67" i="1"/>
  <c r="E67" i="1" s="1"/>
  <c r="D68" i="1"/>
  <c r="D69" i="1"/>
  <c r="D70" i="1"/>
  <c r="D66" i="1"/>
  <c r="D33" i="1"/>
  <c r="D34" i="1"/>
  <c r="E34" i="1" s="1"/>
  <c r="D35" i="1"/>
  <c r="E35" i="1" s="1"/>
  <c r="D36" i="1"/>
  <c r="E36" i="1" s="1"/>
  <c r="D37" i="1"/>
  <c r="E37" i="1" s="1"/>
  <c r="D38" i="1"/>
  <c r="E38" i="1" s="1"/>
  <c r="D39" i="1"/>
  <c r="E39" i="1" s="1"/>
  <c r="D40" i="1"/>
  <c r="E40" i="1" s="1"/>
  <c r="D41" i="1"/>
  <c r="E41" i="1" s="1"/>
  <c r="D42" i="1"/>
  <c r="E42" i="1" s="1"/>
  <c r="D43" i="1"/>
  <c r="E43" i="1" s="1"/>
  <c r="D44" i="1"/>
  <c r="E44" i="1" s="1"/>
  <c r="D45" i="1"/>
  <c r="D46" i="1"/>
  <c r="E46" i="1" s="1"/>
  <c r="D47" i="1"/>
  <c r="E47" i="1" s="1"/>
  <c r="D48" i="1"/>
  <c r="E48" i="1" s="1"/>
  <c r="D49" i="1"/>
  <c r="E49" i="1" s="1"/>
  <c r="D50" i="1"/>
  <c r="E50" i="1" s="1"/>
  <c r="D51" i="1"/>
  <c r="E51" i="1" s="1"/>
  <c r="D52" i="1"/>
  <c r="E52" i="1" s="1"/>
  <c r="D53" i="1"/>
  <c r="D54" i="1"/>
  <c r="E54" i="1" s="1"/>
  <c r="D55" i="1"/>
  <c r="E55" i="1" s="1"/>
  <c r="D56" i="1"/>
  <c r="E56" i="1" s="1"/>
  <c r="D57" i="1"/>
  <c r="D58" i="1"/>
  <c r="D59" i="1"/>
  <c r="D60" i="1"/>
  <c r="E60" i="1" s="1"/>
  <c r="D32" i="1"/>
  <c r="E32" i="1" s="1"/>
  <c r="D6" i="1"/>
  <c r="D7" i="1"/>
  <c r="D8" i="1"/>
  <c r="D9" i="1"/>
  <c r="D10" i="1"/>
  <c r="D11" i="1"/>
  <c r="E11" i="1" s="1"/>
  <c r="D12" i="1"/>
  <c r="E12" i="1" s="1"/>
  <c r="D13" i="1"/>
  <c r="E13" i="1" s="1"/>
  <c r="D14" i="1"/>
  <c r="D15" i="1"/>
  <c r="D16" i="1"/>
  <c r="E16" i="1" s="1"/>
  <c r="D17" i="1"/>
  <c r="E17" i="1" s="1"/>
  <c r="D18" i="1"/>
  <c r="E18" i="1" s="1"/>
  <c r="D19" i="1"/>
  <c r="E19" i="1" s="1"/>
  <c r="D20" i="1"/>
  <c r="E20" i="1" s="1"/>
  <c r="D21" i="1"/>
  <c r="E21" i="1" s="1"/>
  <c r="D22" i="1"/>
  <c r="D23" i="1"/>
  <c r="D24" i="1"/>
  <c r="D25" i="1"/>
  <c r="D26" i="1"/>
  <c r="D5" i="1"/>
  <c r="E5" i="1" s="1"/>
  <c r="E33" i="1"/>
  <c r="E45" i="1"/>
  <c r="E53" i="1"/>
  <c r="E57" i="1"/>
  <c r="E58" i="1"/>
  <c r="E59" i="1"/>
  <c r="E6" i="1"/>
  <c r="E7" i="1"/>
  <c r="E8" i="1"/>
  <c r="E9" i="1"/>
  <c r="E10" i="1"/>
  <c r="E14" i="1"/>
  <c r="E15" i="1"/>
  <c r="E22" i="1"/>
  <c r="E23" i="1"/>
  <c r="E24" i="1"/>
  <c r="E25" i="1"/>
  <c r="E26" i="1"/>
  <c r="F122" i="1" l="1"/>
  <c r="D122" i="1"/>
  <c r="D103" i="1"/>
  <c r="D71" i="1"/>
  <c r="D61" i="1"/>
  <c r="D27" i="1"/>
  <c r="S122" i="1" l="1"/>
  <c r="R122" i="1"/>
  <c r="N122" i="1"/>
  <c r="M122" i="1"/>
  <c r="H122" i="1"/>
  <c r="K108" i="1"/>
  <c r="T122" i="1" s="1"/>
  <c r="S103" i="1"/>
  <c r="R103" i="1"/>
  <c r="N103" i="1"/>
  <c r="M103" i="1"/>
  <c r="K76" i="1"/>
  <c r="T103" i="1" s="1"/>
  <c r="H103" i="1"/>
  <c r="S71" i="1"/>
  <c r="R71" i="1"/>
  <c r="N71" i="1"/>
  <c r="M71" i="1"/>
  <c r="K66" i="1"/>
  <c r="K71" i="1" s="1"/>
  <c r="H71" i="1"/>
  <c r="S61" i="1"/>
  <c r="R61" i="1"/>
  <c r="N61" i="1"/>
  <c r="K32" i="1"/>
  <c r="T61" i="1" s="1"/>
  <c r="M61" i="1"/>
  <c r="H61" i="1"/>
  <c r="S27" i="1"/>
  <c r="R27" i="1"/>
  <c r="N27" i="1"/>
  <c r="K5" i="1"/>
  <c r="K27" i="1" s="1"/>
  <c r="T27" i="1" s="1"/>
  <c r="M27" i="1"/>
  <c r="H27" i="1"/>
  <c r="X27" i="1"/>
  <c r="X103" i="1" l="1"/>
  <c r="X71" i="1"/>
  <c r="X61" i="1"/>
  <c r="X122" i="1"/>
  <c r="K122" i="1"/>
  <c r="O122" i="1"/>
  <c r="P122" i="1"/>
  <c r="Q122" i="1" s="1"/>
  <c r="K103" i="1"/>
  <c r="O103" i="1" s="1"/>
  <c r="K61" i="1"/>
  <c r="O61" i="1" s="1"/>
  <c r="O71" i="1"/>
  <c r="T71" i="1"/>
  <c r="O27" i="1"/>
  <c r="E27" i="1"/>
  <c r="P103" i="1" l="1"/>
  <c r="Q103" i="1" s="1"/>
  <c r="P61" i="1"/>
  <c r="Q61" i="1" s="1"/>
  <c r="P71" i="1"/>
  <c r="Q71" i="1" s="1"/>
  <c r="P27" i="1"/>
  <c r="Q27" i="1" s="1"/>
</calcChain>
</file>

<file path=xl/sharedStrings.xml><?xml version="1.0" encoding="utf-8"?>
<sst xmlns="http://schemas.openxmlformats.org/spreadsheetml/2006/main" count="152" uniqueCount="32">
  <si>
    <t>Push</t>
  </si>
  <si>
    <t>Initial Frame</t>
  </si>
  <si>
    <t>Final Frame</t>
  </si>
  <si>
    <t>Total Frames</t>
  </si>
  <si>
    <t>Puncture</t>
  </si>
  <si>
    <t>Frame Number</t>
  </si>
  <si>
    <t>Instances</t>
  </si>
  <si>
    <t>Partially inside skin</t>
  </si>
  <si>
    <t>Completed</t>
  </si>
  <si>
    <t>Frames</t>
  </si>
  <si>
    <t>Frames 
on skin</t>
  </si>
  <si>
    <t>Proportion of frames on skin 
spent pushing or puncturing</t>
  </si>
  <si>
    <t>Total Frames
(placement on skin to penetration/end)</t>
  </si>
  <si>
    <t>Proportion of frames on skin 
spent crawling</t>
  </si>
  <si>
    <t>Time to initial event</t>
  </si>
  <si>
    <t>Worm 2</t>
  </si>
  <si>
    <t>Worm 3</t>
  </si>
  <si>
    <t>Worm 5</t>
  </si>
  <si>
    <t>Time to first puncture</t>
  </si>
  <si>
    <t>Time to successful completion</t>
  </si>
  <si>
    <t>Total number of attempts</t>
  </si>
  <si>
    <t>Number of aborted attempts</t>
  </si>
  <si>
    <t>Proportion of aborted attempts</t>
  </si>
  <si>
    <t>Worm 1 - do not include; did not have all the frames captured before the worm initiated</t>
  </si>
  <si>
    <t>Worm 6 - did not track; too many other worms in the field of view that interacted with this worm'</t>
  </si>
  <si>
    <t>Worm 4; bottom worm at the start: this worm and Worm 5 kept pushing against and crawling under bits of skin that were standing upright on the surface. Scored the pushes. When they crawled under bits of skin, looked like they had punctured but actually had not.</t>
  </si>
  <si>
    <t>Worm ID</t>
  </si>
  <si>
    <t>Average push 
bout duration</t>
  </si>
  <si>
    <t>Bout duration</t>
  </si>
  <si>
    <t>Interpush interval</t>
  </si>
  <si>
    <t>Completed?</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</si>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</sst>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0" fillId="2" borderId="0" xfId="0" applyFill="1"/>
    <xf numFmtId="0" fontId="0" fillId="0" borderId="0" xfId="0" applyAlignment="1">
      <alignment horizontal="center" vertical="center"/>
    </xf>
    <xf numFmtId="0" fontId="1" fillId="2" borderId="0" xfId="0" applyFont="1" applyFill="1"/>
    <xf numFmtId="0" fontId="1" fillId="0" borderId="0" xfId="0" applyFont="1" applyAlignment="1">
      <alignment horizontal="center" vertical="center" wrapText="1"/>
    </xf>
    <xf numFmtId="2" fontId="0" fillId="0" borderId="0" xfId="0" applyNumberFormat="1"/>
    <xf numFmtId="2" fontId="1" fillId="0" borderId="0" xfId="0" applyNumberFormat="1" applyFont="1" applyAlignment="1">
      <alignment horizontal="center" vertical="center" wrapText="1"/>
    </xf>
    <xf numFmtId="2" fontId="0" fillId="2" borderId="0" xfId="0" applyNumberFormat="1" applyFill="1"/>
    <xf numFmtId="0" fontId="0" fillId="0" borderId="0" xfId="0" applyAlignment="1">
      <alignment horizontal="right"/>
    </xf>
    <xf numFmtId="2" fontId="0" fillId="0" borderId="0" xfId="0" applyNumberFormat="1" applyAlignment="1">
      <alignment horizontal="right"/>
    </xf>
    <xf numFmtId="0" fontId="1" fillId="0" borderId="0" xfId="0" applyFont="1" applyAlignment="1">
      <alignment horizontal="center" vertical="center"/>
    </xf>
    <xf numFmtId="0" fontId="0" fillId="0" borderId="0" xfId="0" applyAlignment="1">
      <alignment horizontal="right" vertical="center"/>
    </xf>
    <xf numFmtId="164" fontId="0" fillId="0" borderId="0" xfId="0" applyNumberFormat="1"/>
    <xf numFmtId="164" fontId="0" fillId="2" borderId="0" xfId="0" applyNumberFormat="1" applyFill="1"/>
    <xf numFmtId="164" fontId="0" fillId="0" borderId="0" xfId="0" applyNumberFormat="1" applyAlignment="1">
      <alignment horizontal="center" vertical="center"/>
    </xf>
    <xf numFmtId="164" fontId="0" fillId="0" borderId="0" xfId="0" applyNumberFormat="1" applyAlignment="1">
      <alignment horizontal="right"/>
    </xf>
    <xf numFmtId="164" fontId="0" fillId="0" borderId="0" xfId="0" applyNumberFormat="1" applyAlignment="1">
      <alignment horizontal="right" vertical="center"/>
    </xf>
    <xf numFmtId="0" fontId="1" fillId="0" borderId="0" xfId="0" applyFont="1" applyAlignment="1">
      <alignment horizontal="center" vertical="center"/>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7659D-0D76-4DD9-9152-499A8BA280C2}">
  <dimension ref="B1:X124"/>
  <sheetViews>
    <sheetView topLeftCell="A2" zoomScale="87" workbookViewId="0">
      <selection activeCell="F122" sqref="F122"/>
    </sheetView>
  </sheetViews>
  <sheetFormatPr baseColWidth="10" defaultColWidth="8.83203125" defaultRowHeight="15" x14ac:dyDescent="0.2"/>
  <cols>
    <col min="1" max="1" width="1.83203125" customWidth="1"/>
    <col min="2" max="2" width="11.33203125" customWidth="1"/>
    <col min="3" max="3" width="10" bestFit="1" customWidth="1"/>
    <col min="4" max="4" width="11" bestFit="1" customWidth="1"/>
    <col min="5" max="5" width="12" style="12" bestFit="1" customWidth="1"/>
    <col min="6" max="6" width="14.6640625" style="12" bestFit="1" customWidth="1"/>
    <col min="7" max="7" width="12.5" bestFit="1" customWidth="1"/>
    <col min="9" max="9" width="11.33203125" customWidth="1"/>
    <col min="10" max="10" width="10" bestFit="1" customWidth="1"/>
    <col min="11" max="11" width="11" bestFit="1" customWidth="1"/>
    <col min="12" max="12" width="12.5" bestFit="1" customWidth="1"/>
    <col min="14" max="14" width="40.6640625" bestFit="1" customWidth="1"/>
    <col min="16" max="16" width="34.5" style="5" customWidth="1"/>
    <col min="17" max="17" width="20.5" style="5" customWidth="1"/>
    <col min="18" max="18" width="8.83203125" style="5"/>
    <col min="19" max="19" width="14.1640625" style="5" customWidth="1"/>
    <col min="20" max="20" width="14.33203125" style="5" customWidth="1"/>
    <col min="23" max="23" width="10" customWidth="1"/>
    <col min="24" max="24" width="8.83203125" style="5"/>
  </cols>
  <sheetData>
    <row r="1" spans="2:24" ht="6" customHeight="1" x14ac:dyDescent="0.2"/>
    <row r="2" spans="2:24" s="1" customFormat="1" x14ac:dyDescent="0.2">
      <c r="B2" s="3" t="s">
        <v>23</v>
      </c>
      <c r="E2" s="13"/>
      <c r="F2" s="13"/>
      <c r="P2" s="7"/>
      <c r="Q2" s="7"/>
      <c r="R2" s="7"/>
      <c r="S2" s="7"/>
      <c r="T2" s="7"/>
      <c r="X2" s="7"/>
    </row>
    <row r="3" spans="2:24" ht="84" customHeight="1" x14ac:dyDescent="0.2">
      <c r="B3" s="17" t="s">
        <v>0</v>
      </c>
      <c r="C3" s="17"/>
      <c r="D3" s="17"/>
      <c r="E3" s="17"/>
      <c r="F3" s="17"/>
      <c r="G3" s="17" t="s">
        <v>4</v>
      </c>
      <c r="H3" s="17"/>
      <c r="I3" s="17" t="s">
        <v>7</v>
      </c>
      <c r="J3" s="17"/>
      <c r="K3" s="17"/>
      <c r="L3" s="17" t="s">
        <v>8</v>
      </c>
      <c r="M3" s="17"/>
      <c r="N3" s="4" t="s">
        <v>12</v>
      </c>
      <c r="O3" s="4" t="s">
        <v>10</v>
      </c>
      <c r="P3" s="6" t="s">
        <v>11</v>
      </c>
      <c r="Q3" s="6" t="s">
        <v>13</v>
      </c>
      <c r="R3" s="6" t="s">
        <v>14</v>
      </c>
      <c r="S3" s="6" t="s">
        <v>18</v>
      </c>
      <c r="T3" s="6" t="s">
        <v>19</v>
      </c>
      <c r="U3" s="6" t="s">
        <v>20</v>
      </c>
      <c r="V3" s="6" t="s">
        <v>21</v>
      </c>
      <c r="W3" s="6" t="s">
        <v>22</v>
      </c>
      <c r="X3" s="6" t="s">
        <v>27</v>
      </c>
    </row>
    <row r="4" spans="2:24" x14ac:dyDescent="0.2">
      <c r="B4" s="2" t="s">
        <v>1</v>
      </c>
      <c r="C4" s="2" t="s">
        <v>2</v>
      </c>
      <c r="D4" s="2" t="s">
        <v>3</v>
      </c>
      <c r="E4" s="14" t="s">
        <v>28</v>
      </c>
      <c r="F4" s="14"/>
      <c r="G4" s="2" t="s">
        <v>5</v>
      </c>
      <c r="H4" s="2" t="s">
        <v>6</v>
      </c>
      <c r="I4" s="2" t="s">
        <v>1</v>
      </c>
      <c r="J4" s="2" t="s">
        <v>2</v>
      </c>
      <c r="K4" s="2" t="s">
        <v>3</v>
      </c>
      <c r="L4" s="2" t="s">
        <v>5</v>
      </c>
      <c r="M4" s="2" t="s">
        <v>6</v>
      </c>
      <c r="N4" s="2" t="s">
        <v>9</v>
      </c>
    </row>
    <row r="5" spans="2:24" x14ac:dyDescent="0.2">
      <c r="B5">
        <v>6</v>
      </c>
      <c r="C5">
        <v>7</v>
      </c>
      <c r="D5">
        <f>(C5-B5)+1</f>
        <v>2</v>
      </c>
      <c r="E5" s="12">
        <f>D5/2</f>
        <v>1</v>
      </c>
      <c r="G5">
        <v>240</v>
      </c>
      <c r="H5">
        <v>1</v>
      </c>
      <c r="I5">
        <v>241</v>
      </c>
      <c r="J5">
        <v>420</v>
      </c>
      <c r="K5">
        <f>(J5-I5)+1</f>
        <v>180</v>
      </c>
      <c r="L5">
        <v>421</v>
      </c>
      <c r="M5">
        <v>1</v>
      </c>
      <c r="N5">
        <v>421</v>
      </c>
    </row>
    <row r="6" spans="2:24" x14ac:dyDescent="0.2">
      <c r="B6">
        <v>9</v>
      </c>
      <c r="C6">
        <v>15</v>
      </c>
      <c r="D6">
        <f t="shared" ref="D6:D26" si="0">(C6-B6)+1</f>
        <v>7</v>
      </c>
      <c r="E6" s="12">
        <f t="shared" ref="E6:E26" si="1">D6/2</f>
        <v>3.5</v>
      </c>
    </row>
    <row r="7" spans="2:24" x14ac:dyDescent="0.2">
      <c r="B7">
        <v>21</v>
      </c>
      <c r="C7">
        <v>21</v>
      </c>
      <c r="D7">
        <f t="shared" si="0"/>
        <v>1</v>
      </c>
      <c r="E7" s="12">
        <f t="shared" si="1"/>
        <v>0.5</v>
      </c>
    </row>
    <row r="8" spans="2:24" x14ac:dyDescent="0.2">
      <c r="B8">
        <v>37</v>
      </c>
      <c r="C8">
        <v>39</v>
      </c>
      <c r="D8">
        <f t="shared" si="0"/>
        <v>3</v>
      </c>
      <c r="E8" s="12">
        <f t="shared" si="1"/>
        <v>1.5</v>
      </c>
    </row>
    <row r="9" spans="2:24" x14ac:dyDescent="0.2">
      <c r="B9">
        <v>42</v>
      </c>
      <c r="C9">
        <v>42</v>
      </c>
      <c r="D9">
        <f t="shared" si="0"/>
        <v>1</v>
      </c>
      <c r="E9" s="12">
        <f t="shared" si="1"/>
        <v>0.5</v>
      </c>
    </row>
    <row r="10" spans="2:24" x14ac:dyDescent="0.2">
      <c r="B10">
        <v>69</v>
      </c>
      <c r="C10">
        <v>73</v>
      </c>
      <c r="D10">
        <f t="shared" si="0"/>
        <v>5</v>
      </c>
      <c r="E10" s="12">
        <f t="shared" si="1"/>
        <v>2.5</v>
      </c>
    </row>
    <row r="11" spans="2:24" x14ac:dyDescent="0.2">
      <c r="B11">
        <v>76</v>
      </c>
      <c r="C11">
        <v>76</v>
      </c>
      <c r="D11">
        <f t="shared" si="0"/>
        <v>1</v>
      </c>
      <c r="E11" s="12">
        <f t="shared" si="1"/>
        <v>0.5</v>
      </c>
    </row>
    <row r="12" spans="2:24" x14ac:dyDescent="0.2">
      <c r="B12">
        <v>83</v>
      </c>
      <c r="C12">
        <v>83</v>
      </c>
      <c r="D12">
        <f t="shared" si="0"/>
        <v>1</v>
      </c>
      <c r="E12" s="12">
        <f t="shared" si="1"/>
        <v>0.5</v>
      </c>
    </row>
    <row r="13" spans="2:24" x14ac:dyDescent="0.2">
      <c r="B13">
        <v>86</v>
      </c>
      <c r="C13">
        <v>87</v>
      </c>
      <c r="D13">
        <f t="shared" si="0"/>
        <v>2</v>
      </c>
      <c r="E13" s="12">
        <f t="shared" si="1"/>
        <v>1</v>
      </c>
    </row>
    <row r="14" spans="2:24" x14ac:dyDescent="0.2">
      <c r="B14">
        <v>90</v>
      </c>
      <c r="C14">
        <v>90</v>
      </c>
      <c r="D14">
        <f t="shared" si="0"/>
        <v>1</v>
      </c>
      <c r="E14" s="12">
        <f t="shared" si="1"/>
        <v>0.5</v>
      </c>
    </row>
    <row r="15" spans="2:24" x14ac:dyDescent="0.2">
      <c r="B15">
        <v>94</v>
      </c>
      <c r="C15">
        <v>94</v>
      </c>
      <c r="D15">
        <f t="shared" si="0"/>
        <v>1</v>
      </c>
      <c r="E15" s="12">
        <f t="shared" si="1"/>
        <v>0.5</v>
      </c>
    </row>
    <row r="16" spans="2:24" x14ac:dyDescent="0.2">
      <c r="B16">
        <v>101</v>
      </c>
      <c r="C16">
        <v>103</v>
      </c>
      <c r="D16">
        <f t="shared" si="0"/>
        <v>3</v>
      </c>
      <c r="E16" s="12">
        <f t="shared" si="1"/>
        <v>1.5</v>
      </c>
    </row>
    <row r="17" spans="2:24" x14ac:dyDescent="0.2">
      <c r="B17">
        <v>111</v>
      </c>
      <c r="C17">
        <v>114</v>
      </c>
      <c r="D17">
        <f t="shared" si="0"/>
        <v>4</v>
      </c>
      <c r="E17" s="12">
        <f t="shared" si="1"/>
        <v>2</v>
      </c>
    </row>
    <row r="18" spans="2:24" x14ac:dyDescent="0.2">
      <c r="B18">
        <v>117</v>
      </c>
      <c r="C18">
        <v>117</v>
      </c>
      <c r="D18">
        <f t="shared" si="0"/>
        <v>1</v>
      </c>
      <c r="E18" s="12">
        <f t="shared" si="1"/>
        <v>0.5</v>
      </c>
    </row>
    <row r="19" spans="2:24" x14ac:dyDescent="0.2">
      <c r="B19">
        <v>120</v>
      </c>
      <c r="C19">
        <v>123</v>
      </c>
      <c r="D19">
        <f t="shared" si="0"/>
        <v>4</v>
      </c>
      <c r="E19" s="12">
        <f t="shared" si="1"/>
        <v>2</v>
      </c>
    </row>
    <row r="20" spans="2:24" x14ac:dyDescent="0.2">
      <c r="B20">
        <v>127</v>
      </c>
      <c r="C20">
        <v>131</v>
      </c>
      <c r="D20">
        <f t="shared" si="0"/>
        <v>5</v>
      </c>
      <c r="E20" s="12">
        <f t="shared" si="1"/>
        <v>2.5</v>
      </c>
    </row>
    <row r="21" spans="2:24" x14ac:dyDescent="0.2">
      <c r="B21">
        <v>134</v>
      </c>
      <c r="C21">
        <v>134</v>
      </c>
      <c r="D21">
        <f t="shared" si="0"/>
        <v>1</v>
      </c>
      <c r="E21" s="12">
        <f t="shared" si="1"/>
        <v>0.5</v>
      </c>
    </row>
    <row r="22" spans="2:24" x14ac:dyDescent="0.2">
      <c r="B22">
        <v>138</v>
      </c>
      <c r="C22">
        <v>138</v>
      </c>
      <c r="D22">
        <f t="shared" si="0"/>
        <v>1</v>
      </c>
      <c r="E22" s="12">
        <f t="shared" si="1"/>
        <v>0.5</v>
      </c>
    </row>
    <row r="23" spans="2:24" x14ac:dyDescent="0.2">
      <c r="B23">
        <v>146</v>
      </c>
      <c r="C23">
        <v>148</v>
      </c>
      <c r="D23">
        <f t="shared" si="0"/>
        <v>3</v>
      </c>
      <c r="E23" s="12">
        <f t="shared" si="1"/>
        <v>1.5</v>
      </c>
    </row>
    <row r="24" spans="2:24" x14ac:dyDescent="0.2">
      <c r="B24">
        <v>151</v>
      </c>
      <c r="C24">
        <v>152</v>
      </c>
      <c r="D24">
        <f t="shared" si="0"/>
        <v>2</v>
      </c>
      <c r="E24" s="12">
        <f t="shared" si="1"/>
        <v>1</v>
      </c>
    </row>
    <row r="25" spans="2:24" x14ac:dyDescent="0.2">
      <c r="B25">
        <v>154</v>
      </c>
      <c r="C25">
        <v>154</v>
      </c>
      <c r="D25">
        <f t="shared" si="0"/>
        <v>1</v>
      </c>
      <c r="E25" s="12">
        <f t="shared" si="1"/>
        <v>0.5</v>
      </c>
    </row>
    <row r="26" spans="2:24" x14ac:dyDescent="0.2">
      <c r="B26">
        <v>181</v>
      </c>
      <c r="C26">
        <v>181</v>
      </c>
      <c r="D26">
        <f t="shared" si="0"/>
        <v>1</v>
      </c>
      <c r="E26" s="12">
        <f t="shared" si="1"/>
        <v>0.5</v>
      </c>
    </row>
    <row r="27" spans="2:24" x14ac:dyDescent="0.2">
      <c r="D27">
        <f>SUM(D5:D26)</f>
        <v>51</v>
      </c>
      <c r="E27" s="12">
        <f>SUM(E5:E26)</f>
        <v>25.5</v>
      </c>
      <c r="H27">
        <f>SUM(H5:H26)</f>
        <v>1</v>
      </c>
      <c r="K27">
        <f>SUM(K5:K26)</f>
        <v>180</v>
      </c>
      <c r="M27">
        <f>SUM(M5:M26)</f>
        <v>1</v>
      </c>
      <c r="N27">
        <f>SUM(N5:N26)</f>
        <v>421</v>
      </c>
      <c r="O27">
        <f>N27-(K27+M27)</f>
        <v>240</v>
      </c>
      <c r="P27" s="5">
        <f>((E27+H27)/O27)*100</f>
        <v>11.041666666666666</v>
      </c>
      <c r="Q27" s="5">
        <f>100-P27</f>
        <v>88.958333333333329</v>
      </c>
      <c r="R27" s="5">
        <f>B5/120</f>
        <v>0.05</v>
      </c>
      <c r="S27" s="5">
        <f>G5/120</f>
        <v>2</v>
      </c>
      <c r="T27" s="5">
        <f>K27/120</f>
        <v>1.5</v>
      </c>
      <c r="U27">
        <v>1</v>
      </c>
      <c r="V27">
        <v>0</v>
      </c>
      <c r="W27">
        <v>0</v>
      </c>
      <c r="X27" s="5">
        <f>AVERAGE(E5:E26)/2</f>
        <v>0.57954545454545459</v>
      </c>
    </row>
    <row r="29" spans="2:24" s="1" customFormat="1" x14ac:dyDescent="0.2">
      <c r="B29" s="3" t="s">
        <v>15</v>
      </c>
      <c r="E29" s="13"/>
      <c r="F29" s="13"/>
      <c r="P29" s="7"/>
      <c r="Q29" s="7"/>
      <c r="R29" s="7"/>
      <c r="S29" s="7"/>
      <c r="T29" s="7"/>
      <c r="X29" s="7"/>
    </row>
    <row r="30" spans="2:24" ht="64" x14ac:dyDescent="0.2">
      <c r="B30" s="17" t="s">
        <v>0</v>
      </c>
      <c r="C30" s="17"/>
      <c r="D30" s="17"/>
      <c r="E30" s="17"/>
      <c r="F30" s="17"/>
      <c r="G30" s="17" t="s">
        <v>4</v>
      </c>
      <c r="H30" s="17"/>
      <c r="I30" s="17" t="s">
        <v>7</v>
      </c>
      <c r="J30" s="17"/>
      <c r="K30" s="17"/>
      <c r="L30" s="17" t="s">
        <v>8</v>
      </c>
      <c r="M30" s="17"/>
      <c r="N30" s="4" t="s">
        <v>12</v>
      </c>
      <c r="O30" s="4" t="s">
        <v>10</v>
      </c>
      <c r="P30" s="6" t="s">
        <v>11</v>
      </c>
      <c r="Q30" s="6" t="s">
        <v>13</v>
      </c>
      <c r="R30" s="6" t="s">
        <v>14</v>
      </c>
      <c r="S30" s="6" t="s">
        <v>18</v>
      </c>
      <c r="T30" s="6" t="s">
        <v>19</v>
      </c>
      <c r="U30" s="6" t="s">
        <v>20</v>
      </c>
      <c r="V30" s="6" t="s">
        <v>21</v>
      </c>
      <c r="W30" s="6" t="s">
        <v>22</v>
      </c>
      <c r="X30" s="6" t="s">
        <v>27</v>
      </c>
    </row>
    <row r="31" spans="2:24" x14ac:dyDescent="0.2">
      <c r="B31" s="2" t="s">
        <v>1</v>
      </c>
      <c r="C31" s="2" t="s">
        <v>2</v>
      </c>
      <c r="D31" s="2" t="s">
        <v>3</v>
      </c>
      <c r="E31" s="14" t="s">
        <v>28</v>
      </c>
      <c r="F31" s="14" t="s">
        <v>29</v>
      </c>
      <c r="G31" s="2" t="s">
        <v>5</v>
      </c>
      <c r="H31" s="2" t="s">
        <v>6</v>
      </c>
      <c r="I31" s="2" t="s">
        <v>1</v>
      </c>
      <c r="J31" s="2" t="s">
        <v>2</v>
      </c>
      <c r="K31" s="2" t="s">
        <v>3</v>
      </c>
      <c r="L31" s="2" t="s">
        <v>5</v>
      </c>
      <c r="M31" s="2" t="s">
        <v>6</v>
      </c>
      <c r="N31" s="2" t="s">
        <v>9</v>
      </c>
    </row>
    <row r="32" spans="2:24" s="8" customFormat="1" x14ac:dyDescent="0.2">
      <c r="B32" s="11">
        <v>2</v>
      </c>
      <c r="C32" s="11">
        <v>2</v>
      </c>
      <c r="D32">
        <f>(C32-B32)+1</f>
        <v>1</v>
      </c>
      <c r="E32" s="12">
        <f>D32/2</f>
        <v>0.5</v>
      </c>
      <c r="F32" s="12">
        <f>((B33-C32)-1)*0.5</f>
        <v>2</v>
      </c>
      <c r="G32" s="11">
        <v>243</v>
      </c>
      <c r="H32" s="11">
        <v>1</v>
      </c>
      <c r="I32" s="11">
        <v>244</v>
      </c>
      <c r="J32" s="11">
        <v>451</v>
      </c>
      <c r="K32">
        <f>(J32-I32)+1</f>
        <v>208</v>
      </c>
      <c r="L32" s="11">
        <v>452</v>
      </c>
      <c r="M32" s="11">
        <v>1</v>
      </c>
      <c r="N32" s="11">
        <v>452</v>
      </c>
      <c r="P32" s="9"/>
      <c r="Q32" s="9"/>
      <c r="R32" s="9"/>
      <c r="S32" s="9"/>
      <c r="T32" s="9"/>
      <c r="X32" s="9"/>
    </row>
    <row r="33" spans="2:24" s="8" customFormat="1" x14ac:dyDescent="0.2">
      <c r="B33" s="11">
        <v>7</v>
      </c>
      <c r="C33" s="11">
        <v>10</v>
      </c>
      <c r="D33">
        <f t="shared" ref="D33:D60" si="2">(C33-B33)+1</f>
        <v>4</v>
      </c>
      <c r="E33" s="12">
        <f t="shared" ref="E33:E60" si="3">D33/2</f>
        <v>2</v>
      </c>
      <c r="F33" s="12">
        <f t="shared" ref="F33:F59" si="4">((B34-C33)-1)*0.5</f>
        <v>1</v>
      </c>
      <c r="G33" s="11"/>
      <c r="H33" s="11"/>
      <c r="I33" s="11"/>
      <c r="J33" s="11"/>
      <c r="K33" s="11"/>
      <c r="L33" s="11"/>
      <c r="M33" s="11"/>
      <c r="N33" s="11"/>
      <c r="P33" s="9"/>
      <c r="Q33" s="9"/>
      <c r="R33" s="9"/>
      <c r="S33" s="9"/>
      <c r="T33" s="9"/>
      <c r="X33" s="9"/>
    </row>
    <row r="34" spans="2:24" s="8" customFormat="1" x14ac:dyDescent="0.2">
      <c r="B34" s="11">
        <v>13</v>
      </c>
      <c r="C34" s="11">
        <v>17</v>
      </c>
      <c r="D34">
        <f t="shared" si="2"/>
        <v>5</v>
      </c>
      <c r="E34" s="12">
        <f t="shared" si="3"/>
        <v>2.5</v>
      </c>
      <c r="F34" s="12">
        <f t="shared" si="4"/>
        <v>4</v>
      </c>
      <c r="G34" s="11"/>
      <c r="H34" s="11"/>
      <c r="I34" s="11"/>
      <c r="J34" s="11"/>
      <c r="K34" s="11"/>
      <c r="L34" s="11"/>
      <c r="M34" s="11"/>
      <c r="N34" s="11"/>
      <c r="P34" s="9"/>
      <c r="Q34" s="9"/>
      <c r="R34" s="9"/>
      <c r="S34" s="9"/>
      <c r="T34" s="9"/>
      <c r="X34" s="9"/>
    </row>
    <row r="35" spans="2:24" s="8" customFormat="1" x14ac:dyDescent="0.2">
      <c r="B35" s="11">
        <v>26</v>
      </c>
      <c r="C35" s="11">
        <v>31</v>
      </c>
      <c r="D35">
        <f t="shared" si="2"/>
        <v>6</v>
      </c>
      <c r="E35" s="12">
        <f t="shared" si="3"/>
        <v>3</v>
      </c>
      <c r="F35" s="12">
        <f t="shared" si="4"/>
        <v>3</v>
      </c>
      <c r="G35" s="11"/>
      <c r="H35" s="11"/>
      <c r="I35" s="11"/>
      <c r="J35" s="11"/>
      <c r="K35" s="11"/>
      <c r="L35" s="11"/>
      <c r="M35" s="11"/>
      <c r="N35" s="11"/>
      <c r="P35" s="9"/>
      <c r="Q35" s="9"/>
      <c r="R35" s="9"/>
      <c r="S35" s="9"/>
      <c r="T35" s="9"/>
      <c r="X35" s="9"/>
    </row>
    <row r="36" spans="2:24" s="8" customFormat="1" x14ac:dyDescent="0.2">
      <c r="B36" s="11">
        <v>38</v>
      </c>
      <c r="C36" s="11">
        <v>38</v>
      </c>
      <c r="D36">
        <f t="shared" si="2"/>
        <v>1</v>
      </c>
      <c r="E36" s="12">
        <f t="shared" si="3"/>
        <v>0.5</v>
      </c>
      <c r="F36" s="12">
        <f t="shared" si="4"/>
        <v>1.5</v>
      </c>
      <c r="G36" s="11"/>
      <c r="H36" s="11"/>
      <c r="I36" s="11"/>
      <c r="J36" s="11"/>
      <c r="K36" s="11"/>
      <c r="L36" s="11"/>
      <c r="M36" s="11"/>
      <c r="N36" s="11"/>
      <c r="P36" s="9"/>
      <c r="Q36" s="9"/>
      <c r="R36" s="9"/>
      <c r="S36" s="9"/>
      <c r="T36" s="9"/>
      <c r="X36" s="9"/>
    </row>
    <row r="37" spans="2:24" s="8" customFormat="1" x14ac:dyDescent="0.2">
      <c r="B37" s="11">
        <v>42</v>
      </c>
      <c r="C37" s="11">
        <v>42</v>
      </c>
      <c r="D37">
        <f t="shared" si="2"/>
        <v>1</v>
      </c>
      <c r="E37" s="12">
        <f t="shared" si="3"/>
        <v>0.5</v>
      </c>
      <c r="F37" s="12">
        <f t="shared" si="4"/>
        <v>1.5</v>
      </c>
      <c r="G37" s="11"/>
      <c r="H37" s="11"/>
      <c r="I37" s="11"/>
      <c r="J37" s="11"/>
      <c r="K37" s="11"/>
      <c r="L37" s="11"/>
      <c r="M37" s="11"/>
      <c r="N37" s="11"/>
      <c r="P37" s="9"/>
      <c r="Q37" s="9"/>
      <c r="R37" s="9"/>
      <c r="S37" s="9"/>
      <c r="T37" s="9"/>
      <c r="X37" s="9"/>
    </row>
    <row r="38" spans="2:24" s="8" customFormat="1" x14ac:dyDescent="0.2">
      <c r="B38" s="11">
        <v>46</v>
      </c>
      <c r="C38" s="11">
        <v>46</v>
      </c>
      <c r="D38">
        <f t="shared" si="2"/>
        <v>1</v>
      </c>
      <c r="E38" s="12">
        <f t="shared" si="3"/>
        <v>0.5</v>
      </c>
      <c r="F38" s="12">
        <f t="shared" si="4"/>
        <v>1.5</v>
      </c>
      <c r="G38" s="11"/>
      <c r="H38" s="11"/>
      <c r="I38" s="11"/>
      <c r="J38" s="11"/>
      <c r="K38" s="11"/>
      <c r="L38" s="11"/>
      <c r="M38" s="11"/>
      <c r="N38" s="11"/>
      <c r="P38" s="9"/>
      <c r="Q38" s="9"/>
      <c r="R38" s="9"/>
      <c r="S38" s="9"/>
      <c r="T38" s="9"/>
      <c r="X38" s="9"/>
    </row>
    <row r="39" spans="2:24" s="8" customFormat="1" x14ac:dyDescent="0.2">
      <c r="B39" s="11">
        <v>50</v>
      </c>
      <c r="C39" s="11">
        <v>51</v>
      </c>
      <c r="D39">
        <f t="shared" si="2"/>
        <v>2</v>
      </c>
      <c r="E39" s="12">
        <f t="shared" si="3"/>
        <v>1</v>
      </c>
      <c r="F39" s="12">
        <f t="shared" si="4"/>
        <v>1</v>
      </c>
      <c r="G39" s="11"/>
      <c r="H39" s="11"/>
      <c r="I39" s="11"/>
      <c r="J39" s="11"/>
      <c r="K39" s="11"/>
      <c r="L39" s="11"/>
      <c r="M39" s="11"/>
      <c r="N39" s="11"/>
      <c r="P39" s="9"/>
      <c r="Q39" s="9"/>
      <c r="R39" s="9"/>
      <c r="S39" s="9"/>
      <c r="T39" s="9"/>
      <c r="X39" s="9"/>
    </row>
    <row r="40" spans="2:24" s="8" customFormat="1" x14ac:dyDescent="0.2">
      <c r="B40" s="11">
        <v>54</v>
      </c>
      <c r="C40" s="11">
        <v>56</v>
      </c>
      <c r="D40">
        <f t="shared" si="2"/>
        <v>3</v>
      </c>
      <c r="E40" s="12">
        <f t="shared" si="3"/>
        <v>1.5</v>
      </c>
      <c r="F40" s="12">
        <f t="shared" si="4"/>
        <v>1.5</v>
      </c>
      <c r="G40" s="11"/>
      <c r="H40" s="11"/>
      <c r="I40" s="11"/>
      <c r="J40" s="11"/>
      <c r="K40" s="11"/>
      <c r="L40" s="11"/>
      <c r="M40" s="11"/>
      <c r="N40" s="11"/>
      <c r="P40" s="9"/>
      <c r="Q40" s="9"/>
      <c r="R40" s="9"/>
      <c r="S40" s="9"/>
      <c r="T40" s="9"/>
      <c r="X40" s="9"/>
    </row>
    <row r="41" spans="2:24" s="8" customFormat="1" x14ac:dyDescent="0.2">
      <c r="B41" s="11">
        <v>60</v>
      </c>
      <c r="C41" s="11">
        <v>60</v>
      </c>
      <c r="D41">
        <f t="shared" si="2"/>
        <v>1</v>
      </c>
      <c r="E41" s="12">
        <f t="shared" si="3"/>
        <v>0.5</v>
      </c>
      <c r="F41" s="12">
        <f t="shared" si="4"/>
        <v>0.5</v>
      </c>
      <c r="G41" s="11"/>
      <c r="H41" s="11"/>
      <c r="I41" s="11"/>
      <c r="J41" s="11"/>
      <c r="K41" s="11"/>
      <c r="L41" s="11"/>
      <c r="M41" s="11"/>
      <c r="N41" s="11"/>
      <c r="P41" s="9"/>
      <c r="Q41" s="9"/>
      <c r="R41" s="9"/>
      <c r="S41" s="9"/>
      <c r="T41" s="9"/>
      <c r="X41" s="9"/>
    </row>
    <row r="42" spans="2:24" s="8" customFormat="1" x14ac:dyDescent="0.2">
      <c r="B42" s="11">
        <v>62</v>
      </c>
      <c r="C42" s="11">
        <v>64</v>
      </c>
      <c r="D42">
        <f t="shared" si="2"/>
        <v>3</v>
      </c>
      <c r="E42" s="12">
        <f t="shared" si="3"/>
        <v>1.5</v>
      </c>
      <c r="F42" s="12">
        <f t="shared" si="4"/>
        <v>4</v>
      </c>
      <c r="G42" s="11"/>
      <c r="H42" s="11"/>
      <c r="I42" s="11"/>
      <c r="J42" s="11"/>
      <c r="K42" s="11"/>
      <c r="L42" s="11"/>
      <c r="M42" s="11"/>
      <c r="N42" s="11"/>
      <c r="P42" s="9"/>
      <c r="Q42" s="9"/>
      <c r="R42" s="9"/>
      <c r="S42" s="9"/>
      <c r="T42" s="9"/>
      <c r="X42" s="9"/>
    </row>
    <row r="43" spans="2:24" s="8" customFormat="1" x14ac:dyDescent="0.2">
      <c r="B43" s="11">
        <v>73</v>
      </c>
      <c r="C43" s="11">
        <v>73</v>
      </c>
      <c r="D43">
        <f t="shared" si="2"/>
        <v>1</v>
      </c>
      <c r="E43" s="12">
        <f t="shared" si="3"/>
        <v>0.5</v>
      </c>
      <c r="F43" s="12">
        <f t="shared" si="4"/>
        <v>0.5</v>
      </c>
      <c r="G43" s="11"/>
      <c r="H43" s="11"/>
      <c r="I43" s="11"/>
      <c r="J43" s="11"/>
      <c r="K43" s="11"/>
      <c r="L43" s="11"/>
      <c r="M43" s="11"/>
      <c r="N43" s="11"/>
      <c r="P43" s="9"/>
      <c r="Q43" s="9"/>
      <c r="R43" s="9"/>
      <c r="S43" s="9"/>
      <c r="T43" s="9"/>
      <c r="X43" s="9"/>
    </row>
    <row r="44" spans="2:24" s="8" customFormat="1" x14ac:dyDescent="0.2">
      <c r="B44" s="11">
        <v>75</v>
      </c>
      <c r="C44" s="11">
        <v>75</v>
      </c>
      <c r="D44">
        <f t="shared" si="2"/>
        <v>1</v>
      </c>
      <c r="E44" s="12">
        <f t="shared" si="3"/>
        <v>0.5</v>
      </c>
      <c r="F44" s="12">
        <f t="shared" si="4"/>
        <v>7.5</v>
      </c>
      <c r="G44" s="11"/>
      <c r="H44" s="11"/>
      <c r="I44" s="11"/>
      <c r="J44" s="11"/>
      <c r="K44" s="11"/>
      <c r="L44" s="11"/>
      <c r="M44" s="11"/>
      <c r="N44" s="11"/>
      <c r="P44" s="9"/>
      <c r="Q44" s="9"/>
      <c r="R44" s="9"/>
      <c r="S44" s="9"/>
      <c r="T44" s="9"/>
      <c r="X44" s="9"/>
    </row>
    <row r="45" spans="2:24" s="8" customFormat="1" x14ac:dyDescent="0.2">
      <c r="B45" s="11">
        <v>91</v>
      </c>
      <c r="C45" s="11">
        <v>91</v>
      </c>
      <c r="D45">
        <f t="shared" si="2"/>
        <v>1</v>
      </c>
      <c r="E45" s="12">
        <f t="shared" si="3"/>
        <v>0.5</v>
      </c>
      <c r="F45" s="12">
        <f t="shared" si="4"/>
        <v>2.5</v>
      </c>
      <c r="G45" s="11"/>
      <c r="H45" s="11"/>
      <c r="I45" s="11"/>
      <c r="J45" s="11"/>
      <c r="K45" s="11"/>
      <c r="L45" s="11"/>
      <c r="M45" s="11"/>
      <c r="N45" s="11"/>
      <c r="P45" s="9"/>
      <c r="Q45" s="9"/>
      <c r="R45" s="9"/>
      <c r="S45" s="9"/>
      <c r="T45" s="9"/>
      <c r="X45" s="9"/>
    </row>
    <row r="46" spans="2:24" s="8" customFormat="1" x14ac:dyDescent="0.2">
      <c r="B46" s="11">
        <v>97</v>
      </c>
      <c r="C46" s="11">
        <v>99</v>
      </c>
      <c r="D46">
        <f t="shared" si="2"/>
        <v>3</v>
      </c>
      <c r="E46" s="12">
        <f t="shared" si="3"/>
        <v>1.5</v>
      </c>
      <c r="F46" s="12">
        <f t="shared" si="4"/>
        <v>2</v>
      </c>
      <c r="G46" s="11"/>
      <c r="H46" s="11"/>
      <c r="I46" s="11"/>
      <c r="J46" s="11"/>
      <c r="K46" s="11"/>
      <c r="L46" s="11"/>
      <c r="M46" s="11"/>
      <c r="N46" s="11"/>
      <c r="P46" s="9"/>
      <c r="Q46" s="9"/>
      <c r="R46" s="9"/>
      <c r="S46" s="9"/>
      <c r="T46" s="9"/>
      <c r="X46" s="9"/>
    </row>
    <row r="47" spans="2:24" s="8" customFormat="1" x14ac:dyDescent="0.2">
      <c r="B47" s="11">
        <v>104</v>
      </c>
      <c r="C47" s="11">
        <v>108</v>
      </c>
      <c r="D47">
        <f t="shared" si="2"/>
        <v>5</v>
      </c>
      <c r="E47" s="12">
        <f t="shared" si="3"/>
        <v>2.5</v>
      </c>
      <c r="F47" s="12">
        <f t="shared" si="4"/>
        <v>2</v>
      </c>
      <c r="G47" s="11"/>
      <c r="H47" s="11"/>
      <c r="I47" s="11"/>
      <c r="J47" s="11"/>
      <c r="K47" s="11"/>
      <c r="L47" s="11"/>
      <c r="M47" s="11"/>
      <c r="N47" s="11"/>
      <c r="P47" s="9"/>
      <c r="Q47" s="9"/>
      <c r="R47" s="9"/>
      <c r="S47" s="9"/>
      <c r="T47" s="9"/>
      <c r="X47" s="9"/>
    </row>
    <row r="48" spans="2:24" s="8" customFormat="1" x14ac:dyDescent="0.2">
      <c r="B48" s="8">
        <v>113</v>
      </c>
      <c r="C48" s="8">
        <v>113</v>
      </c>
      <c r="D48">
        <f t="shared" si="2"/>
        <v>1</v>
      </c>
      <c r="E48" s="12">
        <f t="shared" si="3"/>
        <v>0.5</v>
      </c>
      <c r="F48" s="12">
        <f t="shared" si="4"/>
        <v>2.5</v>
      </c>
      <c r="P48" s="9"/>
      <c r="Q48" s="9"/>
      <c r="R48" s="9"/>
      <c r="S48" s="9"/>
      <c r="T48" s="9"/>
      <c r="X48" s="9"/>
    </row>
    <row r="49" spans="2:24" s="8" customFormat="1" x14ac:dyDescent="0.2">
      <c r="B49" s="8">
        <v>119</v>
      </c>
      <c r="C49" s="8">
        <v>123</v>
      </c>
      <c r="D49">
        <f t="shared" si="2"/>
        <v>5</v>
      </c>
      <c r="E49" s="12">
        <f t="shared" si="3"/>
        <v>2.5</v>
      </c>
      <c r="F49" s="12">
        <f t="shared" si="4"/>
        <v>2.5</v>
      </c>
      <c r="P49" s="9"/>
      <c r="Q49" s="9"/>
      <c r="R49" s="9"/>
      <c r="S49" s="9"/>
      <c r="T49" s="9"/>
      <c r="X49" s="9"/>
    </row>
    <row r="50" spans="2:24" s="8" customFormat="1" x14ac:dyDescent="0.2">
      <c r="B50" s="8">
        <v>129</v>
      </c>
      <c r="C50" s="8">
        <v>130</v>
      </c>
      <c r="D50">
        <f t="shared" si="2"/>
        <v>2</v>
      </c>
      <c r="E50" s="12">
        <f t="shared" si="3"/>
        <v>1</v>
      </c>
      <c r="F50" s="12">
        <f t="shared" si="4"/>
        <v>2</v>
      </c>
      <c r="P50" s="9"/>
      <c r="Q50" s="9"/>
      <c r="R50" s="9"/>
      <c r="S50" s="9"/>
      <c r="T50" s="9"/>
      <c r="X50" s="9"/>
    </row>
    <row r="51" spans="2:24" s="8" customFormat="1" x14ac:dyDescent="0.2">
      <c r="B51" s="8">
        <v>135</v>
      </c>
      <c r="C51" s="8">
        <v>135</v>
      </c>
      <c r="D51">
        <f t="shared" si="2"/>
        <v>1</v>
      </c>
      <c r="E51" s="12">
        <f t="shared" si="3"/>
        <v>0.5</v>
      </c>
      <c r="F51" s="12">
        <f t="shared" si="4"/>
        <v>0.5</v>
      </c>
      <c r="P51" s="9"/>
      <c r="Q51" s="9"/>
      <c r="R51" s="9"/>
      <c r="S51" s="9"/>
      <c r="T51" s="9"/>
      <c r="X51" s="9"/>
    </row>
    <row r="52" spans="2:24" s="8" customFormat="1" x14ac:dyDescent="0.2">
      <c r="B52" s="8">
        <v>137</v>
      </c>
      <c r="C52" s="8">
        <v>139</v>
      </c>
      <c r="D52">
        <f t="shared" si="2"/>
        <v>3</v>
      </c>
      <c r="E52" s="12">
        <f t="shared" si="3"/>
        <v>1.5</v>
      </c>
      <c r="F52" s="12">
        <f t="shared" si="4"/>
        <v>3.5</v>
      </c>
      <c r="P52" s="9"/>
      <c r="Q52" s="9"/>
      <c r="R52" s="9"/>
      <c r="S52" s="9"/>
      <c r="T52" s="9"/>
      <c r="X52" s="9"/>
    </row>
    <row r="53" spans="2:24" s="8" customFormat="1" x14ac:dyDescent="0.2">
      <c r="B53" s="8">
        <v>147</v>
      </c>
      <c r="C53" s="8">
        <v>149</v>
      </c>
      <c r="D53">
        <f t="shared" si="2"/>
        <v>3</v>
      </c>
      <c r="E53" s="12">
        <f t="shared" si="3"/>
        <v>1.5</v>
      </c>
      <c r="F53" s="12">
        <f t="shared" si="4"/>
        <v>2.5</v>
      </c>
      <c r="P53" s="9"/>
      <c r="Q53" s="9"/>
      <c r="R53" s="9"/>
      <c r="S53" s="9"/>
      <c r="T53" s="9"/>
      <c r="X53" s="9"/>
    </row>
    <row r="54" spans="2:24" s="8" customFormat="1" x14ac:dyDescent="0.2">
      <c r="B54" s="8">
        <v>155</v>
      </c>
      <c r="C54" s="8">
        <v>156</v>
      </c>
      <c r="D54">
        <f t="shared" si="2"/>
        <v>2</v>
      </c>
      <c r="E54" s="12">
        <f t="shared" si="3"/>
        <v>1</v>
      </c>
      <c r="F54" s="12">
        <f t="shared" si="4"/>
        <v>2.5</v>
      </c>
      <c r="P54" s="9"/>
      <c r="Q54" s="9"/>
      <c r="R54" s="9"/>
      <c r="S54" s="9"/>
      <c r="T54" s="9"/>
      <c r="X54" s="9"/>
    </row>
    <row r="55" spans="2:24" s="8" customFormat="1" x14ac:dyDescent="0.2">
      <c r="B55" s="8">
        <v>162</v>
      </c>
      <c r="C55" s="8">
        <v>162</v>
      </c>
      <c r="D55">
        <f t="shared" si="2"/>
        <v>1</v>
      </c>
      <c r="E55" s="12">
        <f t="shared" si="3"/>
        <v>0.5</v>
      </c>
      <c r="F55" s="12">
        <f t="shared" si="4"/>
        <v>1</v>
      </c>
      <c r="P55" s="9"/>
      <c r="Q55" s="9"/>
      <c r="R55" s="9"/>
      <c r="S55" s="9"/>
      <c r="T55" s="9"/>
      <c r="X55" s="9"/>
    </row>
    <row r="56" spans="2:24" s="8" customFormat="1" x14ac:dyDescent="0.2">
      <c r="B56" s="8">
        <v>165</v>
      </c>
      <c r="C56" s="8">
        <v>165</v>
      </c>
      <c r="D56">
        <f t="shared" si="2"/>
        <v>1</v>
      </c>
      <c r="E56" s="12">
        <f t="shared" si="3"/>
        <v>0.5</v>
      </c>
      <c r="F56" s="12">
        <f t="shared" si="4"/>
        <v>1</v>
      </c>
      <c r="P56" s="9"/>
      <c r="Q56" s="9"/>
      <c r="R56" s="9"/>
      <c r="S56" s="9"/>
      <c r="T56" s="9"/>
      <c r="X56" s="9"/>
    </row>
    <row r="57" spans="2:24" s="8" customFormat="1" x14ac:dyDescent="0.2">
      <c r="B57" s="8">
        <v>168</v>
      </c>
      <c r="C57" s="8">
        <v>180</v>
      </c>
      <c r="D57">
        <f t="shared" si="2"/>
        <v>13</v>
      </c>
      <c r="E57" s="12">
        <f t="shared" si="3"/>
        <v>6.5</v>
      </c>
      <c r="F57" s="12">
        <f t="shared" si="4"/>
        <v>1.5</v>
      </c>
      <c r="P57" s="9"/>
      <c r="Q57" s="9"/>
      <c r="R57" s="9"/>
      <c r="S57" s="9"/>
      <c r="T57" s="9"/>
      <c r="X57" s="9"/>
    </row>
    <row r="58" spans="2:24" s="8" customFormat="1" x14ac:dyDescent="0.2">
      <c r="B58" s="8">
        <v>184</v>
      </c>
      <c r="C58" s="8">
        <v>186</v>
      </c>
      <c r="D58">
        <f t="shared" si="2"/>
        <v>3</v>
      </c>
      <c r="E58" s="12">
        <f t="shared" si="3"/>
        <v>1.5</v>
      </c>
      <c r="F58" s="12">
        <f t="shared" si="4"/>
        <v>5</v>
      </c>
      <c r="P58" s="9"/>
      <c r="Q58" s="9"/>
      <c r="R58" s="9"/>
      <c r="S58" s="9"/>
      <c r="T58" s="9"/>
      <c r="X58" s="9"/>
    </row>
    <row r="59" spans="2:24" s="8" customFormat="1" x14ac:dyDescent="0.2">
      <c r="B59" s="8">
        <v>197</v>
      </c>
      <c r="C59" s="8">
        <v>222</v>
      </c>
      <c r="D59">
        <f t="shared" si="2"/>
        <v>26</v>
      </c>
      <c r="E59" s="12">
        <f t="shared" si="3"/>
        <v>13</v>
      </c>
      <c r="F59" s="12">
        <f t="shared" si="4"/>
        <v>2</v>
      </c>
      <c r="P59" s="9"/>
      <c r="Q59" s="9"/>
      <c r="R59" s="9"/>
      <c r="S59" s="9"/>
      <c r="T59" s="9"/>
      <c r="X59" s="9"/>
    </row>
    <row r="60" spans="2:24" s="8" customFormat="1" x14ac:dyDescent="0.2">
      <c r="B60" s="8">
        <v>227</v>
      </c>
      <c r="C60" s="8">
        <v>242</v>
      </c>
      <c r="D60">
        <f t="shared" si="2"/>
        <v>16</v>
      </c>
      <c r="E60" s="12">
        <f t="shared" si="3"/>
        <v>8</v>
      </c>
      <c r="F60" s="12"/>
      <c r="P60" s="9"/>
      <c r="Q60" s="9"/>
      <c r="R60" s="9"/>
      <c r="S60" s="9"/>
      <c r="T60" s="9"/>
      <c r="X60" s="9"/>
    </row>
    <row r="61" spans="2:24" s="8" customFormat="1" x14ac:dyDescent="0.2">
      <c r="D61" s="8">
        <f>SUM(D32:D59)</f>
        <v>100</v>
      </c>
      <c r="E61" s="15">
        <f>AVERAGE(E32:E60)</f>
        <v>2</v>
      </c>
      <c r="F61" s="15">
        <f>AVERAGE(F32:F59)</f>
        <v>2.2321428571428572</v>
      </c>
      <c r="H61" s="8">
        <f>SUM(H32:H59)</f>
        <v>1</v>
      </c>
      <c r="K61" s="8">
        <f>SUM(K32:K59)</f>
        <v>208</v>
      </c>
      <c r="M61" s="8">
        <f>SUM(M32:M59)</f>
        <v>1</v>
      </c>
      <c r="N61" s="8">
        <f>SUM(N32:N59)</f>
        <v>452</v>
      </c>
      <c r="O61">
        <f>N61-(K61+M61)</f>
        <v>243</v>
      </c>
      <c r="P61" s="5">
        <f>((E61+H61)/O61)*100</f>
        <v>1.2345679012345678</v>
      </c>
      <c r="Q61" s="5">
        <f>100-P61</f>
        <v>98.76543209876543</v>
      </c>
      <c r="R61" s="9">
        <f>B32/120</f>
        <v>1.6666666666666666E-2</v>
      </c>
      <c r="S61" s="9">
        <f>G32/120</f>
        <v>2.0249999999999999</v>
      </c>
      <c r="T61" s="9">
        <f>K32/120</f>
        <v>1.7333333333333334</v>
      </c>
      <c r="U61" s="8">
        <v>1</v>
      </c>
      <c r="V61" s="8">
        <v>0</v>
      </c>
      <c r="W61" s="8">
        <v>0</v>
      </c>
      <c r="X61" s="9">
        <f>AVERAGE(E32:E60)/2</f>
        <v>1</v>
      </c>
    </row>
    <row r="63" spans="2:24" s="1" customFormat="1" x14ac:dyDescent="0.2">
      <c r="B63" s="3" t="s">
        <v>16</v>
      </c>
      <c r="E63" s="13"/>
      <c r="F63" s="13"/>
      <c r="P63" s="7"/>
      <c r="Q63" s="7"/>
      <c r="R63" s="7"/>
      <c r="S63" s="7"/>
      <c r="T63" s="7"/>
      <c r="X63" s="7"/>
    </row>
    <row r="64" spans="2:24" ht="64" x14ac:dyDescent="0.2">
      <c r="B64" s="17" t="s">
        <v>0</v>
      </c>
      <c r="C64" s="17"/>
      <c r="D64" s="17"/>
      <c r="E64" s="17"/>
      <c r="F64" s="17"/>
      <c r="G64" s="17" t="s">
        <v>4</v>
      </c>
      <c r="H64" s="17"/>
      <c r="I64" s="17" t="s">
        <v>7</v>
      </c>
      <c r="J64" s="17"/>
      <c r="K64" s="17"/>
      <c r="L64" s="17" t="s">
        <v>8</v>
      </c>
      <c r="M64" s="17"/>
      <c r="N64" s="4" t="s">
        <v>12</v>
      </c>
      <c r="O64" s="4" t="s">
        <v>10</v>
      </c>
      <c r="P64" s="6" t="s">
        <v>11</v>
      </c>
      <c r="Q64" s="6" t="s">
        <v>13</v>
      </c>
      <c r="R64" s="6" t="s">
        <v>14</v>
      </c>
      <c r="S64" s="6" t="s">
        <v>18</v>
      </c>
      <c r="T64" s="6" t="s">
        <v>19</v>
      </c>
      <c r="U64" s="6" t="s">
        <v>20</v>
      </c>
      <c r="V64" s="6" t="s">
        <v>21</v>
      </c>
      <c r="W64" s="6" t="s">
        <v>22</v>
      </c>
      <c r="X64" s="6" t="s">
        <v>27</v>
      </c>
    </row>
    <row r="65" spans="2:24" x14ac:dyDescent="0.2">
      <c r="B65" s="2" t="s">
        <v>1</v>
      </c>
      <c r="C65" s="2" t="s">
        <v>2</v>
      </c>
      <c r="D65" s="2" t="s">
        <v>3</v>
      </c>
      <c r="E65" s="14" t="s">
        <v>28</v>
      </c>
      <c r="F65" s="14" t="s">
        <v>29</v>
      </c>
      <c r="G65" s="2" t="s">
        <v>5</v>
      </c>
      <c r="H65" s="2" t="s">
        <v>6</v>
      </c>
      <c r="I65" s="2" t="s">
        <v>1</v>
      </c>
      <c r="J65" s="2" t="s">
        <v>2</v>
      </c>
      <c r="K65" s="2" t="s">
        <v>3</v>
      </c>
      <c r="L65" s="2" t="s">
        <v>5</v>
      </c>
      <c r="M65" s="2" t="s">
        <v>6</v>
      </c>
      <c r="N65" s="2" t="s">
        <v>9</v>
      </c>
    </row>
    <row r="66" spans="2:24" s="8" customFormat="1" x14ac:dyDescent="0.2">
      <c r="B66" s="11">
        <v>6</v>
      </c>
      <c r="C66" s="11">
        <v>6</v>
      </c>
      <c r="D66">
        <f>(C66-B66)+1</f>
        <v>1</v>
      </c>
      <c r="E66" s="12">
        <f t="shared" ref="E66:E70" si="5">D66/2</f>
        <v>0.5</v>
      </c>
      <c r="F66" s="12">
        <f>((B67-C66)-1)*0.5</f>
        <v>3.5</v>
      </c>
      <c r="G66" s="11">
        <v>46</v>
      </c>
      <c r="H66" s="11">
        <v>1</v>
      </c>
      <c r="I66" s="11">
        <v>47</v>
      </c>
      <c r="J66" s="11">
        <v>265</v>
      </c>
      <c r="K66">
        <f>(J66-I66)+1</f>
        <v>219</v>
      </c>
      <c r="L66" s="11">
        <v>266</v>
      </c>
      <c r="M66" s="11">
        <v>1</v>
      </c>
      <c r="N66" s="11">
        <v>266</v>
      </c>
      <c r="P66" s="9"/>
      <c r="Q66" s="9"/>
      <c r="R66" s="9"/>
      <c r="S66" s="9"/>
      <c r="T66" s="9"/>
      <c r="X66" s="9"/>
    </row>
    <row r="67" spans="2:24" s="8" customFormat="1" x14ac:dyDescent="0.2">
      <c r="B67" s="11">
        <v>14</v>
      </c>
      <c r="C67" s="11">
        <v>30</v>
      </c>
      <c r="D67">
        <f t="shared" ref="D67:D70" si="6">(C67-B67)+1</f>
        <v>17</v>
      </c>
      <c r="E67" s="12">
        <f t="shared" si="5"/>
        <v>8.5</v>
      </c>
      <c r="F67" s="12">
        <f t="shared" ref="F67:F69" si="7">((B68-C67)-1)*0.5</f>
        <v>2.5</v>
      </c>
      <c r="I67" s="11"/>
      <c r="J67" s="11"/>
      <c r="K67" s="11"/>
      <c r="L67" s="11"/>
      <c r="M67" s="11"/>
      <c r="N67" s="11"/>
      <c r="P67" s="9"/>
      <c r="Q67" s="9"/>
      <c r="R67" s="9"/>
      <c r="S67" s="9"/>
      <c r="T67" s="9"/>
      <c r="X67" s="9"/>
    </row>
    <row r="68" spans="2:24" s="8" customFormat="1" x14ac:dyDescent="0.2">
      <c r="B68" s="11">
        <v>36</v>
      </c>
      <c r="C68" s="11">
        <v>36</v>
      </c>
      <c r="D68">
        <f t="shared" si="6"/>
        <v>1</v>
      </c>
      <c r="E68" s="12">
        <f t="shared" si="5"/>
        <v>0.5</v>
      </c>
      <c r="F68" s="12">
        <f t="shared" si="7"/>
        <v>2.5</v>
      </c>
      <c r="G68" s="11"/>
      <c r="H68" s="11"/>
      <c r="I68" s="11"/>
      <c r="J68" s="11"/>
      <c r="K68" s="11"/>
      <c r="L68" s="11"/>
      <c r="M68" s="11"/>
      <c r="N68" s="11"/>
      <c r="P68" s="9"/>
      <c r="Q68" s="9"/>
      <c r="R68" s="9"/>
      <c r="S68" s="9"/>
      <c r="T68" s="9"/>
      <c r="X68" s="9"/>
    </row>
    <row r="69" spans="2:24" s="8" customFormat="1" x14ac:dyDescent="0.2">
      <c r="B69" s="11">
        <v>42</v>
      </c>
      <c r="C69" s="11">
        <v>42</v>
      </c>
      <c r="D69">
        <f t="shared" si="6"/>
        <v>1</v>
      </c>
      <c r="E69" s="12">
        <f t="shared" si="5"/>
        <v>0.5</v>
      </c>
      <c r="F69" s="12">
        <f t="shared" si="7"/>
        <v>1</v>
      </c>
      <c r="G69" s="11"/>
      <c r="H69" s="11"/>
      <c r="I69" s="11"/>
      <c r="J69" s="11"/>
      <c r="K69" s="11"/>
      <c r="L69" s="11"/>
      <c r="M69" s="11"/>
      <c r="N69" s="11"/>
      <c r="P69" s="9"/>
      <c r="Q69" s="9"/>
      <c r="R69" s="9"/>
      <c r="S69" s="9"/>
      <c r="T69" s="9"/>
      <c r="X69" s="9"/>
    </row>
    <row r="70" spans="2:24" s="8" customFormat="1" x14ac:dyDescent="0.2">
      <c r="B70" s="11">
        <v>45</v>
      </c>
      <c r="C70" s="11">
        <v>45</v>
      </c>
      <c r="D70">
        <f t="shared" si="6"/>
        <v>1</v>
      </c>
      <c r="E70" s="12">
        <f t="shared" si="5"/>
        <v>0.5</v>
      </c>
      <c r="F70" s="12"/>
      <c r="G70" s="11"/>
      <c r="H70" s="11"/>
      <c r="I70" s="11"/>
      <c r="J70" s="11"/>
      <c r="K70" s="11"/>
      <c r="L70" s="11"/>
      <c r="M70" s="11"/>
      <c r="N70" s="11"/>
      <c r="P70" s="9"/>
      <c r="Q70" s="9"/>
      <c r="R70" s="9"/>
      <c r="S70" s="9"/>
      <c r="T70" s="9"/>
      <c r="X70" s="9"/>
    </row>
    <row r="71" spans="2:24" s="8" customFormat="1" x14ac:dyDescent="0.2">
      <c r="B71" s="11"/>
      <c r="C71" s="11"/>
      <c r="D71" s="11">
        <f>SUM(D66:D70)</f>
        <v>21</v>
      </c>
      <c r="E71" s="16">
        <f>AVERAGE(E66:E70)</f>
        <v>2.1</v>
      </c>
      <c r="F71" s="16">
        <f>AVERAGE(F66:F69)</f>
        <v>2.375</v>
      </c>
      <c r="G71" s="11"/>
      <c r="H71" s="11">
        <f>SUM(H66:H70)</f>
        <v>1</v>
      </c>
      <c r="I71" s="11"/>
      <c r="J71" s="11"/>
      <c r="K71" s="11">
        <f>SUM(K66:K70)</f>
        <v>219</v>
      </c>
      <c r="L71" s="11"/>
      <c r="M71" s="11">
        <f>SUM(M66:M70)</f>
        <v>1</v>
      </c>
      <c r="N71" s="11">
        <f>SUM(N66:N70)</f>
        <v>266</v>
      </c>
      <c r="O71">
        <f>N71-(K71+M71)</f>
        <v>46</v>
      </c>
      <c r="P71" s="5">
        <f>((E71+H71)/O71)*100</f>
        <v>6.7391304347826084</v>
      </c>
      <c r="Q71" s="5">
        <f>100-P71</f>
        <v>93.260869565217391</v>
      </c>
      <c r="R71" s="9">
        <f>B66/120</f>
        <v>0.05</v>
      </c>
      <c r="S71" s="9">
        <f>G66/120</f>
        <v>0.38333333333333336</v>
      </c>
      <c r="T71" s="9">
        <f>K66/120</f>
        <v>1.825</v>
      </c>
      <c r="U71" s="8">
        <v>1</v>
      </c>
      <c r="V71" s="8">
        <v>0</v>
      </c>
      <c r="W71" s="8">
        <v>0</v>
      </c>
      <c r="X71" s="9">
        <f>AVERAGE(E66:E70)/2</f>
        <v>1.05</v>
      </c>
    </row>
    <row r="72" spans="2:24" s="8" customFormat="1" x14ac:dyDescent="0.2">
      <c r="E72" s="15"/>
      <c r="F72" s="15"/>
      <c r="P72" s="9"/>
      <c r="Q72" s="9"/>
      <c r="R72" s="9"/>
      <c r="S72" s="9"/>
      <c r="T72" s="9"/>
      <c r="X72" s="9"/>
    </row>
    <row r="73" spans="2:24" s="1" customFormat="1" x14ac:dyDescent="0.2">
      <c r="B73" s="3" t="s">
        <v>25</v>
      </c>
      <c r="E73" s="13"/>
      <c r="F73" s="13"/>
      <c r="P73" s="7"/>
      <c r="Q73" s="7"/>
      <c r="R73" s="7"/>
      <c r="S73" s="7"/>
      <c r="T73" s="7"/>
      <c r="X73" s="7"/>
    </row>
    <row r="74" spans="2:24" ht="64" x14ac:dyDescent="0.2">
      <c r="B74" s="17" t="s">
        <v>0</v>
      </c>
      <c r="C74" s="17"/>
      <c r="D74" s="17"/>
      <c r="E74" s="17"/>
      <c r="F74" s="17"/>
      <c r="G74" s="17" t="s">
        <v>4</v>
      </c>
      <c r="H74" s="17"/>
      <c r="I74" s="17" t="s">
        <v>7</v>
      </c>
      <c r="J74" s="17"/>
      <c r="K74" s="17"/>
      <c r="L74" s="17" t="s">
        <v>8</v>
      </c>
      <c r="M74" s="17"/>
      <c r="N74" s="4" t="s">
        <v>12</v>
      </c>
      <c r="O74" s="4" t="s">
        <v>10</v>
      </c>
      <c r="P74" s="6" t="s">
        <v>11</v>
      </c>
      <c r="Q74" s="6" t="s">
        <v>13</v>
      </c>
      <c r="R74" s="6" t="s">
        <v>14</v>
      </c>
      <c r="S74" s="6" t="s">
        <v>18</v>
      </c>
      <c r="T74" s="6" t="s">
        <v>19</v>
      </c>
      <c r="U74" s="6" t="s">
        <v>20</v>
      </c>
      <c r="V74" s="6" t="s">
        <v>21</v>
      </c>
      <c r="W74" s="6" t="s">
        <v>22</v>
      </c>
      <c r="X74" s="6" t="s">
        <v>27</v>
      </c>
    </row>
    <row r="75" spans="2:24" x14ac:dyDescent="0.2">
      <c r="B75" s="2" t="s">
        <v>1</v>
      </c>
      <c r="C75" s="2" t="s">
        <v>2</v>
      </c>
      <c r="D75" s="2" t="s">
        <v>3</v>
      </c>
      <c r="E75" s="14" t="s">
        <v>28</v>
      </c>
      <c r="F75" s="14" t="s">
        <v>29</v>
      </c>
      <c r="G75" s="2" t="s">
        <v>5</v>
      </c>
      <c r="H75" s="2" t="s">
        <v>6</v>
      </c>
      <c r="I75" s="2" t="s">
        <v>1</v>
      </c>
      <c r="J75" s="2" t="s">
        <v>2</v>
      </c>
      <c r="K75" s="2" t="s">
        <v>3</v>
      </c>
      <c r="L75" s="2" t="s">
        <v>5</v>
      </c>
      <c r="M75" s="2" t="s">
        <v>6</v>
      </c>
      <c r="N75" s="2" t="s">
        <v>9</v>
      </c>
    </row>
    <row r="76" spans="2:24" s="8" customFormat="1" x14ac:dyDescent="0.2">
      <c r="B76" s="11">
        <v>2</v>
      </c>
      <c r="C76" s="11">
        <v>3</v>
      </c>
      <c r="D76">
        <f>(C76-B76)+1</f>
        <v>2</v>
      </c>
      <c r="E76" s="12">
        <f t="shared" ref="E76:E102" si="8">D76/2</f>
        <v>1</v>
      </c>
      <c r="F76" s="12">
        <f>((B77-C76)-1)*0.5</f>
        <v>3</v>
      </c>
      <c r="G76" s="11">
        <v>289</v>
      </c>
      <c r="H76" s="11">
        <v>1</v>
      </c>
      <c r="I76" s="11">
        <v>290</v>
      </c>
      <c r="J76" s="11">
        <v>404</v>
      </c>
      <c r="K76">
        <f>(J76-I76)+1</f>
        <v>115</v>
      </c>
      <c r="L76" s="11">
        <v>405</v>
      </c>
      <c r="M76" s="11">
        <v>1</v>
      </c>
      <c r="N76" s="11">
        <v>405</v>
      </c>
      <c r="P76" s="9"/>
      <c r="Q76" s="9"/>
      <c r="R76" s="9"/>
      <c r="S76" s="9"/>
      <c r="T76" s="9"/>
      <c r="X76" s="9"/>
    </row>
    <row r="77" spans="2:24" s="8" customFormat="1" x14ac:dyDescent="0.2">
      <c r="B77" s="11">
        <v>10</v>
      </c>
      <c r="C77" s="11">
        <v>11</v>
      </c>
      <c r="D77">
        <f t="shared" ref="D77:D102" si="9">(C77-B77)+1</f>
        <v>2</v>
      </c>
      <c r="E77" s="12">
        <f t="shared" si="8"/>
        <v>1</v>
      </c>
      <c r="F77" s="12">
        <f t="shared" ref="F77:F101" si="10">((B78-C77)-1)*0.5</f>
        <v>1</v>
      </c>
      <c r="G77" s="11"/>
      <c r="H77" s="11"/>
      <c r="I77" s="11"/>
      <c r="J77" s="11"/>
      <c r="K77" s="11"/>
      <c r="L77" s="11"/>
      <c r="M77" s="11"/>
      <c r="N77" s="11"/>
      <c r="P77" s="9"/>
      <c r="Q77" s="9"/>
      <c r="R77" s="9"/>
      <c r="S77" s="9"/>
      <c r="T77" s="9"/>
      <c r="X77" s="9"/>
    </row>
    <row r="78" spans="2:24" s="8" customFormat="1" x14ac:dyDescent="0.2">
      <c r="B78" s="11">
        <v>14</v>
      </c>
      <c r="C78" s="11">
        <v>15</v>
      </c>
      <c r="D78">
        <f t="shared" si="9"/>
        <v>2</v>
      </c>
      <c r="E78" s="12">
        <f t="shared" si="8"/>
        <v>1</v>
      </c>
      <c r="F78" s="12">
        <f t="shared" si="10"/>
        <v>2.5</v>
      </c>
      <c r="G78" s="11"/>
      <c r="H78" s="11"/>
      <c r="I78" s="11"/>
      <c r="J78" s="11"/>
      <c r="K78" s="11"/>
      <c r="L78" s="11"/>
      <c r="M78" s="11"/>
      <c r="N78" s="11"/>
      <c r="P78" s="9"/>
      <c r="Q78" s="9"/>
      <c r="R78" s="9"/>
      <c r="S78" s="9"/>
      <c r="T78" s="9"/>
      <c r="X78" s="9"/>
    </row>
    <row r="79" spans="2:24" s="8" customFormat="1" x14ac:dyDescent="0.2">
      <c r="B79" s="11">
        <v>21</v>
      </c>
      <c r="C79" s="11">
        <v>24</v>
      </c>
      <c r="D79">
        <f t="shared" si="9"/>
        <v>4</v>
      </c>
      <c r="E79" s="12">
        <f t="shared" si="8"/>
        <v>2</v>
      </c>
      <c r="F79" s="12">
        <f t="shared" si="10"/>
        <v>5.5</v>
      </c>
      <c r="G79" s="11"/>
      <c r="H79" s="11"/>
      <c r="I79" s="11"/>
      <c r="J79" s="11"/>
      <c r="K79" s="11"/>
      <c r="L79" s="11"/>
      <c r="M79" s="11"/>
      <c r="N79" s="11"/>
      <c r="P79" s="9"/>
      <c r="Q79" s="9"/>
      <c r="R79" s="9"/>
      <c r="S79" s="9"/>
      <c r="T79" s="9"/>
      <c r="X79" s="9"/>
    </row>
    <row r="80" spans="2:24" s="8" customFormat="1" x14ac:dyDescent="0.2">
      <c r="B80" s="11">
        <v>36</v>
      </c>
      <c r="C80" s="11">
        <v>36</v>
      </c>
      <c r="D80">
        <f t="shared" si="9"/>
        <v>1</v>
      </c>
      <c r="E80" s="12">
        <f t="shared" si="8"/>
        <v>0.5</v>
      </c>
      <c r="F80" s="12">
        <f t="shared" si="10"/>
        <v>0.5</v>
      </c>
      <c r="G80" s="11"/>
      <c r="H80" s="11"/>
      <c r="I80" s="11"/>
      <c r="J80" s="11"/>
      <c r="K80" s="11"/>
      <c r="L80" s="11"/>
      <c r="M80" s="11"/>
      <c r="N80" s="11"/>
      <c r="P80" s="9"/>
      <c r="Q80" s="9"/>
      <c r="R80" s="9"/>
      <c r="S80" s="9"/>
      <c r="T80" s="9"/>
      <c r="X80" s="9"/>
    </row>
    <row r="81" spans="2:24" s="8" customFormat="1" x14ac:dyDescent="0.2">
      <c r="B81" s="11">
        <v>38</v>
      </c>
      <c r="C81" s="11">
        <v>39</v>
      </c>
      <c r="D81">
        <f t="shared" si="9"/>
        <v>2</v>
      </c>
      <c r="E81" s="12">
        <f t="shared" si="8"/>
        <v>1</v>
      </c>
      <c r="F81" s="12">
        <f t="shared" si="10"/>
        <v>10</v>
      </c>
      <c r="G81" s="11"/>
      <c r="H81" s="11"/>
      <c r="I81" s="11"/>
      <c r="J81" s="11"/>
      <c r="K81" s="11"/>
      <c r="L81" s="11"/>
      <c r="M81" s="11"/>
      <c r="N81" s="11"/>
      <c r="P81" s="9"/>
      <c r="Q81" s="9"/>
      <c r="R81" s="9"/>
      <c r="S81" s="9"/>
      <c r="T81" s="9"/>
      <c r="X81" s="9"/>
    </row>
    <row r="82" spans="2:24" s="8" customFormat="1" x14ac:dyDescent="0.2">
      <c r="B82" s="11">
        <v>60</v>
      </c>
      <c r="C82" s="11">
        <v>60</v>
      </c>
      <c r="D82">
        <f t="shared" si="9"/>
        <v>1</v>
      </c>
      <c r="E82" s="12">
        <f t="shared" si="8"/>
        <v>0.5</v>
      </c>
      <c r="F82" s="12">
        <f t="shared" si="10"/>
        <v>2</v>
      </c>
      <c r="G82" s="11"/>
      <c r="H82" s="11"/>
      <c r="I82" s="11"/>
      <c r="J82" s="11"/>
      <c r="K82" s="11"/>
      <c r="L82" s="11"/>
      <c r="M82" s="11"/>
      <c r="N82" s="11"/>
      <c r="P82" s="9"/>
      <c r="Q82" s="9"/>
      <c r="R82" s="9"/>
      <c r="S82" s="9"/>
      <c r="T82" s="9"/>
      <c r="X82" s="9"/>
    </row>
    <row r="83" spans="2:24" s="8" customFormat="1" x14ac:dyDescent="0.2">
      <c r="B83" s="11">
        <v>65</v>
      </c>
      <c r="C83" s="11">
        <v>65</v>
      </c>
      <c r="D83">
        <f t="shared" si="9"/>
        <v>1</v>
      </c>
      <c r="E83" s="12">
        <f t="shared" si="8"/>
        <v>0.5</v>
      </c>
      <c r="F83" s="12">
        <f t="shared" si="10"/>
        <v>8.5</v>
      </c>
      <c r="G83" s="11"/>
      <c r="H83" s="11"/>
      <c r="I83" s="11"/>
      <c r="J83" s="11"/>
      <c r="K83" s="11"/>
      <c r="L83" s="11"/>
      <c r="M83" s="11"/>
      <c r="N83" s="11"/>
      <c r="P83" s="9"/>
      <c r="Q83" s="9"/>
      <c r="R83" s="9"/>
      <c r="S83" s="9"/>
      <c r="T83" s="9"/>
      <c r="X83" s="9"/>
    </row>
    <row r="84" spans="2:24" s="8" customFormat="1" x14ac:dyDescent="0.2">
      <c r="B84" s="11">
        <v>83</v>
      </c>
      <c r="C84" s="11">
        <v>84</v>
      </c>
      <c r="D84">
        <f t="shared" si="9"/>
        <v>2</v>
      </c>
      <c r="E84" s="12">
        <f t="shared" si="8"/>
        <v>1</v>
      </c>
      <c r="F84" s="12">
        <f t="shared" si="10"/>
        <v>8</v>
      </c>
      <c r="G84" s="11"/>
      <c r="H84" s="11"/>
      <c r="I84" s="11"/>
      <c r="J84" s="11"/>
      <c r="K84" s="11"/>
      <c r="L84" s="11"/>
      <c r="M84" s="11"/>
      <c r="N84" s="11"/>
      <c r="P84" s="9"/>
      <c r="Q84" s="9"/>
      <c r="R84" s="9"/>
      <c r="S84" s="9"/>
      <c r="T84" s="9"/>
      <c r="X84" s="9"/>
    </row>
    <row r="85" spans="2:24" s="8" customFormat="1" x14ac:dyDescent="0.2">
      <c r="B85" s="11">
        <v>101</v>
      </c>
      <c r="C85" s="11">
        <v>101</v>
      </c>
      <c r="D85">
        <f t="shared" si="9"/>
        <v>1</v>
      </c>
      <c r="E85" s="12">
        <f t="shared" si="8"/>
        <v>0.5</v>
      </c>
      <c r="F85" s="12">
        <f t="shared" si="10"/>
        <v>0</v>
      </c>
      <c r="G85" s="11"/>
      <c r="H85" s="11"/>
      <c r="I85" s="11"/>
      <c r="J85" s="11"/>
      <c r="K85" s="11"/>
      <c r="L85" s="11"/>
      <c r="M85" s="11"/>
      <c r="N85" s="11"/>
      <c r="P85" s="9"/>
      <c r="Q85" s="9"/>
      <c r="R85" s="9"/>
      <c r="S85" s="9"/>
      <c r="T85" s="9"/>
      <c r="X85" s="9"/>
    </row>
    <row r="86" spans="2:24" s="8" customFormat="1" x14ac:dyDescent="0.2">
      <c r="B86" s="11">
        <v>102</v>
      </c>
      <c r="C86" s="11">
        <v>102</v>
      </c>
      <c r="D86">
        <f t="shared" si="9"/>
        <v>1</v>
      </c>
      <c r="E86" s="12">
        <f t="shared" si="8"/>
        <v>0.5</v>
      </c>
      <c r="F86" s="12">
        <f t="shared" si="10"/>
        <v>6.5</v>
      </c>
      <c r="G86" s="11"/>
      <c r="H86" s="11"/>
      <c r="I86" s="11"/>
      <c r="J86" s="11"/>
      <c r="K86" s="11"/>
      <c r="L86" s="11"/>
      <c r="M86" s="11"/>
      <c r="N86" s="11"/>
      <c r="P86" s="9"/>
      <c r="Q86" s="9"/>
      <c r="R86" s="9"/>
      <c r="S86" s="9"/>
      <c r="T86" s="9"/>
      <c r="X86" s="9"/>
    </row>
    <row r="87" spans="2:24" s="8" customFormat="1" x14ac:dyDescent="0.2">
      <c r="B87" s="11">
        <v>116</v>
      </c>
      <c r="C87" s="11">
        <v>118</v>
      </c>
      <c r="D87">
        <f t="shared" si="9"/>
        <v>3</v>
      </c>
      <c r="E87" s="12">
        <f t="shared" si="8"/>
        <v>1.5</v>
      </c>
      <c r="F87" s="12">
        <f t="shared" si="10"/>
        <v>4.5</v>
      </c>
      <c r="G87" s="11"/>
      <c r="H87" s="11"/>
      <c r="I87" s="11"/>
      <c r="J87" s="11"/>
      <c r="K87" s="11"/>
      <c r="L87" s="11"/>
      <c r="M87" s="11"/>
      <c r="N87" s="11"/>
      <c r="P87" s="9"/>
      <c r="Q87" s="9"/>
      <c r="R87" s="9"/>
      <c r="S87" s="9"/>
      <c r="T87" s="9"/>
      <c r="X87" s="9"/>
    </row>
    <row r="88" spans="2:24" s="8" customFormat="1" x14ac:dyDescent="0.2">
      <c r="B88" s="11">
        <v>128</v>
      </c>
      <c r="C88" s="11">
        <v>131</v>
      </c>
      <c r="D88">
        <f t="shared" si="9"/>
        <v>4</v>
      </c>
      <c r="E88" s="12">
        <f t="shared" si="8"/>
        <v>2</v>
      </c>
      <c r="F88" s="12">
        <f t="shared" si="10"/>
        <v>8.5</v>
      </c>
      <c r="G88" s="11"/>
      <c r="H88" s="11"/>
      <c r="I88" s="11"/>
      <c r="J88" s="11"/>
      <c r="K88" s="11"/>
      <c r="L88" s="11"/>
      <c r="M88" s="11"/>
      <c r="N88" s="11"/>
      <c r="P88" s="9"/>
      <c r="Q88" s="9"/>
      <c r="R88" s="9"/>
      <c r="S88" s="9"/>
      <c r="T88" s="9"/>
      <c r="X88" s="9"/>
    </row>
    <row r="89" spans="2:24" s="8" customFormat="1" x14ac:dyDescent="0.2">
      <c r="B89" s="11">
        <v>149</v>
      </c>
      <c r="C89" s="11">
        <v>154</v>
      </c>
      <c r="D89">
        <f t="shared" si="9"/>
        <v>6</v>
      </c>
      <c r="E89" s="12">
        <f t="shared" si="8"/>
        <v>3</v>
      </c>
      <c r="F89" s="12">
        <f t="shared" si="10"/>
        <v>7</v>
      </c>
      <c r="G89" s="11"/>
      <c r="H89" s="11"/>
      <c r="I89" s="11"/>
      <c r="J89" s="11"/>
      <c r="K89" s="11"/>
      <c r="L89" s="11"/>
      <c r="M89" s="11"/>
      <c r="N89" s="11"/>
      <c r="P89" s="9"/>
      <c r="Q89" s="9"/>
      <c r="R89" s="9"/>
      <c r="S89" s="9"/>
      <c r="T89" s="9"/>
      <c r="X89" s="9"/>
    </row>
    <row r="90" spans="2:24" s="8" customFormat="1" x14ac:dyDescent="0.2">
      <c r="B90" s="8">
        <v>169</v>
      </c>
      <c r="C90" s="8">
        <v>171</v>
      </c>
      <c r="D90">
        <f t="shared" si="9"/>
        <v>3</v>
      </c>
      <c r="E90" s="12">
        <f t="shared" si="8"/>
        <v>1.5</v>
      </c>
      <c r="F90" s="12">
        <f t="shared" si="10"/>
        <v>7.5</v>
      </c>
      <c r="P90" s="9"/>
      <c r="Q90" s="9"/>
      <c r="R90" s="9"/>
      <c r="S90" s="9"/>
      <c r="T90" s="9"/>
      <c r="X90" s="9"/>
    </row>
    <row r="91" spans="2:24" s="8" customFormat="1" x14ac:dyDescent="0.2">
      <c r="B91" s="8">
        <v>187</v>
      </c>
      <c r="C91" s="8">
        <v>189</v>
      </c>
      <c r="D91">
        <f t="shared" si="9"/>
        <v>3</v>
      </c>
      <c r="E91" s="12">
        <f t="shared" si="8"/>
        <v>1.5</v>
      </c>
      <c r="F91" s="12">
        <f t="shared" si="10"/>
        <v>0.5</v>
      </c>
      <c r="P91" s="9"/>
      <c r="Q91" s="9"/>
      <c r="R91" s="9"/>
      <c r="S91" s="9"/>
      <c r="T91" s="9"/>
      <c r="X91" s="9"/>
    </row>
    <row r="92" spans="2:24" s="8" customFormat="1" x14ac:dyDescent="0.2">
      <c r="B92" s="8">
        <v>191</v>
      </c>
      <c r="C92" s="8">
        <v>192</v>
      </c>
      <c r="D92">
        <f t="shared" si="9"/>
        <v>2</v>
      </c>
      <c r="E92" s="12">
        <f t="shared" si="8"/>
        <v>1</v>
      </c>
      <c r="F92" s="12">
        <f t="shared" si="10"/>
        <v>1</v>
      </c>
      <c r="P92" s="9"/>
      <c r="Q92" s="9"/>
      <c r="R92" s="9"/>
      <c r="S92" s="9"/>
      <c r="T92" s="9"/>
      <c r="X92" s="9"/>
    </row>
    <row r="93" spans="2:24" s="8" customFormat="1" x14ac:dyDescent="0.2">
      <c r="B93" s="8">
        <v>195</v>
      </c>
      <c r="C93" s="8">
        <v>197</v>
      </c>
      <c r="D93">
        <f t="shared" si="9"/>
        <v>3</v>
      </c>
      <c r="E93" s="12">
        <f t="shared" si="8"/>
        <v>1.5</v>
      </c>
      <c r="F93" s="12">
        <f t="shared" si="10"/>
        <v>1.5</v>
      </c>
      <c r="P93" s="9"/>
      <c r="Q93" s="9"/>
      <c r="R93" s="9"/>
      <c r="S93" s="9"/>
      <c r="T93" s="9"/>
      <c r="X93" s="9"/>
    </row>
    <row r="94" spans="2:24" s="8" customFormat="1" x14ac:dyDescent="0.2">
      <c r="B94" s="8">
        <v>201</v>
      </c>
      <c r="C94" s="8">
        <v>202</v>
      </c>
      <c r="D94">
        <f t="shared" si="9"/>
        <v>2</v>
      </c>
      <c r="E94" s="12">
        <f t="shared" si="8"/>
        <v>1</v>
      </c>
      <c r="F94" s="12">
        <f t="shared" si="10"/>
        <v>3</v>
      </c>
      <c r="P94" s="9"/>
      <c r="Q94" s="9"/>
      <c r="R94" s="9"/>
      <c r="S94" s="9"/>
      <c r="T94" s="9"/>
      <c r="X94" s="9"/>
    </row>
    <row r="95" spans="2:24" s="8" customFormat="1" x14ac:dyDescent="0.2">
      <c r="B95" s="8">
        <v>209</v>
      </c>
      <c r="C95" s="8">
        <v>214</v>
      </c>
      <c r="D95">
        <f t="shared" si="9"/>
        <v>6</v>
      </c>
      <c r="E95" s="12">
        <f t="shared" si="8"/>
        <v>3</v>
      </c>
      <c r="F95" s="12">
        <f t="shared" si="10"/>
        <v>4.5</v>
      </c>
      <c r="P95" s="9"/>
      <c r="Q95" s="9"/>
      <c r="R95" s="9"/>
      <c r="S95" s="9"/>
      <c r="T95" s="9"/>
      <c r="X95" s="9"/>
    </row>
    <row r="96" spans="2:24" s="8" customFormat="1" x14ac:dyDescent="0.2">
      <c r="B96" s="8">
        <v>224</v>
      </c>
      <c r="C96" s="8">
        <v>224</v>
      </c>
      <c r="D96">
        <f t="shared" si="9"/>
        <v>1</v>
      </c>
      <c r="E96" s="12">
        <f t="shared" si="8"/>
        <v>0.5</v>
      </c>
      <c r="F96" s="12">
        <f t="shared" si="10"/>
        <v>1.5</v>
      </c>
      <c r="P96" s="9"/>
      <c r="Q96" s="9"/>
      <c r="R96" s="9"/>
      <c r="S96" s="9"/>
      <c r="T96" s="9"/>
      <c r="X96" s="9"/>
    </row>
    <row r="97" spans="2:24" s="8" customFormat="1" x14ac:dyDescent="0.2">
      <c r="B97" s="8">
        <v>228</v>
      </c>
      <c r="C97" s="8">
        <v>229</v>
      </c>
      <c r="D97">
        <f t="shared" si="9"/>
        <v>2</v>
      </c>
      <c r="E97" s="12">
        <f t="shared" si="8"/>
        <v>1</v>
      </c>
      <c r="F97" s="12">
        <f t="shared" si="10"/>
        <v>7</v>
      </c>
      <c r="P97" s="9"/>
      <c r="Q97" s="9"/>
      <c r="R97" s="9"/>
      <c r="S97" s="9"/>
      <c r="T97" s="9"/>
      <c r="X97" s="9"/>
    </row>
    <row r="98" spans="2:24" s="8" customFormat="1" x14ac:dyDescent="0.2">
      <c r="B98" s="8">
        <v>244</v>
      </c>
      <c r="C98" s="8">
        <v>244</v>
      </c>
      <c r="D98">
        <f t="shared" si="9"/>
        <v>1</v>
      </c>
      <c r="E98" s="12">
        <f t="shared" si="8"/>
        <v>0.5</v>
      </c>
      <c r="F98" s="12">
        <f t="shared" si="10"/>
        <v>2.5</v>
      </c>
      <c r="P98" s="9"/>
      <c r="Q98" s="9"/>
      <c r="R98" s="9"/>
      <c r="S98" s="9"/>
      <c r="T98" s="9"/>
      <c r="X98" s="9"/>
    </row>
    <row r="99" spans="2:24" s="8" customFormat="1" x14ac:dyDescent="0.2">
      <c r="B99" s="8">
        <v>250</v>
      </c>
      <c r="C99" s="8">
        <v>251</v>
      </c>
      <c r="D99">
        <f t="shared" si="9"/>
        <v>2</v>
      </c>
      <c r="E99" s="12">
        <f t="shared" si="8"/>
        <v>1</v>
      </c>
      <c r="F99" s="12">
        <f t="shared" si="10"/>
        <v>1</v>
      </c>
      <c r="P99" s="9"/>
      <c r="Q99" s="9"/>
      <c r="R99" s="9"/>
      <c r="S99" s="9"/>
      <c r="T99" s="9"/>
      <c r="X99" s="9"/>
    </row>
    <row r="100" spans="2:24" s="8" customFormat="1" x14ac:dyDescent="0.2">
      <c r="B100" s="8">
        <v>254</v>
      </c>
      <c r="C100" s="8">
        <v>254</v>
      </c>
      <c r="D100">
        <f t="shared" si="9"/>
        <v>1</v>
      </c>
      <c r="E100" s="12">
        <f t="shared" si="8"/>
        <v>0.5</v>
      </c>
      <c r="F100" s="12">
        <f t="shared" si="10"/>
        <v>3</v>
      </c>
      <c r="P100" s="9"/>
      <c r="Q100" s="9"/>
      <c r="R100" s="9"/>
      <c r="S100" s="9"/>
      <c r="T100" s="9"/>
      <c r="X100" s="9"/>
    </row>
    <row r="101" spans="2:24" s="8" customFormat="1" x14ac:dyDescent="0.2">
      <c r="B101" s="8">
        <v>261</v>
      </c>
      <c r="C101" s="8">
        <v>264</v>
      </c>
      <c r="D101">
        <f t="shared" si="9"/>
        <v>4</v>
      </c>
      <c r="E101" s="12">
        <f t="shared" si="8"/>
        <v>2</v>
      </c>
      <c r="F101" s="12">
        <f t="shared" si="10"/>
        <v>3</v>
      </c>
      <c r="P101" s="9"/>
      <c r="Q101" s="9"/>
      <c r="R101" s="9"/>
      <c r="S101" s="9"/>
      <c r="T101" s="9"/>
      <c r="X101" s="9"/>
    </row>
    <row r="102" spans="2:24" s="8" customFormat="1" x14ac:dyDescent="0.2">
      <c r="B102" s="8">
        <v>271</v>
      </c>
      <c r="C102" s="8">
        <v>288</v>
      </c>
      <c r="D102">
        <f t="shared" si="9"/>
        <v>18</v>
      </c>
      <c r="E102" s="12">
        <f t="shared" si="8"/>
        <v>9</v>
      </c>
      <c r="F102" s="12"/>
      <c r="P102" s="9"/>
      <c r="Q102" s="9"/>
      <c r="R102" s="9"/>
      <c r="S102" s="9"/>
      <c r="T102" s="9"/>
      <c r="X102" s="9"/>
    </row>
    <row r="103" spans="2:24" s="8" customFormat="1" x14ac:dyDescent="0.2">
      <c r="D103" s="8">
        <f>SUM(D76:D102)</f>
        <v>80</v>
      </c>
      <c r="E103" s="15">
        <f>AVERAGE(E76:E102)</f>
        <v>1.4814814814814814</v>
      </c>
      <c r="F103" s="15">
        <f>AVERAGE(F76:F101)</f>
        <v>3.9807692307692308</v>
      </c>
      <c r="H103" s="8">
        <f>SUM(H76:H102)</f>
        <v>1</v>
      </c>
      <c r="K103" s="8">
        <f>SUM(K76:K102)</f>
        <v>115</v>
      </c>
      <c r="M103" s="8">
        <f>SUM(M76:M102)</f>
        <v>1</v>
      </c>
      <c r="N103" s="8">
        <f>SUM(N76:N102)</f>
        <v>405</v>
      </c>
      <c r="O103">
        <f>N103-(K103+M103)</f>
        <v>289</v>
      </c>
      <c r="P103" s="5">
        <f>((E103+H103)/O103)*100</f>
        <v>0.85864411123926698</v>
      </c>
      <c r="Q103" s="5">
        <f>100-P103</f>
        <v>99.141355888760728</v>
      </c>
      <c r="R103" s="9">
        <f>B76/120</f>
        <v>1.6666666666666666E-2</v>
      </c>
      <c r="S103" s="9">
        <f>G76/120</f>
        <v>2.4083333333333332</v>
      </c>
      <c r="T103" s="9">
        <f>K76/120</f>
        <v>0.95833333333333337</v>
      </c>
      <c r="U103" s="8">
        <v>1</v>
      </c>
      <c r="V103" s="8">
        <v>0</v>
      </c>
      <c r="W103" s="8">
        <v>0</v>
      </c>
      <c r="X103" s="9">
        <f>AVERAGE(E76:E102)/2</f>
        <v>0.7407407407407407</v>
      </c>
    </row>
    <row r="104" spans="2:24" s="8" customFormat="1" x14ac:dyDescent="0.2">
      <c r="E104" s="15"/>
      <c r="F104" s="15"/>
      <c r="P104" s="9"/>
      <c r="Q104" s="9"/>
      <c r="R104" s="9"/>
      <c r="S104" s="9"/>
      <c r="T104" s="9"/>
      <c r="X104" s="9"/>
    </row>
    <row r="105" spans="2:24" s="1" customFormat="1" x14ac:dyDescent="0.2">
      <c r="B105" s="3" t="s">
        <v>17</v>
      </c>
      <c r="E105" s="13"/>
      <c r="F105" s="13"/>
      <c r="P105" s="7"/>
      <c r="Q105" s="7"/>
      <c r="R105" s="7"/>
      <c r="S105" s="7"/>
      <c r="T105" s="7"/>
      <c r="X105" s="7"/>
    </row>
    <row r="106" spans="2:24" ht="64" x14ac:dyDescent="0.2">
      <c r="B106" s="17" t="s">
        <v>0</v>
      </c>
      <c r="C106" s="17"/>
      <c r="D106" s="17"/>
      <c r="E106" s="17"/>
      <c r="F106" s="17"/>
      <c r="G106" s="17" t="s">
        <v>4</v>
      </c>
      <c r="H106" s="17"/>
      <c r="I106" s="17" t="s">
        <v>7</v>
      </c>
      <c r="J106" s="17"/>
      <c r="K106" s="17"/>
      <c r="L106" s="17" t="s">
        <v>8</v>
      </c>
      <c r="M106" s="17"/>
      <c r="N106" s="4" t="s">
        <v>12</v>
      </c>
      <c r="O106" s="4" t="s">
        <v>10</v>
      </c>
      <c r="P106" s="6" t="s">
        <v>11</v>
      </c>
      <c r="Q106" s="6" t="s">
        <v>13</v>
      </c>
      <c r="R106" s="6" t="s">
        <v>14</v>
      </c>
      <c r="S106" s="6" t="s">
        <v>18</v>
      </c>
      <c r="T106" s="6" t="s">
        <v>19</v>
      </c>
      <c r="U106" s="6" t="s">
        <v>20</v>
      </c>
      <c r="V106" s="6" t="s">
        <v>21</v>
      </c>
      <c r="W106" s="6" t="s">
        <v>22</v>
      </c>
      <c r="X106" s="6" t="s">
        <v>27</v>
      </c>
    </row>
    <row r="107" spans="2:24" x14ac:dyDescent="0.2">
      <c r="B107" s="2" t="s">
        <v>1</v>
      </c>
      <c r="C107" s="2" t="s">
        <v>2</v>
      </c>
      <c r="D107" s="2" t="s">
        <v>3</v>
      </c>
      <c r="E107" s="14" t="s">
        <v>28</v>
      </c>
      <c r="F107" s="14" t="s">
        <v>29</v>
      </c>
      <c r="G107" s="2" t="s">
        <v>5</v>
      </c>
      <c r="H107" s="2" t="s">
        <v>6</v>
      </c>
      <c r="I107" s="2" t="s">
        <v>1</v>
      </c>
      <c r="J107" s="2" t="s">
        <v>2</v>
      </c>
      <c r="K107" s="2" t="s">
        <v>3</v>
      </c>
      <c r="L107" s="2" t="s">
        <v>5</v>
      </c>
      <c r="M107" s="2" t="s">
        <v>6</v>
      </c>
      <c r="N107" s="2" t="s">
        <v>9</v>
      </c>
    </row>
    <row r="108" spans="2:24" x14ac:dyDescent="0.2">
      <c r="B108">
        <v>2</v>
      </c>
      <c r="C108">
        <v>2</v>
      </c>
      <c r="D108">
        <f t="shared" ref="D108:D121" si="11">(C108-B108)+1</f>
        <v>1</v>
      </c>
      <c r="E108" s="12">
        <f t="shared" ref="E108:E121" si="12">D108/2</f>
        <v>0.5</v>
      </c>
      <c r="F108" s="12">
        <f>((B109-C108)-1)*0.5</f>
        <v>1.5</v>
      </c>
      <c r="G108">
        <v>145</v>
      </c>
      <c r="H108">
        <v>1</v>
      </c>
      <c r="I108">
        <v>146</v>
      </c>
      <c r="J108">
        <v>312</v>
      </c>
      <c r="K108">
        <f>(J108-I108)+1</f>
        <v>167</v>
      </c>
      <c r="L108">
        <v>313</v>
      </c>
      <c r="M108">
        <v>1</v>
      </c>
      <c r="N108">
        <v>313</v>
      </c>
    </row>
    <row r="109" spans="2:24" x14ac:dyDescent="0.2">
      <c r="B109">
        <v>6</v>
      </c>
      <c r="C109">
        <v>6</v>
      </c>
      <c r="D109">
        <f t="shared" si="11"/>
        <v>1</v>
      </c>
      <c r="E109" s="12">
        <f t="shared" si="12"/>
        <v>0.5</v>
      </c>
      <c r="F109" s="12">
        <f t="shared" ref="F109:F120" si="13">((B110-C109)-1)*0.5</f>
        <v>0.5</v>
      </c>
    </row>
    <row r="110" spans="2:24" x14ac:dyDescent="0.2">
      <c r="B110">
        <v>8</v>
      </c>
      <c r="C110">
        <v>13</v>
      </c>
      <c r="D110">
        <f t="shared" si="11"/>
        <v>6</v>
      </c>
      <c r="E110" s="12">
        <f t="shared" si="12"/>
        <v>3</v>
      </c>
      <c r="F110" s="12">
        <f t="shared" si="13"/>
        <v>3.5</v>
      </c>
    </row>
    <row r="111" spans="2:24" x14ac:dyDescent="0.2">
      <c r="B111">
        <v>21</v>
      </c>
      <c r="C111">
        <v>22</v>
      </c>
      <c r="D111">
        <f t="shared" si="11"/>
        <v>2</v>
      </c>
      <c r="E111" s="12">
        <f t="shared" si="12"/>
        <v>1</v>
      </c>
      <c r="F111" s="12">
        <f t="shared" si="13"/>
        <v>9.5</v>
      </c>
    </row>
    <row r="112" spans="2:24" x14ac:dyDescent="0.2">
      <c r="B112">
        <v>42</v>
      </c>
      <c r="C112">
        <v>43</v>
      </c>
      <c r="D112">
        <f t="shared" si="11"/>
        <v>2</v>
      </c>
      <c r="E112" s="12">
        <f t="shared" si="12"/>
        <v>1</v>
      </c>
      <c r="F112" s="12">
        <f t="shared" si="13"/>
        <v>1.5</v>
      </c>
    </row>
    <row r="113" spans="2:24" x14ac:dyDescent="0.2">
      <c r="B113">
        <v>47</v>
      </c>
      <c r="C113">
        <v>48</v>
      </c>
      <c r="D113">
        <f t="shared" si="11"/>
        <v>2</v>
      </c>
      <c r="E113" s="12">
        <f t="shared" si="12"/>
        <v>1</v>
      </c>
      <c r="F113" s="12">
        <f t="shared" si="13"/>
        <v>5</v>
      </c>
    </row>
    <row r="114" spans="2:24" x14ac:dyDescent="0.2">
      <c r="B114">
        <v>59</v>
      </c>
      <c r="C114">
        <v>60</v>
      </c>
      <c r="D114">
        <f t="shared" si="11"/>
        <v>2</v>
      </c>
      <c r="E114" s="12">
        <f t="shared" si="12"/>
        <v>1</v>
      </c>
      <c r="F114" s="12">
        <f t="shared" si="13"/>
        <v>2</v>
      </c>
    </row>
    <row r="115" spans="2:24" x14ac:dyDescent="0.2">
      <c r="B115">
        <v>65</v>
      </c>
      <c r="C115">
        <v>65</v>
      </c>
      <c r="D115">
        <f t="shared" si="11"/>
        <v>1</v>
      </c>
      <c r="E115" s="12">
        <f t="shared" si="12"/>
        <v>0.5</v>
      </c>
      <c r="F115" s="12">
        <f t="shared" si="13"/>
        <v>1.5</v>
      </c>
    </row>
    <row r="116" spans="2:24" x14ac:dyDescent="0.2">
      <c r="B116">
        <v>69</v>
      </c>
      <c r="C116">
        <v>72</v>
      </c>
      <c r="D116">
        <f t="shared" si="11"/>
        <v>4</v>
      </c>
      <c r="E116" s="12">
        <f t="shared" si="12"/>
        <v>2</v>
      </c>
      <c r="F116" s="12">
        <f t="shared" si="13"/>
        <v>4.5</v>
      </c>
    </row>
    <row r="117" spans="2:24" x14ac:dyDescent="0.2">
      <c r="B117">
        <v>82</v>
      </c>
      <c r="C117">
        <v>85</v>
      </c>
      <c r="D117">
        <f t="shared" si="11"/>
        <v>4</v>
      </c>
      <c r="E117" s="12">
        <f t="shared" si="12"/>
        <v>2</v>
      </c>
      <c r="F117" s="12">
        <f t="shared" si="13"/>
        <v>1</v>
      </c>
    </row>
    <row r="118" spans="2:24" x14ac:dyDescent="0.2">
      <c r="B118">
        <v>88</v>
      </c>
      <c r="C118">
        <v>88</v>
      </c>
      <c r="D118">
        <f t="shared" si="11"/>
        <v>1</v>
      </c>
      <c r="E118" s="12">
        <f t="shared" si="12"/>
        <v>0.5</v>
      </c>
      <c r="F118" s="12">
        <f t="shared" si="13"/>
        <v>11</v>
      </c>
    </row>
    <row r="119" spans="2:24" x14ac:dyDescent="0.2">
      <c r="B119">
        <v>111</v>
      </c>
      <c r="C119">
        <v>119</v>
      </c>
      <c r="D119">
        <f t="shared" si="11"/>
        <v>9</v>
      </c>
      <c r="E119" s="12">
        <f t="shared" si="12"/>
        <v>4.5</v>
      </c>
      <c r="F119" s="12">
        <f t="shared" si="13"/>
        <v>1</v>
      </c>
    </row>
    <row r="120" spans="2:24" x14ac:dyDescent="0.2">
      <c r="B120">
        <v>122</v>
      </c>
      <c r="C120">
        <v>124</v>
      </c>
      <c r="D120">
        <f t="shared" si="11"/>
        <v>3</v>
      </c>
      <c r="E120" s="12">
        <f t="shared" si="12"/>
        <v>1.5</v>
      </c>
      <c r="F120" s="12">
        <f t="shared" si="13"/>
        <v>9.5</v>
      </c>
    </row>
    <row r="121" spans="2:24" x14ac:dyDescent="0.2">
      <c r="B121">
        <v>144</v>
      </c>
      <c r="C121">
        <v>144</v>
      </c>
      <c r="D121">
        <f t="shared" si="11"/>
        <v>1</v>
      </c>
      <c r="E121" s="12">
        <f t="shared" si="12"/>
        <v>0.5</v>
      </c>
    </row>
    <row r="122" spans="2:24" x14ac:dyDescent="0.2">
      <c r="D122">
        <f>SUM(D108:D121)</f>
        <v>39</v>
      </c>
      <c r="E122" s="12">
        <f>AVERAGE(E108:E121)</f>
        <v>1.3928571428571428</v>
      </c>
      <c r="F122" s="15">
        <f>AVERAGE(F95:F120)</f>
        <v>3.7371794871794868</v>
      </c>
      <c r="H122">
        <f>SUM(H108:H121)</f>
        <v>1</v>
      </c>
      <c r="K122">
        <f>SUM(K108:K121)</f>
        <v>167</v>
      </c>
      <c r="M122">
        <f>SUM(M108:M121)</f>
        <v>1</v>
      </c>
      <c r="N122">
        <f>SUM(N108:N121)</f>
        <v>313</v>
      </c>
      <c r="O122">
        <f>N122-(K122+M122)</f>
        <v>145</v>
      </c>
      <c r="P122" s="5">
        <f>((E122+H122)/O122)*100</f>
        <v>1.6502463054187191</v>
      </c>
      <c r="Q122" s="5">
        <f>100-P122</f>
        <v>98.349753694581281</v>
      </c>
      <c r="R122" s="5">
        <f>B108/120</f>
        <v>1.6666666666666666E-2</v>
      </c>
      <c r="S122" s="5">
        <f>G108/120</f>
        <v>1.2083333333333333</v>
      </c>
      <c r="T122" s="5">
        <f>K108/120</f>
        <v>1.3916666666666666</v>
      </c>
      <c r="U122">
        <v>1</v>
      </c>
      <c r="V122">
        <v>0</v>
      </c>
      <c r="W122">
        <v>0</v>
      </c>
      <c r="X122" s="5">
        <f>AVERAGE(E108:E121)/2</f>
        <v>0.6964285714285714</v>
      </c>
    </row>
    <row r="124" spans="2:24" s="1" customFormat="1" x14ac:dyDescent="0.2">
      <c r="B124" s="3" t="s">
        <v>24</v>
      </c>
      <c r="E124" s="13"/>
      <c r="F124" s="13"/>
      <c r="P124" s="7"/>
      <c r="Q124" s="7"/>
      <c r="R124" s="7"/>
      <c r="S124" s="7"/>
      <c r="T124" s="7"/>
      <c r="X124" s="7"/>
    </row>
  </sheetData>
  <mergeCells count="20">
    <mergeCell ref="L3:M3"/>
    <mergeCell ref="G30:H30"/>
    <mergeCell ref="I30:K30"/>
    <mergeCell ref="L30:M30"/>
    <mergeCell ref="B3:F3"/>
    <mergeCell ref="B30:F30"/>
    <mergeCell ref="G106:H106"/>
    <mergeCell ref="I106:K106"/>
    <mergeCell ref="L106:M106"/>
    <mergeCell ref="G64:H64"/>
    <mergeCell ref="I64:K64"/>
    <mergeCell ref="L64:M64"/>
    <mergeCell ref="G74:H74"/>
    <mergeCell ref="I74:K74"/>
    <mergeCell ref="L74:M74"/>
    <mergeCell ref="B64:F64"/>
    <mergeCell ref="B74:F74"/>
    <mergeCell ref="B106:F106"/>
    <mergeCell ref="G3:H3"/>
    <mergeCell ref="I3:K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6EADA-7BA1-D146-8831-014C3E158A2F}">
  <dimension ref="B2:D6"/>
  <sheetViews>
    <sheetView tabSelected="1" workbookViewId="0">
      <selection activeCell="D2" sqref="D2"/>
    </sheetView>
  </sheetViews>
  <sheetFormatPr baseColWidth="10" defaultRowHeight="15" x14ac:dyDescent="0.2"/>
  <sheetData>
    <row r="2" spans="2:4" ht="96" x14ac:dyDescent="0.2">
      <c r="B2" s="10" t="s">
        <v>26</v>
      </c>
      <c r="C2" s="6" t="s">
        <v>11</v>
      </c>
      <c r="D2" s="18" t="s">
        <v>30</v>
      </c>
    </row>
    <row r="3" spans="2:4" x14ac:dyDescent="0.2">
      <c r="B3">
        <v>2</v>
      </c>
      <c r="C3" s="5">
        <v>41.563786008230451</v>
      </c>
      <c r="D3" t="s">
        <v>31</v>
      </c>
    </row>
    <row r="4" spans="2:4" x14ac:dyDescent="0.2">
      <c r="B4">
        <v>3</v>
      </c>
      <c r="C4" s="5">
        <v>47.826086956521742</v>
      </c>
      <c r="D4" t="s">
        <v>31</v>
      </c>
    </row>
    <row r="5" spans="2:4" x14ac:dyDescent="0.2">
      <c r="B5">
        <v>4</v>
      </c>
      <c r="C5" s="5">
        <v>28.027681660899656</v>
      </c>
      <c r="D5" t="s">
        <v>31</v>
      </c>
    </row>
    <row r="6" spans="2:4" x14ac:dyDescent="0.2">
      <c r="B6">
        <v>5</v>
      </c>
      <c r="C6" s="5">
        <v>27.586206896551722</v>
      </c>
      <c r="D6"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Behaviors - 2 fps</vt:lpstr>
      <vt:lpstr>Compiled</vt:lpstr>
    </vt:vector>
  </TitlesOfParts>
  <Company>UCLA Health Sciences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Mushtaqh Ali, Ruhi</dc:creator>
  <cp:lastModifiedBy>Ruhi Patel</cp:lastModifiedBy>
  <dcterms:created xsi:type="dcterms:W3CDTF">2022-12-07T00:15:19Z</dcterms:created>
  <dcterms:modified xsi:type="dcterms:W3CDTF">2025-04-29T02:00:54Z</dcterms:modified>
</cp:coreProperties>
</file>