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Abell et al, 2025 Behavior worksheets/Human skin/"/>
    </mc:Choice>
  </mc:AlternateContent>
  <xr:revisionPtr revIDLastSave="0" documentId="13_ncr:1_{B8D0BE41-87CD-B54B-B8DF-E2EAF0AF8CFC}" xr6:coauthVersionLast="47" xr6:coauthVersionMax="47" xr10:uidLastSave="{00000000-0000-0000-0000-000000000000}"/>
  <bookViews>
    <workbookView xWindow="0" yWindow="500" windowWidth="28800" windowHeight="1638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2" l="1"/>
  <c r="E33" i="22"/>
  <c r="E21" i="21"/>
  <c r="E27" i="19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4" i="23"/>
  <c r="E39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4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" i="21"/>
  <c r="E52" i="21" s="1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8" i="19"/>
  <c r="E29" i="19"/>
  <c r="E30" i="19"/>
  <c r="E31" i="19"/>
  <c r="E32" i="19"/>
  <c r="E33" i="19"/>
  <c r="E34" i="19"/>
  <c r="E4" i="19"/>
  <c r="E38" i="19" s="1"/>
  <c r="F5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AF42" i="23"/>
  <c r="R4" i="23"/>
  <c r="AH42" i="23" s="1"/>
  <c r="D33" i="23"/>
  <c r="D39" i="23"/>
  <c r="D38" i="23"/>
  <c r="D37" i="23"/>
  <c r="D36" i="23"/>
  <c r="D35" i="23"/>
  <c r="D34" i="23"/>
  <c r="D32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23" i="23"/>
  <c r="D24" i="23"/>
  <c r="D25" i="23"/>
  <c r="D26" i="23"/>
  <c r="D27" i="23"/>
  <c r="D28" i="23"/>
  <c r="D29" i="23"/>
  <c r="D30" i="23"/>
  <c r="D31" i="23"/>
  <c r="D4" i="23"/>
  <c r="AF39" i="22"/>
  <c r="R4" i="22"/>
  <c r="AH39" i="22" s="1"/>
  <c r="V5" i="22"/>
  <c r="V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23" i="22"/>
  <c r="D24" i="22"/>
  <c r="D4" i="22"/>
  <c r="AP39" i="22" s="1"/>
  <c r="AF52" i="21"/>
  <c r="V4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8" i="21"/>
  <c r="D9" i="21"/>
  <c r="D10" i="21"/>
  <c r="D11" i="21"/>
  <c r="D12" i="21"/>
  <c r="D13" i="21"/>
  <c r="D14" i="21"/>
  <c r="D15" i="21"/>
  <c r="D16" i="21"/>
  <c r="D19" i="21"/>
  <c r="D18" i="21"/>
  <c r="D17" i="21"/>
  <c r="D5" i="21"/>
  <c r="D6" i="21"/>
  <c r="D7" i="21"/>
  <c r="D4" i="21"/>
  <c r="AF38" i="19"/>
  <c r="R4" i="19"/>
  <c r="AH38" i="19" s="1"/>
  <c r="V4" i="19"/>
  <c r="D28" i="19"/>
  <c r="D29" i="19"/>
  <c r="D30" i="19"/>
  <c r="D31" i="19"/>
  <c r="D32" i="19"/>
  <c r="D33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34" i="19"/>
  <c r="D35" i="19"/>
  <c r="D4" i="19"/>
  <c r="AG42" i="23"/>
  <c r="AA42" i="23"/>
  <c r="Y42" i="23"/>
  <c r="V42" i="23"/>
  <c r="R42" i="23"/>
  <c r="N42" i="23"/>
  <c r="M42" i="23"/>
  <c r="I42" i="23"/>
  <c r="AI42" i="23" s="1"/>
  <c r="AK42" i="23" s="1"/>
  <c r="F42" i="23"/>
  <c r="AF55" i="3"/>
  <c r="R4" i="3"/>
  <c r="AH55" i="3" s="1"/>
  <c r="AP42" i="23" l="1"/>
  <c r="AB42" i="23"/>
  <c r="AL42" i="23"/>
  <c r="D42" i="23"/>
  <c r="AP52" i="21"/>
  <c r="AP38" i="19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P55" i="3" s="1"/>
  <c r="AG39" i="22"/>
  <c r="AA39" i="22"/>
  <c r="Y39" i="22"/>
  <c r="V39" i="22"/>
  <c r="R39" i="22"/>
  <c r="N39" i="22"/>
  <c r="M39" i="22"/>
  <c r="I39" i="22"/>
  <c r="AI39" i="22" s="1"/>
  <c r="AK39" i="22" s="1"/>
  <c r="F39" i="22"/>
  <c r="D39" i="22"/>
  <c r="AA52" i="21"/>
  <c r="Y52" i="21"/>
  <c r="V52" i="21"/>
  <c r="R52" i="21"/>
  <c r="N52" i="21"/>
  <c r="M52" i="21"/>
  <c r="I52" i="21"/>
  <c r="AI52" i="21" s="1"/>
  <c r="AK52" i="21" s="1"/>
  <c r="F52" i="21"/>
  <c r="D52" i="21"/>
  <c r="AG38" i="19"/>
  <c r="AA38" i="19"/>
  <c r="Y38" i="19"/>
  <c r="V38" i="19"/>
  <c r="R38" i="19"/>
  <c r="N38" i="19"/>
  <c r="M38" i="19"/>
  <c r="I38" i="19"/>
  <c r="AI38" i="19" s="1"/>
  <c r="AK38" i="19" s="1"/>
  <c r="F38" i="19"/>
  <c r="D38" i="19"/>
  <c r="AC42" i="23" l="1"/>
  <c r="AD42" i="23" s="1"/>
  <c r="AL39" i="22"/>
  <c r="AB39" i="22"/>
  <c r="AC39" i="22" s="1"/>
  <c r="AD39" i="22" s="1"/>
  <c r="AL52" i="21"/>
  <c r="AB52" i="21"/>
  <c r="AC52" i="21" s="1"/>
  <c r="AD52" i="21" s="1"/>
  <c r="AL38" i="19"/>
  <c r="AB38" i="19"/>
  <c r="AC38" i="19" s="1"/>
  <c r="AD38" i="19" s="1"/>
  <c r="E55" i="3" l="1"/>
  <c r="AG55" i="3"/>
  <c r="AA55" i="3"/>
  <c r="Y55" i="3"/>
  <c r="V55" i="3"/>
  <c r="R55" i="3"/>
  <c r="M55" i="3"/>
  <c r="N55" i="3"/>
  <c r="I55" i="3"/>
  <c r="AI55" i="3" s="1"/>
  <c r="AK55" i="3" s="1"/>
  <c r="D55" i="3"/>
  <c r="AL55" i="3" l="1"/>
  <c r="AB55" i="3"/>
  <c r="AC55" i="3" l="1"/>
  <c r="AD55" i="3" s="1"/>
</calcChain>
</file>

<file path=xl/sharedStrings.xml><?xml version="1.0" encoding="utf-8"?>
<sst xmlns="http://schemas.openxmlformats.org/spreadsheetml/2006/main" count="251" uniqueCount="41">
  <si>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</si>
  <si>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</si>
  <si>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</si>
  <si>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</si>
  <si>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</si>
  <si>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</si>
  <si>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</si>
  <si>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</si>
  <si>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</si>
  <si>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</si>
  <si>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</si>
  <si>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</si>
  <si>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</si>
  <si>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</si>
  <si>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</si>
  <si>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</si>
  <si>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</si>
  <si>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</si>
  <si>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</si>
  <si>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</si>
  <si>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</si>
  <si>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</si>
  <si>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</si>
  <si>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</si>
  <si>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</si>
  <si>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</si>
  <si>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</si>
  <si>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</si>
  <si>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</si>
  <si>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</si>
  <si>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</si>
  <si>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</si>
  <si>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Average push 
bout duration</t>
  </si>
  <si>
    <t>N/A</t>
  </si>
  <si>
    <t>N/C</t>
  </si>
  <si>
    <t>n/c</t>
  </si>
  <si>
    <t>Exclude; don't think it completed penetration and I stopped recording at 166 frames</t>
  </si>
  <si>
    <t>Interpush interval</t>
  </si>
  <si>
    <t>Y</t>
  </si>
  <si>
    <t>N</t>
  </si>
  <si>
    <t>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</si>
</sst>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/>
    <xf numFmtId="164" fontId="3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58"/>
  <sheetViews>
    <sheetView topLeftCell="H1" zoomScale="50" workbookViewId="0">
      <selection activeCell="B4" sqref="B4:C5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9.1640625" style="5" bestFit="1" customWidth="1"/>
    <col min="5" max="5" width="16.1640625" style="5" customWidth="1"/>
    <col min="6" max="6" width="25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8.8320312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30.6640625" style="6" bestFit="1" customWidth="1"/>
    <col min="40" max="40" width="27.5" style="5" bestFit="1" customWidth="1"/>
    <col min="41" max="41" width="26.33203125" style="5" bestFit="1" customWidth="1"/>
    <col min="42" max="42" width="20" style="5" bestFit="1" customWidth="1"/>
    <col min="43" max="16384" width="8.83203125" style="5"/>
  </cols>
  <sheetData>
    <row r="2" spans="2:42" ht="81" customHeight="1" x14ac:dyDescent="0.3">
      <c r="B2" s="27" t="s">
        <v>0</v>
      </c>
      <c r="C2" s="28"/>
      <c r="D2" s="28"/>
      <c r="E2" s="28"/>
      <c r="F2" s="29"/>
      <c r="G2" s="13"/>
      <c r="H2" s="32" t="s">
        <v>4</v>
      </c>
      <c r="I2" s="33"/>
      <c r="J2" s="13"/>
      <c r="K2" s="34" t="s">
        <v>16</v>
      </c>
      <c r="L2" s="35"/>
      <c r="M2" s="35"/>
      <c r="N2" s="36"/>
      <c r="O2" s="13"/>
      <c r="P2" s="37" t="s">
        <v>7</v>
      </c>
      <c r="Q2" s="38"/>
      <c r="R2" s="39"/>
      <c r="S2" s="13"/>
      <c r="T2" s="40" t="s">
        <v>31</v>
      </c>
      <c r="U2" s="41"/>
      <c r="V2" s="42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32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23" t="s">
        <v>25</v>
      </c>
      <c r="F3" s="24" t="s">
        <v>37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10</v>
      </c>
      <c r="C4" s="5">
        <v>45</v>
      </c>
      <c r="D4" s="5">
        <f t="shared" ref="D4:D35" si="0">(C4-B4)+1</f>
        <v>36</v>
      </c>
      <c r="E4" s="5">
        <v>1</v>
      </c>
      <c r="F4" s="25">
        <f>((B5-C4)-1)*0.5</f>
        <v>3.5</v>
      </c>
      <c r="H4" s="7">
        <v>395</v>
      </c>
      <c r="I4" s="8">
        <v>1</v>
      </c>
      <c r="K4" s="7"/>
      <c r="N4" s="8"/>
      <c r="P4" s="7">
        <v>396</v>
      </c>
      <c r="Q4" s="5">
        <v>442</v>
      </c>
      <c r="R4" s="8">
        <f>(Q4-P4)+1</f>
        <v>47</v>
      </c>
      <c r="T4" s="7"/>
      <c r="V4" s="8"/>
      <c r="X4" s="7">
        <v>443</v>
      </c>
      <c r="Y4" s="8">
        <v>1</v>
      </c>
      <c r="AA4" s="5">
        <v>443</v>
      </c>
    </row>
    <row r="5" spans="2:42" x14ac:dyDescent="0.3">
      <c r="B5" s="7">
        <v>53</v>
      </c>
      <c r="C5" s="5">
        <v>53</v>
      </c>
      <c r="D5" s="5">
        <f t="shared" si="0"/>
        <v>1</v>
      </c>
      <c r="E5" s="5">
        <v>1</v>
      </c>
      <c r="F5" s="25">
        <f t="shared" ref="F5:F51" si="1">((B6-C5)-1)*0.5</f>
        <v>1.5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57</v>
      </c>
      <c r="C6" s="5">
        <v>58</v>
      </c>
      <c r="D6" s="5">
        <f t="shared" si="0"/>
        <v>2</v>
      </c>
      <c r="E6" s="5">
        <v>1</v>
      </c>
      <c r="F6" s="25">
        <f t="shared" si="1"/>
        <v>1.5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62</v>
      </c>
      <c r="C7" s="5">
        <v>63</v>
      </c>
      <c r="D7" s="5">
        <f t="shared" si="0"/>
        <v>2</v>
      </c>
      <c r="E7" s="5">
        <v>1</v>
      </c>
      <c r="F7" s="25">
        <f t="shared" si="1"/>
        <v>1.5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67</v>
      </c>
      <c r="C8" s="5">
        <v>67</v>
      </c>
      <c r="D8" s="5">
        <f t="shared" si="0"/>
        <v>1</v>
      </c>
      <c r="E8" s="5">
        <v>1</v>
      </c>
      <c r="F8" s="25">
        <f t="shared" si="1"/>
        <v>2.5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73</v>
      </c>
      <c r="C9" s="5">
        <v>76</v>
      </c>
      <c r="D9" s="5">
        <f t="shared" si="0"/>
        <v>4</v>
      </c>
      <c r="E9" s="5">
        <v>1</v>
      </c>
      <c r="F9" s="25">
        <f t="shared" si="1"/>
        <v>1.5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80</v>
      </c>
      <c r="C10" s="5">
        <v>84</v>
      </c>
      <c r="D10" s="5">
        <f t="shared" si="0"/>
        <v>5</v>
      </c>
      <c r="E10" s="5">
        <v>1</v>
      </c>
      <c r="F10" s="25">
        <f t="shared" si="1"/>
        <v>3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91</v>
      </c>
      <c r="C11" s="5">
        <v>91</v>
      </c>
      <c r="D11" s="5">
        <f t="shared" si="0"/>
        <v>1</v>
      </c>
      <c r="E11" s="5">
        <v>1</v>
      </c>
      <c r="F11" s="25">
        <f t="shared" si="1"/>
        <v>0.5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93</v>
      </c>
      <c r="C12" s="5">
        <v>93</v>
      </c>
      <c r="D12" s="5">
        <f t="shared" si="0"/>
        <v>1</v>
      </c>
      <c r="E12" s="5">
        <v>1</v>
      </c>
      <c r="F12" s="25">
        <f t="shared" si="1"/>
        <v>0.5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95</v>
      </c>
      <c r="C13" s="5">
        <v>95</v>
      </c>
      <c r="D13" s="5">
        <f t="shared" si="0"/>
        <v>1</v>
      </c>
      <c r="E13" s="5">
        <v>1</v>
      </c>
      <c r="F13" s="25">
        <f t="shared" si="1"/>
        <v>1.5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99</v>
      </c>
      <c r="C14" s="5">
        <v>106</v>
      </c>
      <c r="D14" s="5">
        <f t="shared" si="0"/>
        <v>8</v>
      </c>
      <c r="E14" s="5">
        <v>1</v>
      </c>
      <c r="F14" s="25">
        <f t="shared" si="1"/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109</v>
      </c>
      <c r="C15" s="5">
        <v>110</v>
      </c>
      <c r="D15" s="5">
        <f t="shared" si="0"/>
        <v>2</v>
      </c>
      <c r="E15" s="5">
        <v>1</v>
      </c>
      <c r="F15" s="25">
        <f t="shared" si="1"/>
        <v>3.5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118</v>
      </c>
      <c r="C16" s="5">
        <v>118</v>
      </c>
      <c r="D16" s="5">
        <f t="shared" si="0"/>
        <v>1</v>
      </c>
      <c r="E16" s="5">
        <v>1</v>
      </c>
      <c r="F16" s="25">
        <f t="shared" si="1"/>
        <v>3.5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126</v>
      </c>
      <c r="C17" s="5">
        <v>128</v>
      </c>
      <c r="D17" s="5">
        <f t="shared" si="0"/>
        <v>3</v>
      </c>
      <c r="E17" s="5">
        <v>1</v>
      </c>
      <c r="F17" s="25">
        <f t="shared" si="1"/>
        <v>1.5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132</v>
      </c>
      <c r="C18" s="5">
        <v>138</v>
      </c>
      <c r="D18" s="5">
        <f t="shared" si="0"/>
        <v>7</v>
      </c>
      <c r="E18" s="5">
        <v>1</v>
      </c>
      <c r="F18" s="25">
        <f t="shared" si="1"/>
        <v>1.5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142</v>
      </c>
      <c r="C19" s="5">
        <v>142</v>
      </c>
      <c r="D19" s="5">
        <f t="shared" si="0"/>
        <v>1</v>
      </c>
      <c r="E19" s="5">
        <v>1</v>
      </c>
      <c r="F19" s="25">
        <f t="shared" si="1"/>
        <v>0.5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144</v>
      </c>
      <c r="C20" s="5">
        <v>147</v>
      </c>
      <c r="D20" s="5">
        <f t="shared" si="0"/>
        <v>4</v>
      </c>
      <c r="E20" s="5">
        <v>1</v>
      </c>
      <c r="F20" s="25">
        <f t="shared" si="1"/>
        <v>0.5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149</v>
      </c>
      <c r="C21" s="5">
        <v>157</v>
      </c>
      <c r="D21" s="5">
        <f t="shared" si="0"/>
        <v>9</v>
      </c>
      <c r="E21" s="5">
        <v>1</v>
      </c>
      <c r="F21" s="25">
        <f t="shared" si="1"/>
        <v>5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168</v>
      </c>
      <c r="C22" s="5">
        <v>170</v>
      </c>
      <c r="D22" s="5">
        <f t="shared" si="0"/>
        <v>3</v>
      </c>
      <c r="E22" s="5">
        <v>1</v>
      </c>
      <c r="F22" s="25">
        <f t="shared" si="1"/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173</v>
      </c>
      <c r="C23" s="5">
        <v>174</v>
      </c>
      <c r="D23" s="5">
        <f t="shared" si="0"/>
        <v>2</v>
      </c>
      <c r="E23" s="5">
        <v>1</v>
      </c>
      <c r="F23" s="25">
        <f t="shared" si="1"/>
        <v>0.5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176</v>
      </c>
      <c r="C24" s="5">
        <v>176</v>
      </c>
      <c r="D24" s="5">
        <f t="shared" si="0"/>
        <v>1</v>
      </c>
      <c r="E24" s="5">
        <v>1</v>
      </c>
      <c r="F24" s="25">
        <f t="shared" si="1"/>
        <v>0.5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178</v>
      </c>
      <c r="C25" s="5">
        <v>178</v>
      </c>
      <c r="D25" s="5">
        <f t="shared" si="0"/>
        <v>1</v>
      </c>
      <c r="E25" s="5">
        <v>1</v>
      </c>
      <c r="F25" s="25">
        <f t="shared" si="1"/>
        <v>2.5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184</v>
      </c>
      <c r="C26" s="5">
        <v>194</v>
      </c>
      <c r="D26" s="5">
        <f t="shared" si="0"/>
        <v>11</v>
      </c>
      <c r="E26" s="5">
        <v>1</v>
      </c>
      <c r="F26" s="25">
        <f t="shared" si="1"/>
        <v>6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207</v>
      </c>
      <c r="C27" s="5">
        <v>211</v>
      </c>
      <c r="D27" s="5">
        <f t="shared" si="0"/>
        <v>5</v>
      </c>
      <c r="E27" s="5">
        <v>1</v>
      </c>
      <c r="F27" s="25">
        <f t="shared" si="1"/>
        <v>0.5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213</v>
      </c>
      <c r="C28" s="5">
        <v>213</v>
      </c>
      <c r="D28" s="5">
        <f t="shared" si="0"/>
        <v>1</v>
      </c>
      <c r="E28" s="5">
        <v>1</v>
      </c>
      <c r="F28" s="25">
        <f t="shared" si="1"/>
        <v>3.5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221</v>
      </c>
      <c r="C29" s="5">
        <v>221</v>
      </c>
      <c r="D29" s="5">
        <f t="shared" si="0"/>
        <v>1</v>
      </c>
      <c r="E29" s="5">
        <v>1</v>
      </c>
      <c r="F29" s="25">
        <f t="shared" si="1"/>
        <v>0.5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223</v>
      </c>
      <c r="C30" s="5">
        <v>223</v>
      </c>
      <c r="D30" s="5">
        <f t="shared" si="0"/>
        <v>1</v>
      </c>
      <c r="E30" s="5">
        <v>1</v>
      </c>
      <c r="F30" s="25">
        <f t="shared" si="1"/>
        <v>6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236</v>
      </c>
      <c r="C31" s="5">
        <v>236</v>
      </c>
      <c r="D31" s="5">
        <f t="shared" si="0"/>
        <v>1</v>
      </c>
      <c r="E31" s="5">
        <v>1</v>
      </c>
      <c r="F31" s="25">
        <f t="shared" si="1"/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239</v>
      </c>
      <c r="C32" s="5">
        <v>239</v>
      </c>
      <c r="D32" s="5">
        <f t="shared" si="0"/>
        <v>1</v>
      </c>
      <c r="E32" s="5">
        <v>1</v>
      </c>
      <c r="F32" s="25">
        <f t="shared" si="1"/>
        <v>1.5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243</v>
      </c>
      <c r="C33" s="5">
        <v>243</v>
      </c>
      <c r="D33" s="5">
        <f t="shared" si="0"/>
        <v>1</v>
      </c>
      <c r="E33" s="5">
        <v>1</v>
      </c>
      <c r="F33" s="25">
        <f t="shared" si="1"/>
        <v>2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248</v>
      </c>
      <c r="C34" s="5">
        <v>250</v>
      </c>
      <c r="D34" s="5">
        <f t="shared" si="0"/>
        <v>3</v>
      </c>
      <c r="E34" s="5">
        <v>1</v>
      </c>
      <c r="F34" s="25">
        <f t="shared" si="1"/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253</v>
      </c>
      <c r="C35" s="5">
        <v>258</v>
      </c>
      <c r="D35" s="5">
        <f t="shared" si="0"/>
        <v>6</v>
      </c>
      <c r="E35" s="5">
        <v>1</v>
      </c>
      <c r="F35" s="25">
        <f t="shared" si="1"/>
        <v>1.5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262</v>
      </c>
      <c r="C36" s="5">
        <v>267</v>
      </c>
      <c r="D36" s="5">
        <f t="shared" ref="D36:D52" si="2">(C36-B36)+1</f>
        <v>6</v>
      </c>
      <c r="E36" s="5">
        <v>1</v>
      </c>
      <c r="F36" s="25">
        <f t="shared" si="1"/>
        <v>2.5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273</v>
      </c>
      <c r="C37" s="5">
        <v>280</v>
      </c>
      <c r="D37" s="5">
        <f t="shared" si="2"/>
        <v>8</v>
      </c>
      <c r="E37" s="5">
        <v>1</v>
      </c>
      <c r="F37" s="25">
        <f t="shared" si="1"/>
        <v>2.5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286</v>
      </c>
      <c r="C38" s="5">
        <v>287</v>
      </c>
      <c r="D38" s="5">
        <f t="shared" si="2"/>
        <v>2</v>
      </c>
      <c r="E38" s="5">
        <v>1</v>
      </c>
      <c r="F38" s="25">
        <f t="shared" si="1"/>
        <v>0.5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289</v>
      </c>
      <c r="C39" s="5">
        <v>289</v>
      </c>
      <c r="D39" s="5">
        <f t="shared" si="2"/>
        <v>1</v>
      </c>
      <c r="E39" s="5">
        <v>1</v>
      </c>
      <c r="F39" s="25">
        <f t="shared" si="1"/>
        <v>3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296</v>
      </c>
      <c r="C40" s="5">
        <v>296</v>
      </c>
      <c r="D40" s="5">
        <f t="shared" si="2"/>
        <v>1</v>
      </c>
      <c r="E40" s="5">
        <v>1</v>
      </c>
      <c r="F40" s="25">
        <f t="shared" si="1"/>
        <v>2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301</v>
      </c>
      <c r="C41" s="5">
        <v>301</v>
      </c>
      <c r="D41" s="5">
        <f t="shared" si="2"/>
        <v>1</v>
      </c>
      <c r="E41" s="5">
        <v>1</v>
      </c>
      <c r="F41" s="25">
        <f t="shared" si="1"/>
        <v>2.5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307</v>
      </c>
      <c r="C42" s="5">
        <v>308</v>
      </c>
      <c r="D42" s="5">
        <f t="shared" si="2"/>
        <v>2</v>
      </c>
      <c r="E42" s="5">
        <v>1</v>
      </c>
      <c r="F42" s="25">
        <f t="shared" si="1"/>
        <v>3.5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316</v>
      </c>
      <c r="C43" s="5">
        <v>316</v>
      </c>
      <c r="D43" s="5">
        <f t="shared" si="2"/>
        <v>1</v>
      </c>
      <c r="E43" s="5">
        <v>1</v>
      </c>
      <c r="F43" s="25">
        <f t="shared" si="1"/>
        <v>1.5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320</v>
      </c>
      <c r="C44" s="5">
        <v>321</v>
      </c>
      <c r="D44" s="5">
        <f t="shared" si="2"/>
        <v>2</v>
      </c>
      <c r="E44" s="5">
        <v>1</v>
      </c>
      <c r="F44" s="25">
        <f t="shared" si="1"/>
        <v>1.5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325</v>
      </c>
      <c r="C45" s="5">
        <v>325</v>
      </c>
      <c r="D45" s="5">
        <f t="shared" si="2"/>
        <v>1</v>
      </c>
      <c r="E45" s="5">
        <v>1</v>
      </c>
      <c r="F45" s="25">
        <f t="shared" si="1"/>
        <v>2.5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331</v>
      </c>
      <c r="C46" s="5">
        <v>331</v>
      </c>
      <c r="D46" s="5">
        <f t="shared" si="2"/>
        <v>1</v>
      </c>
      <c r="E46" s="5">
        <v>1</v>
      </c>
      <c r="F46" s="25">
        <f t="shared" si="1"/>
        <v>1.5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335</v>
      </c>
      <c r="C47" s="5">
        <v>335</v>
      </c>
      <c r="D47" s="5">
        <f t="shared" si="2"/>
        <v>1</v>
      </c>
      <c r="E47" s="5">
        <v>1</v>
      </c>
      <c r="F47" s="25">
        <f t="shared" si="1"/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338</v>
      </c>
      <c r="C48" s="5">
        <v>340</v>
      </c>
      <c r="D48" s="5">
        <f t="shared" si="2"/>
        <v>3</v>
      </c>
      <c r="E48" s="5">
        <v>1</v>
      </c>
      <c r="F48" s="25">
        <f t="shared" si="1"/>
        <v>1.5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344</v>
      </c>
      <c r="C49" s="5">
        <v>352</v>
      </c>
      <c r="D49" s="5">
        <f t="shared" si="2"/>
        <v>9</v>
      </c>
      <c r="E49" s="5">
        <v>1</v>
      </c>
      <c r="F49" s="25">
        <f t="shared" si="1"/>
        <v>2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357</v>
      </c>
      <c r="C50" s="5">
        <v>366</v>
      </c>
      <c r="D50" s="5">
        <f t="shared" si="2"/>
        <v>10</v>
      </c>
      <c r="E50" s="5">
        <v>1</v>
      </c>
      <c r="F50" s="25">
        <f t="shared" si="1"/>
        <v>0.5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368</v>
      </c>
      <c r="C51" s="5">
        <v>373</v>
      </c>
      <c r="D51" s="5">
        <f t="shared" si="2"/>
        <v>6</v>
      </c>
      <c r="E51" s="5">
        <v>1</v>
      </c>
      <c r="F51" s="25">
        <f t="shared" si="1"/>
        <v>4.5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383</v>
      </c>
      <c r="C52" s="5">
        <v>394</v>
      </c>
      <c r="D52" s="5">
        <f t="shared" si="2"/>
        <v>12</v>
      </c>
      <c r="E52" s="5">
        <v>1</v>
      </c>
      <c r="F52" s="8"/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9"/>
      <c r="C53" s="10"/>
      <c r="D53" s="10"/>
      <c r="E53" s="10"/>
      <c r="F53" s="11"/>
      <c r="H53" s="9"/>
      <c r="I53" s="11"/>
      <c r="K53" s="9"/>
      <c r="L53" s="10"/>
      <c r="M53" s="10"/>
      <c r="N53" s="11"/>
      <c r="P53" s="9"/>
      <c r="Q53" s="10"/>
      <c r="R53" s="11"/>
      <c r="T53" s="9"/>
      <c r="U53" s="10"/>
      <c r="V53" s="11"/>
      <c r="X53" s="9"/>
      <c r="Y53" s="11"/>
    </row>
    <row r="55" spans="2:42" x14ac:dyDescent="0.3">
      <c r="D55" s="5">
        <f>SUM(D4:D53)</f>
        <v>194</v>
      </c>
      <c r="E55" s="5">
        <f>SUM(E4:E53)</f>
        <v>49</v>
      </c>
      <c r="F55" s="26">
        <f>AVERAGE(F4:F53)</f>
        <v>1.9895833333333333</v>
      </c>
      <c r="I55" s="5">
        <f>SUM(I4:I53)</f>
        <v>1</v>
      </c>
      <c r="M55" s="5">
        <f>SUM(M4:M53)</f>
        <v>0</v>
      </c>
      <c r="N55" s="5">
        <f>SUM(N4:N53)</f>
        <v>0</v>
      </c>
      <c r="R55" s="5">
        <f>SUM(R4:R53)</f>
        <v>47</v>
      </c>
      <c r="V55" s="5">
        <f>SUM(V4:V53)</f>
        <v>0</v>
      </c>
      <c r="Y55" s="5">
        <f>SUM(Y4:Y53)</f>
        <v>1</v>
      </c>
      <c r="AA55" s="5">
        <f>SUM(AA4:AA53)</f>
        <v>443</v>
      </c>
      <c r="AB55" s="5">
        <f>AA55-(R55+V55+Y55)</f>
        <v>395</v>
      </c>
      <c r="AC55" s="6">
        <f>((D55+I55)/AB55)*100</f>
        <v>49.367088607594937</v>
      </c>
      <c r="AD55" s="6">
        <f>100-AC55</f>
        <v>50.632911392405063</v>
      </c>
      <c r="AE55" s="6" t="s">
        <v>34</v>
      </c>
      <c r="AF55" s="6">
        <f>B4/120</f>
        <v>8.3333333333333329E-2</v>
      </c>
      <c r="AG55" s="6">
        <f>H4/120</f>
        <v>3.2916666666666665</v>
      </c>
      <c r="AH55" s="6">
        <f>R4/120</f>
        <v>0.39166666666666666</v>
      </c>
      <c r="AI55" s="6">
        <f>I55</f>
        <v>1</v>
      </c>
      <c r="AJ55" s="6">
        <v>0</v>
      </c>
      <c r="AK55" s="6">
        <f>(AJ55/AI55)*100</f>
        <v>0</v>
      </c>
      <c r="AL55" s="6">
        <f>E55+I55</f>
        <v>50</v>
      </c>
      <c r="AM55" s="6" t="s">
        <v>34</v>
      </c>
      <c r="AN55" s="6" t="s">
        <v>33</v>
      </c>
      <c r="AO55" s="6" t="s">
        <v>34</v>
      </c>
      <c r="AP55" s="6">
        <f>AVERAGE(D4:D52)/2</f>
        <v>1.9795918367346939</v>
      </c>
    </row>
    <row r="57" spans="2:42" x14ac:dyDescent="0.3">
      <c r="B57" s="20" t="s">
        <v>26</v>
      </c>
    </row>
    <row r="58" spans="2:42" x14ac:dyDescent="0.3">
      <c r="B58" s="21" t="s">
        <v>27</v>
      </c>
    </row>
  </sheetData>
  <mergeCells count="6">
    <mergeCell ref="B2:F2"/>
    <mergeCell ref="X2:Y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41"/>
  <sheetViews>
    <sheetView zoomScale="50" workbookViewId="0">
      <selection activeCell="AA5" sqref="AA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7" t="s">
        <v>0</v>
      </c>
      <c r="C2" s="28"/>
      <c r="D2" s="28"/>
      <c r="E2" s="28"/>
      <c r="F2" s="29"/>
      <c r="G2" s="13"/>
      <c r="H2" s="32" t="s">
        <v>4</v>
      </c>
      <c r="I2" s="33"/>
      <c r="J2" s="13"/>
      <c r="K2" s="34" t="s">
        <v>16</v>
      </c>
      <c r="L2" s="35"/>
      <c r="M2" s="35"/>
      <c r="N2" s="36"/>
      <c r="O2" s="13"/>
      <c r="P2" s="37" t="s">
        <v>7</v>
      </c>
      <c r="Q2" s="38"/>
      <c r="R2" s="39"/>
      <c r="S2" s="13"/>
      <c r="T2" s="40" t="s">
        <v>31</v>
      </c>
      <c r="U2" s="41"/>
      <c r="V2" s="42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32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7</v>
      </c>
      <c r="C4" s="5">
        <v>8</v>
      </c>
      <c r="D4" s="5">
        <f>(C4-B4)+1</f>
        <v>2</v>
      </c>
      <c r="E4" s="26">
        <f>((B5-C4)-1)*0.5</f>
        <v>6</v>
      </c>
      <c r="F4" s="8">
        <v>1</v>
      </c>
      <c r="H4" s="7">
        <v>487</v>
      </c>
      <c r="I4" s="8">
        <v>1</v>
      </c>
      <c r="K4" s="7"/>
      <c r="N4" s="8"/>
      <c r="P4" s="7">
        <v>488</v>
      </c>
      <c r="Q4" s="5">
        <v>600</v>
      </c>
      <c r="R4" s="8">
        <f>(Q4-P4)+1</f>
        <v>113</v>
      </c>
      <c r="T4" s="7">
        <v>392</v>
      </c>
      <c r="U4" s="5">
        <v>396</v>
      </c>
      <c r="V4" s="8">
        <f>(U4-T4)+1</f>
        <v>5</v>
      </c>
      <c r="X4" s="7"/>
      <c r="Y4" s="8"/>
      <c r="AA4" s="5">
        <v>600</v>
      </c>
    </row>
    <row r="5" spans="2:42" x14ac:dyDescent="0.3">
      <c r="B5" s="7">
        <v>21</v>
      </c>
      <c r="C5" s="5">
        <v>25</v>
      </c>
      <c r="D5" s="5">
        <f t="shared" ref="D5:D35" si="0">(C5-B5)+1</f>
        <v>5</v>
      </c>
      <c r="E5" s="26">
        <f t="shared" ref="E5:E34" si="1">((B6-C5)-1)*0.5</f>
        <v>4.5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35</v>
      </c>
      <c r="C6" s="5">
        <v>35</v>
      </c>
      <c r="D6" s="5">
        <f t="shared" si="0"/>
        <v>1</v>
      </c>
      <c r="E6" s="26">
        <f t="shared" si="1"/>
        <v>6.5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49</v>
      </c>
      <c r="C7" s="5">
        <v>51</v>
      </c>
      <c r="D7" s="5">
        <f t="shared" si="0"/>
        <v>3</v>
      </c>
      <c r="E7" s="26">
        <f t="shared" si="1"/>
        <v>0.5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53</v>
      </c>
      <c r="C8" s="5">
        <v>54</v>
      </c>
      <c r="D8" s="5">
        <f t="shared" si="0"/>
        <v>2</v>
      </c>
      <c r="E8" s="26">
        <f t="shared" si="1"/>
        <v>2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59</v>
      </c>
      <c r="C9" s="5">
        <v>62</v>
      </c>
      <c r="D9" s="5">
        <f t="shared" si="0"/>
        <v>4</v>
      </c>
      <c r="E9" s="26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64</v>
      </c>
      <c r="C10" s="5">
        <v>67</v>
      </c>
      <c r="D10" s="5">
        <f t="shared" si="0"/>
        <v>4</v>
      </c>
      <c r="E10" s="26">
        <f t="shared" si="1"/>
        <v>3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74</v>
      </c>
      <c r="C11" s="5">
        <v>78</v>
      </c>
      <c r="D11" s="5">
        <f t="shared" si="0"/>
        <v>5</v>
      </c>
      <c r="E11" s="26">
        <f t="shared" si="1"/>
        <v>1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81</v>
      </c>
      <c r="C12" s="5">
        <v>85</v>
      </c>
      <c r="D12" s="5">
        <f t="shared" si="0"/>
        <v>5</v>
      </c>
      <c r="E12" s="26">
        <f t="shared" si="1"/>
        <v>2.5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91</v>
      </c>
      <c r="C13" s="5">
        <v>92</v>
      </c>
      <c r="D13" s="5">
        <f t="shared" si="0"/>
        <v>2</v>
      </c>
      <c r="E13" s="26">
        <f t="shared" si="1"/>
        <v>3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99</v>
      </c>
      <c r="C14" s="5">
        <v>103</v>
      </c>
      <c r="D14" s="5">
        <f t="shared" si="0"/>
        <v>5</v>
      </c>
      <c r="E14" s="26">
        <f t="shared" si="1"/>
        <v>4.5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113</v>
      </c>
      <c r="C15" s="5">
        <v>113</v>
      </c>
      <c r="D15" s="5">
        <f t="shared" si="0"/>
        <v>1</v>
      </c>
      <c r="E15" s="26">
        <f t="shared" si="1"/>
        <v>6.5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127</v>
      </c>
      <c r="C16" s="5">
        <v>133</v>
      </c>
      <c r="D16" s="5">
        <f t="shared" si="0"/>
        <v>7</v>
      </c>
      <c r="E16" s="26">
        <f t="shared" si="1"/>
        <v>1.5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137</v>
      </c>
      <c r="C17" s="5">
        <v>140</v>
      </c>
      <c r="D17" s="5">
        <f t="shared" si="0"/>
        <v>4</v>
      </c>
      <c r="E17" s="26">
        <f t="shared" si="1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142</v>
      </c>
      <c r="C18" s="5">
        <v>144</v>
      </c>
      <c r="D18" s="5">
        <f t="shared" si="0"/>
        <v>3</v>
      </c>
      <c r="E18" s="26">
        <f t="shared" si="1"/>
        <v>1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147</v>
      </c>
      <c r="C19" s="5">
        <v>148</v>
      </c>
      <c r="D19" s="5">
        <f t="shared" si="0"/>
        <v>2</v>
      </c>
      <c r="E19" s="26">
        <f t="shared" si="1"/>
        <v>1.5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152</v>
      </c>
      <c r="C20" s="5">
        <v>179</v>
      </c>
      <c r="D20" s="5">
        <f t="shared" si="0"/>
        <v>28</v>
      </c>
      <c r="E20" s="26">
        <f t="shared" si="1"/>
        <v>14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208</v>
      </c>
      <c r="C21" s="5">
        <v>247</v>
      </c>
      <c r="D21" s="5">
        <f t="shared" si="0"/>
        <v>40</v>
      </c>
      <c r="E21" s="26">
        <f t="shared" si="1"/>
        <v>2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252</v>
      </c>
      <c r="C22" s="5">
        <v>254</v>
      </c>
      <c r="D22" s="5">
        <f t="shared" si="0"/>
        <v>3</v>
      </c>
      <c r="E22" s="26">
        <f t="shared" si="1"/>
        <v>3.5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262</v>
      </c>
      <c r="C23" s="5">
        <v>293</v>
      </c>
      <c r="D23" s="5">
        <f t="shared" si="0"/>
        <v>32</v>
      </c>
      <c r="E23" s="26">
        <f t="shared" si="1"/>
        <v>5.5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305</v>
      </c>
      <c r="C24" s="5">
        <v>364</v>
      </c>
      <c r="D24" s="5">
        <f t="shared" si="0"/>
        <v>60</v>
      </c>
      <c r="E24" s="26">
        <f t="shared" si="1"/>
        <v>3.5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372</v>
      </c>
      <c r="C25" s="5">
        <v>375</v>
      </c>
      <c r="D25" s="5">
        <f t="shared" si="0"/>
        <v>4</v>
      </c>
      <c r="E25" s="26">
        <f t="shared" si="1"/>
        <v>1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378</v>
      </c>
      <c r="C26" s="5">
        <v>386</v>
      </c>
      <c r="D26" s="5">
        <f t="shared" si="0"/>
        <v>9</v>
      </c>
      <c r="E26" s="26">
        <f t="shared" si="1"/>
        <v>1.5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390</v>
      </c>
      <c r="C27" s="5">
        <v>391</v>
      </c>
      <c r="D27" s="5">
        <f t="shared" si="0"/>
        <v>2</v>
      </c>
      <c r="E27" s="26">
        <f>((B28-C27-V4)-1)*0.5</f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399</v>
      </c>
      <c r="C28" s="5">
        <v>412</v>
      </c>
      <c r="D28" s="5">
        <f t="shared" si="0"/>
        <v>14</v>
      </c>
      <c r="E28" s="26">
        <f t="shared" si="1"/>
        <v>1.5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416</v>
      </c>
      <c r="C29" s="5">
        <v>418</v>
      </c>
      <c r="D29" s="5">
        <f t="shared" si="0"/>
        <v>3</v>
      </c>
      <c r="E29" s="26">
        <f t="shared" si="1"/>
        <v>1.5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422</v>
      </c>
      <c r="C30" s="5">
        <v>428</v>
      </c>
      <c r="D30" s="5">
        <f t="shared" si="0"/>
        <v>7</v>
      </c>
      <c r="E30" s="26">
        <f t="shared" si="1"/>
        <v>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439</v>
      </c>
      <c r="C31" s="5">
        <v>443</v>
      </c>
      <c r="D31" s="5">
        <f t="shared" si="0"/>
        <v>5</v>
      </c>
      <c r="E31" s="26">
        <f t="shared" si="1"/>
        <v>1.5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447</v>
      </c>
      <c r="C32" s="5">
        <v>447</v>
      </c>
      <c r="D32" s="5">
        <f t="shared" si="0"/>
        <v>1</v>
      </c>
      <c r="E32" s="26">
        <f t="shared" si="1"/>
        <v>3.5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455</v>
      </c>
      <c r="C33" s="5">
        <v>461</v>
      </c>
      <c r="D33" s="5">
        <f t="shared" si="0"/>
        <v>7</v>
      </c>
      <c r="E33" s="26">
        <f t="shared" si="1"/>
        <v>1.5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465</v>
      </c>
      <c r="C34" s="5">
        <v>473</v>
      </c>
      <c r="D34" s="5">
        <f t="shared" si="0"/>
        <v>9</v>
      </c>
      <c r="E34" s="26">
        <f t="shared" si="1"/>
        <v>4.5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483</v>
      </c>
      <c r="C35" s="5">
        <v>486</v>
      </c>
      <c r="D35" s="5">
        <f t="shared" si="0"/>
        <v>4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9"/>
      <c r="C36" s="10"/>
      <c r="D36" s="10"/>
      <c r="E36" s="10"/>
      <c r="F36" s="11"/>
      <c r="H36" s="9"/>
      <c r="I36" s="11"/>
      <c r="K36" s="9"/>
      <c r="L36" s="10"/>
      <c r="M36" s="10"/>
      <c r="N36" s="11"/>
      <c r="P36" s="9"/>
      <c r="Q36" s="10"/>
      <c r="R36" s="11"/>
      <c r="T36" s="9"/>
      <c r="U36" s="10"/>
      <c r="V36" s="11"/>
      <c r="X36" s="9"/>
      <c r="Y36" s="11"/>
    </row>
    <row r="38" spans="2:42" x14ac:dyDescent="0.3">
      <c r="D38" s="5">
        <f>SUM(D4:D36)</f>
        <v>283</v>
      </c>
      <c r="E38" s="26">
        <f>AVERAGE(E4:E35)</f>
        <v>3.096774193548387</v>
      </c>
      <c r="F38" s="5">
        <f>SUM(F4:F36)</f>
        <v>32</v>
      </c>
      <c r="I38" s="5">
        <f>SUM(I4:I36)</f>
        <v>1</v>
      </c>
      <c r="M38" s="5">
        <f>SUM(M4:M36)</f>
        <v>0</v>
      </c>
      <c r="N38" s="5">
        <f>SUM(N4:N36)</f>
        <v>0</v>
      </c>
      <c r="R38" s="5">
        <f>SUM(R4:R36)</f>
        <v>113</v>
      </c>
      <c r="V38" s="5">
        <f>SUM(V4:V36)</f>
        <v>5</v>
      </c>
      <c r="Y38" s="5">
        <f>SUM(Y4:Y36)</f>
        <v>0</v>
      </c>
      <c r="AA38" s="5">
        <f>SUM(AA4:AA36)</f>
        <v>600</v>
      </c>
      <c r="AB38" s="5">
        <f>AA38-(R38+V38+Y38)</f>
        <v>482</v>
      </c>
      <c r="AC38" s="6">
        <f>((D38+I38)/AB38)*100</f>
        <v>58.921161825726145</v>
      </c>
      <c r="AD38" s="6">
        <f>100-AC38</f>
        <v>41.078838174273855</v>
      </c>
      <c r="AE38" s="6" t="s">
        <v>34</v>
      </c>
      <c r="AF38" s="6">
        <f>B4/120</f>
        <v>5.8333333333333334E-2</v>
      </c>
      <c r="AG38" s="6">
        <f>H4/120</f>
        <v>4.0583333333333336</v>
      </c>
      <c r="AH38" s="6">
        <f>R4/120</f>
        <v>0.94166666666666665</v>
      </c>
      <c r="AI38" s="6">
        <f>I38</f>
        <v>1</v>
      </c>
      <c r="AJ38" s="6">
        <v>0</v>
      </c>
      <c r="AK38" s="6">
        <f>(AJ38/AI38)*100</f>
        <v>0</v>
      </c>
      <c r="AL38" s="6">
        <f>F38+I38</f>
        <v>33</v>
      </c>
      <c r="AM38" s="6" t="s">
        <v>35</v>
      </c>
      <c r="AN38" s="6" t="s">
        <v>35</v>
      </c>
      <c r="AO38" s="6" t="s">
        <v>35</v>
      </c>
      <c r="AP38" s="6">
        <f>AVERAGE(D4:D35)/2</f>
        <v>4.421875</v>
      </c>
    </row>
    <row r="40" spans="2:42" x14ac:dyDescent="0.3">
      <c r="B40" s="20" t="s">
        <v>26</v>
      </c>
    </row>
    <row r="41" spans="2:42" x14ac:dyDescent="0.3">
      <c r="B41" s="21" t="s">
        <v>27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B4"/>
  <sheetViews>
    <sheetView topLeftCell="B2" zoomScale="85" workbookViewId="0">
      <selection activeCell="B5" sqref="B5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6.1640625" bestFit="1" customWidth="1"/>
    <col min="6" max="6" width="3.6640625" customWidth="1"/>
    <col min="7" max="7" width="21.1640625" bestFit="1" customWidth="1"/>
    <col min="8" max="8" width="14.1640625" bestFit="1" customWidth="1"/>
    <col min="9" max="9" width="4.83203125" customWidth="1"/>
    <col min="10" max="10" width="17.5" bestFit="1" customWidth="1"/>
    <col min="11" max="11" width="16.1640625" bestFit="1" customWidth="1"/>
    <col min="12" max="12" width="18.1640625" bestFit="1" customWidth="1"/>
    <col min="13" max="13" width="12.83203125" bestFit="1" customWidth="1"/>
    <col min="14" max="14" width="4.6640625" customWidth="1"/>
    <col min="15" max="15" width="17.5" bestFit="1" customWidth="1"/>
    <col min="16" max="16" width="16.1640625" bestFit="1" customWidth="1"/>
    <col min="17" max="17" width="18.1640625" bestFit="1" customWidth="1"/>
    <col min="18" max="18" width="5.83203125" customWidth="1"/>
    <col min="19" max="19" width="17.5" bestFit="1" customWidth="1"/>
    <col min="20" max="20" width="16.1640625" bestFit="1" customWidth="1"/>
    <col min="21" max="21" width="18.1640625" bestFit="1" customWidth="1"/>
    <col min="22" max="22" width="5" customWidth="1"/>
    <col min="23" max="23" width="21.1640625" bestFit="1" customWidth="1"/>
    <col min="24" max="24" width="14.1640625" bestFit="1" customWidth="1"/>
    <col min="25" max="25" width="5.83203125" customWidth="1"/>
    <col min="26" max="26" width="40.6640625" bestFit="1" customWidth="1"/>
    <col min="27" max="27" width="19.6640625" bestFit="1" customWidth="1"/>
    <col min="28" max="28" width="34.5" customWidth="1"/>
    <col min="29" max="29" width="20.5" customWidth="1"/>
    <col min="30" max="30" width="22" bestFit="1" customWidth="1"/>
    <col min="31" max="31" width="11" bestFit="1" customWidth="1"/>
    <col min="32" max="32" width="14.1640625" customWidth="1"/>
    <col min="33" max="33" width="16.83203125" bestFit="1" customWidth="1"/>
    <col min="34" max="35" width="14.83203125" bestFit="1" customWidth="1"/>
    <col min="36" max="36" width="13.5" bestFit="1" customWidth="1"/>
    <col min="37" max="37" width="20.83203125" bestFit="1" customWidth="1"/>
    <col min="38" max="38" width="29" bestFit="1" customWidth="1"/>
    <col min="39" max="39" width="27.5" bestFit="1" customWidth="1"/>
    <col min="40" max="40" width="26.33203125" bestFit="1" customWidth="1"/>
    <col min="41" max="41" width="18.83203125" bestFit="1" customWidth="1"/>
  </cols>
  <sheetData>
    <row r="2" spans="2:2" ht="81" customHeight="1" x14ac:dyDescent="0.2"/>
    <row r="4" spans="2:2" x14ac:dyDescent="0.2">
      <c r="B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55"/>
  <sheetViews>
    <sheetView topLeftCell="L17" zoomScale="50" workbookViewId="0">
      <selection activeCell="B4" sqref="B4:C4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20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7" t="s">
        <v>0</v>
      </c>
      <c r="C2" s="28"/>
      <c r="D2" s="28"/>
      <c r="E2" s="28"/>
      <c r="F2" s="29"/>
      <c r="G2" s="13"/>
      <c r="H2" s="32" t="s">
        <v>4</v>
      </c>
      <c r="I2" s="33"/>
      <c r="J2" s="13"/>
      <c r="K2" s="34" t="s">
        <v>16</v>
      </c>
      <c r="L2" s="35"/>
      <c r="M2" s="35"/>
      <c r="N2" s="36"/>
      <c r="O2" s="13"/>
      <c r="P2" s="37" t="s">
        <v>7</v>
      </c>
      <c r="Q2" s="38"/>
      <c r="R2" s="39"/>
      <c r="S2" s="13"/>
      <c r="T2" s="40" t="s">
        <v>31</v>
      </c>
      <c r="U2" s="41"/>
      <c r="V2" s="42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32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2</v>
      </c>
      <c r="D4" s="5">
        <f>(C4-B4)+1</f>
        <v>1</v>
      </c>
      <c r="E4" s="26">
        <f>((B5-C4)-1)*0.5</f>
        <v>0.5</v>
      </c>
      <c r="F4" s="8">
        <v>1</v>
      </c>
      <c r="H4" s="7"/>
      <c r="I4" s="8"/>
      <c r="K4" s="7"/>
      <c r="N4" s="8"/>
      <c r="P4" s="7"/>
      <c r="R4" s="8"/>
      <c r="T4" s="7">
        <v>191</v>
      </c>
      <c r="U4" s="5">
        <v>195</v>
      </c>
      <c r="V4" s="8">
        <f t="shared" ref="V4" si="0">(U4-T4)+1</f>
        <v>5</v>
      </c>
      <c r="X4" s="7"/>
      <c r="Y4" s="8"/>
      <c r="AA4" s="5">
        <v>600</v>
      </c>
    </row>
    <row r="5" spans="2:42" x14ac:dyDescent="0.3">
      <c r="B5" s="7">
        <v>4</v>
      </c>
      <c r="C5" s="5">
        <v>6</v>
      </c>
      <c r="D5" s="5">
        <f t="shared" ref="D5:D16" si="1">(C5-B5)+1</f>
        <v>3</v>
      </c>
      <c r="E5" s="26">
        <f t="shared" ref="E5:E48" si="2">((B6-C5)-1)*0.5</f>
        <v>8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23</v>
      </c>
      <c r="C6" s="5">
        <v>27</v>
      </c>
      <c r="D6" s="5">
        <f t="shared" si="1"/>
        <v>5</v>
      </c>
      <c r="E6" s="26">
        <f t="shared" si="2"/>
        <v>1.5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31</v>
      </c>
      <c r="C7" s="5">
        <v>40</v>
      </c>
      <c r="D7" s="5">
        <f t="shared" si="1"/>
        <v>10</v>
      </c>
      <c r="E7" s="26">
        <f t="shared" si="2"/>
        <v>3.5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48</v>
      </c>
      <c r="C8" s="5">
        <v>49</v>
      </c>
      <c r="D8" s="5">
        <f t="shared" si="1"/>
        <v>2</v>
      </c>
      <c r="E8" s="26">
        <f t="shared" si="2"/>
        <v>4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58</v>
      </c>
      <c r="C9" s="5">
        <v>58</v>
      </c>
      <c r="D9" s="5">
        <f t="shared" si="1"/>
        <v>1</v>
      </c>
      <c r="E9" s="26">
        <f t="shared" si="2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60</v>
      </c>
      <c r="C10" s="5">
        <v>69</v>
      </c>
      <c r="D10" s="5">
        <f t="shared" si="1"/>
        <v>10</v>
      </c>
      <c r="E10" s="26">
        <f t="shared" si="2"/>
        <v>0.5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71</v>
      </c>
      <c r="C11" s="5">
        <v>71</v>
      </c>
      <c r="D11" s="5">
        <f t="shared" si="1"/>
        <v>1</v>
      </c>
      <c r="E11" s="26">
        <f t="shared" si="2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73</v>
      </c>
      <c r="C12" s="5">
        <v>73</v>
      </c>
      <c r="D12" s="5">
        <f t="shared" si="1"/>
        <v>1</v>
      </c>
      <c r="E12" s="26">
        <f t="shared" si="2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75</v>
      </c>
      <c r="C13" s="5">
        <v>75</v>
      </c>
      <c r="D13" s="5">
        <f t="shared" si="1"/>
        <v>1</v>
      </c>
      <c r="E13" s="26">
        <f t="shared" si="2"/>
        <v>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86</v>
      </c>
      <c r="C14" s="5">
        <v>86</v>
      </c>
      <c r="D14" s="5">
        <f t="shared" si="1"/>
        <v>1</v>
      </c>
      <c r="E14" s="26">
        <f t="shared" si="2"/>
        <v>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97</v>
      </c>
      <c r="C15" s="5">
        <v>108</v>
      </c>
      <c r="D15" s="5">
        <f t="shared" si="1"/>
        <v>12</v>
      </c>
      <c r="E15" s="26">
        <f t="shared" si="2"/>
        <v>7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123</v>
      </c>
      <c r="C16" s="5">
        <v>123</v>
      </c>
      <c r="D16" s="5">
        <f t="shared" si="1"/>
        <v>1</v>
      </c>
      <c r="E16" s="26">
        <f t="shared" si="2"/>
        <v>2.5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129</v>
      </c>
      <c r="C17" s="5">
        <v>133</v>
      </c>
      <c r="D17" s="5">
        <f t="shared" ref="D17:D39" si="3">(C17-B17)+1</f>
        <v>5</v>
      </c>
      <c r="E17" s="26">
        <f t="shared" si="2"/>
        <v>2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138</v>
      </c>
      <c r="C18" s="5">
        <v>138</v>
      </c>
      <c r="D18" s="5">
        <f t="shared" si="3"/>
        <v>1</v>
      </c>
      <c r="E18" s="26">
        <f t="shared" si="2"/>
        <v>1.5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142</v>
      </c>
      <c r="C19" s="5">
        <v>150</v>
      </c>
      <c r="D19" s="5">
        <f t="shared" si="3"/>
        <v>9</v>
      </c>
      <c r="E19" s="26">
        <f t="shared" si="2"/>
        <v>7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165</v>
      </c>
      <c r="C20" s="5">
        <v>172</v>
      </c>
      <c r="D20" s="5">
        <f t="shared" si="3"/>
        <v>8</v>
      </c>
      <c r="E20" s="26">
        <f t="shared" si="2"/>
        <v>4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181</v>
      </c>
      <c r="C21" s="5">
        <v>189</v>
      </c>
      <c r="D21" s="5">
        <f t="shared" si="3"/>
        <v>9</v>
      </c>
      <c r="E21" s="26">
        <f>((B22-C21-V4)-1)*0.5</f>
        <v>1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197</v>
      </c>
      <c r="C22" s="5">
        <v>213</v>
      </c>
      <c r="D22" s="5">
        <f t="shared" si="3"/>
        <v>17</v>
      </c>
      <c r="E22" s="26">
        <f t="shared" si="2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215</v>
      </c>
      <c r="C23" s="5">
        <v>218</v>
      </c>
      <c r="D23" s="5">
        <f t="shared" si="3"/>
        <v>4</v>
      </c>
      <c r="E23" s="26">
        <f t="shared" si="2"/>
        <v>2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223</v>
      </c>
      <c r="C24" s="5">
        <v>237</v>
      </c>
      <c r="D24" s="5">
        <f t="shared" si="3"/>
        <v>15</v>
      </c>
      <c r="E24" s="26">
        <f t="shared" si="2"/>
        <v>1.5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241</v>
      </c>
      <c r="C25" s="5">
        <v>241</v>
      </c>
      <c r="D25" s="5">
        <f t="shared" si="3"/>
        <v>1</v>
      </c>
      <c r="E25" s="26">
        <f t="shared" si="2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243</v>
      </c>
      <c r="C26" s="5">
        <v>243</v>
      </c>
      <c r="D26" s="5">
        <f t="shared" si="3"/>
        <v>1</v>
      </c>
      <c r="E26" s="26">
        <f t="shared" si="2"/>
        <v>1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246</v>
      </c>
      <c r="C27" s="5">
        <v>246</v>
      </c>
      <c r="D27" s="5">
        <f t="shared" si="3"/>
        <v>1</v>
      </c>
      <c r="E27" s="26">
        <f t="shared" si="2"/>
        <v>1.5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250</v>
      </c>
      <c r="C28" s="5">
        <v>258</v>
      </c>
      <c r="D28" s="5">
        <f t="shared" si="3"/>
        <v>9</v>
      </c>
      <c r="E28" s="26">
        <f t="shared" si="2"/>
        <v>1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261</v>
      </c>
      <c r="C29" s="5">
        <v>270</v>
      </c>
      <c r="D29" s="5">
        <f t="shared" si="3"/>
        <v>10</v>
      </c>
      <c r="E29" s="26">
        <f t="shared" si="2"/>
        <v>2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275</v>
      </c>
      <c r="C30" s="5">
        <v>277</v>
      </c>
      <c r="D30" s="5">
        <f t="shared" si="3"/>
        <v>3</v>
      </c>
      <c r="E30" s="26">
        <f t="shared" si="2"/>
        <v>2.5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283</v>
      </c>
      <c r="C31" s="5">
        <v>284</v>
      </c>
      <c r="D31" s="5">
        <f t="shared" si="3"/>
        <v>2</v>
      </c>
      <c r="E31" s="26">
        <f t="shared" si="2"/>
        <v>15.5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316</v>
      </c>
      <c r="C32" s="5">
        <v>316</v>
      </c>
      <c r="D32" s="5">
        <f t="shared" si="3"/>
        <v>1</v>
      </c>
      <c r="E32" s="26">
        <f t="shared" si="2"/>
        <v>41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399</v>
      </c>
      <c r="C33" s="5">
        <v>400</v>
      </c>
      <c r="D33" s="5">
        <f t="shared" si="3"/>
        <v>2</v>
      </c>
      <c r="E33" s="26">
        <f t="shared" si="2"/>
        <v>4.5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410</v>
      </c>
      <c r="C34" s="5">
        <v>413</v>
      </c>
      <c r="D34" s="5">
        <f t="shared" si="3"/>
        <v>4</v>
      </c>
      <c r="E34" s="26">
        <f t="shared" si="2"/>
        <v>1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416</v>
      </c>
      <c r="C35" s="5">
        <v>416</v>
      </c>
      <c r="D35" s="5">
        <f t="shared" si="3"/>
        <v>1</v>
      </c>
      <c r="E35" s="26">
        <f t="shared" si="2"/>
        <v>2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421</v>
      </c>
      <c r="C36" s="5">
        <v>423</v>
      </c>
      <c r="D36" s="5">
        <f t="shared" si="3"/>
        <v>3</v>
      </c>
      <c r="E36" s="26">
        <f t="shared" si="2"/>
        <v>2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428</v>
      </c>
      <c r="C37" s="5">
        <v>439</v>
      </c>
      <c r="D37" s="5">
        <f t="shared" si="3"/>
        <v>12</v>
      </c>
      <c r="E37" s="26">
        <f t="shared" si="2"/>
        <v>6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452</v>
      </c>
      <c r="C38" s="5">
        <v>452</v>
      </c>
      <c r="D38" s="5">
        <f t="shared" si="3"/>
        <v>1</v>
      </c>
      <c r="E38" s="26">
        <f t="shared" si="2"/>
        <v>6.5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466</v>
      </c>
      <c r="C39" s="5">
        <v>467</v>
      </c>
      <c r="D39" s="5">
        <f t="shared" si="3"/>
        <v>2</v>
      </c>
      <c r="E39" s="26">
        <f t="shared" si="2"/>
        <v>10.5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489</v>
      </c>
      <c r="C40" s="5">
        <v>490</v>
      </c>
      <c r="D40" s="5">
        <f t="shared" ref="D40:D49" si="4">(C40-B40)+1</f>
        <v>2</v>
      </c>
      <c r="E40" s="26">
        <f t="shared" si="2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492</v>
      </c>
      <c r="C41" s="5">
        <v>492</v>
      </c>
      <c r="D41" s="5">
        <f t="shared" si="4"/>
        <v>1</v>
      </c>
      <c r="E41" s="26">
        <f t="shared" si="2"/>
        <v>5.5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504</v>
      </c>
      <c r="C42" s="5">
        <v>504</v>
      </c>
      <c r="D42" s="5">
        <f t="shared" si="4"/>
        <v>1</v>
      </c>
      <c r="E42" s="26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506</v>
      </c>
      <c r="C43" s="5">
        <v>506</v>
      </c>
      <c r="D43" s="5">
        <f t="shared" si="4"/>
        <v>1</v>
      </c>
      <c r="E43" s="26">
        <f t="shared" si="2"/>
        <v>3.5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514</v>
      </c>
      <c r="C44" s="5">
        <v>515</v>
      </c>
      <c r="D44" s="5">
        <f t="shared" si="4"/>
        <v>2</v>
      </c>
      <c r="E44" s="26">
        <f t="shared" si="2"/>
        <v>4.5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525</v>
      </c>
      <c r="C45" s="5">
        <v>525</v>
      </c>
      <c r="D45" s="5">
        <f t="shared" si="4"/>
        <v>1</v>
      </c>
      <c r="E45" s="26">
        <f t="shared" si="2"/>
        <v>3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532</v>
      </c>
      <c r="C46" s="5">
        <v>532</v>
      </c>
      <c r="D46" s="5">
        <f t="shared" si="4"/>
        <v>1</v>
      </c>
      <c r="E46" s="26">
        <f t="shared" si="2"/>
        <v>2.5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538</v>
      </c>
      <c r="C47" s="5">
        <v>538</v>
      </c>
      <c r="D47" s="5">
        <f t="shared" si="4"/>
        <v>1</v>
      </c>
      <c r="E47" s="26">
        <f t="shared" si="2"/>
        <v>0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539</v>
      </c>
      <c r="C48" s="5">
        <v>539</v>
      </c>
      <c r="D48" s="5">
        <f t="shared" si="4"/>
        <v>1</v>
      </c>
      <c r="E48" s="26">
        <f t="shared" si="2"/>
        <v>6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552</v>
      </c>
      <c r="C49" s="5">
        <v>554</v>
      </c>
      <c r="D49" s="5">
        <f t="shared" si="4"/>
        <v>3</v>
      </c>
      <c r="E49" s="26"/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9"/>
      <c r="C50" s="10"/>
      <c r="D50" s="10"/>
      <c r="E50" s="10"/>
      <c r="F50" s="11"/>
      <c r="H50" s="9"/>
      <c r="I50" s="11"/>
      <c r="K50" s="9"/>
      <c r="L50" s="10"/>
      <c r="M50" s="10"/>
      <c r="N50" s="11"/>
      <c r="P50" s="9"/>
      <c r="Q50" s="10"/>
      <c r="R50" s="11"/>
      <c r="T50" s="9"/>
      <c r="U50" s="10"/>
      <c r="V50" s="11"/>
      <c r="X50" s="9"/>
      <c r="Y50" s="11"/>
    </row>
    <row r="52" spans="2:42" x14ac:dyDescent="0.3">
      <c r="D52" s="5">
        <f>SUM(D4:D50)</f>
        <v>184</v>
      </c>
      <c r="E52" s="26">
        <f>AVERAGE(E4:E50)</f>
        <v>4.0444444444444443</v>
      </c>
      <c r="F52" s="5">
        <f>SUM(F4:F50)</f>
        <v>46</v>
      </c>
      <c r="I52" s="5">
        <f>SUM(I4:I50)</f>
        <v>0</v>
      </c>
      <c r="M52" s="5">
        <f>SUM(M4:M50)</f>
        <v>0</v>
      </c>
      <c r="N52" s="5">
        <f>SUM(N4:N50)</f>
        <v>0</v>
      </c>
      <c r="R52" s="5">
        <f>SUM(R4:R50)</f>
        <v>0</v>
      </c>
      <c r="V52" s="5">
        <f>SUM(V4:V50)</f>
        <v>5</v>
      </c>
      <c r="Y52" s="5">
        <f>SUM(Y4:Y50)</f>
        <v>0</v>
      </c>
      <c r="AA52" s="5">
        <f>SUM(AA4:AA50)</f>
        <v>600</v>
      </c>
      <c r="AB52" s="5">
        <f>AA52-(R52+V52+Y52)</f>
        <v>595</v>
      </c>
      <c r="AC52" s="6">
        <f>((D52+I52)/AB52)*100</f>
        <v>30.92436974789916</v>
      </c>
      <c r="AD52" s="6">
        <f>100-AC52</f>
        <v>69.075630252100837</v>
      </c>
      <c r="AE52" s="6" t="s">
        <v>34</v>
      </c>
      <c r="AF52" s="6">
        <f>B4/120</f>
        <v>1.6666666666666666E-2</v>
      </c>
      <c r="AG52" s="6" t="s">
        <v>33</v>
      </c>
      <c r="AH52" s="6" t="s">
        <v>33</v>
      </c>
      <c r="AI52" s="6">
        <f>I52</f>
        <v>0</v>
      </c>
      <c r="AJ52" s="6">
        <v>1</v>
      </c>
      <c r="AK52" s="6" t="e">
        <f>(AJ52/AI52)*100</f>
        <v>#DIV/0!</v>
      </c>
      <c r="AL52" s="6">
        <f>F52+I52</f>
        <v>46</v>
      </c>
      <c r="AM52" s="6" t="s">
        <v>34</v>
      </c>
      <c r="AN52" s="6" t="s">
        <v>34</v>
      </c>
      <c r="AO52" s="6" t="s">
        <v>34</v>
      </c>
      <c r="AP52" s="6">
        <f>AVERAGE(D4:D49)/2</f>
        <v>2</v>
      </c>
    </row>
    <row r="54" spans="2:42" x14ac:dyDescent="0.3">
      <c r="B54" s="20" t="s">
        <v>26</v>
      </c>
    </row>
    <row r="55" spans="2:42" x14ac:dyDescent="0.3">
      <c r="B55" s="21" t="s">
        <v>27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42"/>
  <sheetViews>
    <sheetView topLeftCell="U1" zoomScale="56" workbookViewId="0">
      <selection activeCell="B4" sqref="B4:C3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7" t="s">
        <v>0</v>
      </c>
      <c r="C2" s="28"/>
      <c r="D2" s="28"/>
      <c r="E2" s="28"/>
      <c r="F2" s="29"/>
      <c r="G2" s="13"/>
      <c r="H2" s="32" t="s">
        <v>4</v>
      </c>
      <c r="I2" s="33"/>
      <c r="J2" s="13"/>
      <c r="K2" s="34" t="s">
        <v>16</v>
      </c>
      <c r="L2" s="35"/>
      <c r="M2" s="35"/>
      <c r="N2" s="36"/>
      <c r="O2" s="13"/>
      <c r="P2" s="37" t="s">
        <v>7</v>
      </c>
      <c r="Q2" s="38"/>
      <c r="R2" s="39"/>
      <c r="S2" s="13"/>
      <c r="T2" s="40" t="s">
        <v>31</v>
      </c>
      <c r="U2" s="41"/>
      <c r="V2" s="42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32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21</v>
      </c>
      <c r="C4" s="5">
        <v>21</v>
      </c>
      <c r="D4" s="5">
        <f>(C4-B4)+1</f>
        <v>1</v>
      </c>
      <c r="E4" s="26">
        <f>((B5-C4)-1)*0.5</f>
        <v>17</v>
      </c>
      <c r="F4" s="8">
        <v>1</v>
      </c>
      <c r="H4" s="7">
        <v>456</v>
      </c>
      <c r="I4" s="8">
        <v>1</v>
      </c>
      <c r="K4" s="7"/>
      <c r="N4" s="8"/>
      <c r="P4" s="7">
        <v>457</v>
      </c>
      <c r="Q4" s="5">
        <v>600</v>
      </c>
      <c r="R4" s="8">
        <f>(Q4-P4)+1</f>
        <v>144</v>
      </c>
      <c r="T4" s="7">
        <v>382</v>
      </c>
      <c r="U4" s="5">
        <v>389</v>
      </c>
      <c r="V4" s="8">
        <f>(U4-T4)+1</f>
        <v>8</v>
      </c>
      <c r="X4" s="7"/>
      <c r="Y4" s="8"/>
      <c r="AA4" s="5">
        <v>600</v>
      </c>
    </row>
    <row r="5" spans="2:42" x14ac:dyDescent="0.3">
      <c r="B5" s="7">
        <v>56</v>
      </c>
      <c r="C5" s="5">
        <v>56</v>
      </c>
      <c r="D5" s="5">
        <f t="shared" ref="D5:D22" si="0">(C5-B5)+1</f>
        <v>1</v>
      </c>
      <c r="E5" s="26">
        <f t="shared" ref="E5:E34" si="1">((B6-C5)-1)*0.5</f>
        <v>2.5</v>
      </c>
      <c r="F5" s="8">
        <v>1</v>
      </c>
      <c r="H5" s="7"/>
      <c r="I5" s="8"/>
      <c r="K5" s="7"/>
      <c r="N5" s="8"/>
      <c r="P5" s="7"/>
      <c r="R5" s="8"/>
      <c r="T5" s="7">
        <v>440</v>
      </c>
      <c r="U5" s="5">
        <v>446</v>
      </c>
      <c r="V5" s="8">
        <f>(U5-T5)+1</f>
        <v>7</v>
      </c>
      <c r="X5" s="7"/>
      <c r="Y5" s="8"/>
    </row>
    <row r="6" spans="2:42" x14ac:dyDescent="0.3">
      <c r="B6" s="7">
        <v>62</v>
      </c>
      <c r="C6" s="5">
        <v>65</v>
      </c>
      <c r="D6" s="5">
        <f t="shared" si="0"/>
        <v>4</v>
      </c>
      <c r="E6" s="26">
        <f t="shared" si="1"/>
        <v>2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70</v>
      </c>
      <c r="C7" s="5">
        <v>120</v>
      </c>
      <c r="D7" s="5">
        <f t="shared" si="0"/>
        <v>51</v>
      </c>
      <c r="E7" s="26">
        <f t="shared" si="1"/>
        <v>13.5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148</v>
      </c>
      <c r="C8" s="5">
        <v>148</v>
      </c>
      <c r="D8" s="5">
        <f t="shared" si="0"/>
        <v>1</v>
      </c>
      <c r="E8" s="26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150</v>
      </c>
      <c r="C9" s="5">
        <v>151</v>
      </c>
      <c r="D9" s="5">
        <f t="shared" si="0"/>
        <v>2</v>
      </c>
      <c r="E9" s="26">
        <f t="shared" si="1"/>
        <v>8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168</v>
      </c>
      <c r="C10" s="5">
        <v>170</v>
      </c>
      <c r="D10" s="5">
        <f t="shared" si="0"/>
        <v>3</v>
      </c>
      <c r="E10" s="26">
        <f t="shared" si="1"/>
        <v>1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173</v>
      </c>
      <c r="C11" s="5">
        <v>175</v>
      </c>
      <c r="D11" s="5">
        <f t="shared" si="0"/>
        <v>3</v>
      </c>
      <c r="E11" s="26">
        <f t="shared" si="1"/>
        <v>9.5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195</v>
      </c>
      <c r="C12" s="5">
        <v>195</v>
      </c>
      <c r="D12" s="5">
        <f t="shared" si="0"/>
        <v>1</v>
      </c>
      <c r="E12" s="26">
        <f t="shared" si="1"/>
        <v>1.5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199</v>
      </c>
      <c r="C13" s="5">
        <v>201</v>
      </c>
      <c r="D13" s="5">
        <f t="shared" si="0"/>
        <v>3</v>
      </c>
      <c r="E13" s="26">
        <f t="shared" si="1"/>
        <v>0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202</v>
      </c>
      <c r="C14" s="5">
        <v>203</v>
      </c>
      <c r="D14" s="5">
        <f t="shared" si="0"/>
        <v>2</v>
      </c>
      <c r="E14" s="26">
        <f t="shared" si="1"/>
        <v>1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206</v>
      </c>
      <c r="C15" s="5">
        <v>210</v>
      </c>
      <c r="D15" s="5">
        <f t="shared" si="0"/>
        <v>5</v>
      </c>
      <c r="E15" s="26">
        <f t="shared" si="1"/>
        <v>3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217</v>
      </c>
      <c r="C16" s="5">
        <v>217</v>
      </c>
      <c r="D16" s="5">
        <f t="shared" si="0"/>
        <v>1</v>
      </c>
      <c r="E16" s="26">
        <f t="shared" si="1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219</v>
      </c>
      <c r="C17" s="5">
        <v>220</v>
      </c>
      <c r="D17" s="5">
        <f t="shared" si="0"/>
        <v>2</v>
      </c>
      <c r="E17" s="26">
        <f t="shared" si="1"/>
        <v>1.5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224</v>
      </c>
      <c r="C18" s="5">
        <v>226</v>
      </c>
      <c r="D18" s="5">
        <f t="shared" si="0"/>
        <v>3</v>
      </c>
      <c r="E18" s="26">
        <f t="shared" si="1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228</v>
      </c>
      <c r="C19" s="5">
        <v>240</v>
      </c>
      <c r="D19" s="5">
        <f t="shared" si="0"/>
        <v>13</v>
      </c>
      <c r="E19" s="26">
        <f t="shared" si="1"/>
        <v>1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243</v>
      </c>
      <c r="C20" s="5">
        <v>243</v>
      </c>
      <c r="D20" s="5">
        <f t="shared" si="0"/>
        <v>1</v>
      </c>
      <c r="E20" s="26">
        <f t="shared" si="1"/>
        <v>1.5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247</v>
      </c>
      <c r="C21" s="5">
        <v>253</v>
      </c>
      <c r="D21" s="5">
        <f t="shared" si="0"/>
        <v>7</v>
      </c>
      <c r="E21" s="26">
        <f t="shared" si="1"/>
        <v>1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256</v>
      </c>
      <c r="C22" s="5">
        <v>259</v>
      </c>
      <c r="D22" s="5">
        <f t="shared" si="0"/>
        <v>4</v>
      </c>
      <c r="E22" s="26">
        <f t="shared" si="1"/>
        <v>2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264</v>
      </c>
      <c r="C23" s="5">
        <v>264</v>
      </c>
      <c r="D23" s="5">
        <f t="shared" ref="D23:D36" si="2">(C23-B23)+1</f>
        <v>1</v>
      </c>
      <c r="E23" s="26">
        <f t="shared" si="1"/>
        <v>2.5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270</v>
      </c>
      <c r="C24" s="5">
        <v>282</v>
      </c>
      <c r="D24" s="5">
        <f t="shared" si="2"/>
        <v>13</v>
      </c>
      <c r="E24" s="26">
        <f t="shared" si="1"/>
        <v>6.5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296</v>
      </c>
      <c r="C25" s="5">
        <v>296</v>
      </c>
      <c r="D25" s="5">
        <f t="shared" si="2"/>
        <v>1</v>
      </c>
      <c r="E25" s="26">
        <f t="shared" si="1"/>
        <v>2.5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302</v>
      </c>
      <c r="C26" s="5">
        <v>303</v>
      </c>
      <c r="D26" s="5">
        <f t="shared" si="2"/>
        <v>2</v>
      </c>
      <c r="E26" s="26">
        <f t="shared" si="1"/>
        <v>2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308</v>
      </c>
      <c r="C27" s="5">
        <v>309</v>
      </c>
      <c r="D27" s="5">
        <f t="shared" si="2"/>
        <v>2</v>
      </c>
      <c r="E27" s="26">
        <f t="shared" si="1"/>
        <v>2.5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315</v>
      </c>
      <c r="C28" s="5">
        <v>319</v>
      </c>
      <c r="D28" s="5">
        <f t="shared" si="2"/>
        <v>5</v>
      </c>
      <c r="E28" s="26">
        <f t="shared" si="1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321</v>
      </c>
      <c r="C29" s="5">
        <v>326</v>
      </c>
      <c r="D29" s="5">
        <f t="shared" si="2"/>
        <v>6</v>
      </c>
      <c r="E29" s="26">
        <f t="shared" si="1"/>
        <v>1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329</v>
      </c>
      <c r="C30" s="5">
        <v>340</v>
      </c>
      <c r="D30" s="5">
        <f t="shared" si="2"/>
        <v>12</v>
      </c>
      <c r="E30" s="26">
        <f t="shared" si="1"/>
        <v>8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357</v>
      </c>
      <c r="C31" s="5">
        <v>357</v>
      </c>
      <c r="D31" s="5">
        <f t="shared" si="2"/>
        <v>1</v>
      </c>
      <c r="E31" s="26">
        <f t="shared" si="1"/>
        <v>5.5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369</v>
      </c>
      <c r="C32" s="5">
        <v>371</v>
      </c>
      <c r="D32" s="5">
        <f t="shared" si="2"/>
        <v>3</v>
      </c>
      <c r="E32" s="26">
        <f t="shared" si="1"/>
        <v>4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380</v>
      </c>
      <c r="C33" s="5">
        <v>381</v>
      </c>
      <c r="D33" s="5">
        <f t="shared" si="2"/>
        <v>2</v>
      </c>
      <c r="E33" s="26">
        <f>((B34-C33-V4)-1)*0.5</f>
        <v>4.5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399</v>
      </c>
      <c r="C34" s="5">
        <v>410</v>
      </c>
      <c r="D34" s="5">
        <f t="shared" si="2"/>
        <v>12</v>
      </c>
      <c r="E34" s="26">
        <f t="shared" si="1"/>
        <v>11.5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434</v>
      </c>
      <c r="C35" s="5">
        <v>439</v>
      </c>
      <c r="D35" s="5">
        <f t="shared" si="2"/>
        <v>6</v>
      </c>
      <c r="E35" s="26">
        <f>((B36-C35-V5)-1)*0.5</f>
        <v>0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447</v>
      </c>
      <c r="C36" s="5">
        <v>455</v>
      </c>
      <c r="D36" s="5">
        <f t="shared" si="2"/>
        <v>9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9"/>
      <c r="C37" s="10"/>
      <c r="D37" s="10"/>
      <c r="E37" s="10"/>
      <c r="F37" s="11"/>
      <c r="H37" s="9"/>
      <c r="I37" s="11"/>
      <c r="K37" s="9"/>
      <c r="L37" s="10"/>
      <c r="M37" s="10"/>
      <c r="N37" s="11"/>
      <c r="P37" s="9"/>
      <c r="Q37" s="10"/>
      <c r="R37" s="11"/>
      <c r="T37" s="9"/>
      <c r="U37" s="10"/>
      <c r="V37" s="11"/>
      <c r="X37" s="9"/>
      <c r="Y37" s="11"/>
    </row>
    <row r="39" spans="2:42" x14ac:dyDescent="0.3">
      <c r="D39" s="5">
        <f>SUM(D4:D37)</f>
        <v>183</v>
      </c>
      <c r="E39" s="26">
        <f>AVERAGE(E4:E37)</f>
        <v>3.703125</v>
      </c>
      <c r="F39" s="5">
        <f>SUM(F4:F37)</f>
        <v>33</v>
      </c>
      <c r="I39" s="5">
        <f>SUM(I4:I37)</f>
        <v>1</v>
      </c>
      <c r="M39" s="5">
        <f>SUM(M4:M37)</f>
        <v>0</v>
      </c>
      <c r="N39" s="5">
        <f>SUM(N4:N37)</f>
        <v>0</v>
      </c>
      <c r="R39" s="5">
        <f>SUM(R4:R37)</f>
        <v>144</v>
      </c>
      <c r="V39" s="5">
        <f>SUM(V4:V37)</f>
        <v>15</v>
      </c>
      <c r="Y39" s="5">
        <f>SUM(Y4:Y37)</f>
        <v>0</v>
      </c>
      <c r="AA39" s="5">
        <f>SUM(AA4:AA37)</f>
        <v>600</v>
      </c>
      <c r="AB39" s="5">
        <f>AA39-(R39+V39+Y39)</f>
        <v>441</v>
      </c>
      <c r="AC39" s="6">
        <f>((D39+I39)/AB39)*100</f>
        <v>41.723356009070294</v>
      </c>
      <c r="AD39" s="6">
        <f>100-AC39</f>
        <v>58.276643990929706</v>
      </c>
      <c r="AE39" s="6" t="s">
        <v>34</v>
      </c>
      <c r="AF39" s="6">
        <f>B4/120</f>
        <v>0.17499999999999999</v>
      </c>
      <c r="AG39" s="6">
        <f>H4/120</f>
        <v>3.8</v>
      </c>
      <c r="AH39" s="6">
        <f>R4/120</f>
        <v>1.2</v>
      </c>
      <c r="AI39" s="6">
        <f>I39</f>
        <v>1</v>
      </c>
      <c r="AJ39" s="6">
        <v>0</v>
      </c>
      <c r="AK39" s="6">
        <f>(AJ39/AI39)*100</f>
        <v>0</v>
      </c>
      <c r="AL39" s="6">
        <f>F39+I39</f>
        <v>34</v>
      </c>
      <c r="AM39" s="6" t="s">
        <v>34</v>
      </c>
      <c r="AN39" s="6" t="s">
        <v>34</v>
      </c>
      <c r="AO39" s="6" t="s">
        <v>34</v>
      </c>
      <c r="AP39" s="6">
        <f>AVERAGE(D4:D36)/2</f>
        <v>2.7727272727272729</v>
      </c>
    </row>
    <row r="41" spans="2:42" x14ac:dyDescent="0.3">
      <c r="B41" s="20" t="s">
        <v>26</v>
      </c>
    </row>
    <row r="42" spans="2:42" x14ac:dyDescent="0.3">
      <c r="B42" s="21" t="s">
        <v>27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7BCB-AABA-5E46-B7AC-05A7AF650DB1}">
  <dimension ref="B2:AP45"/>
  <sheetViews>
    <sheetView topLeftCell="E1" zoomScale="56" workbookViewId="0">
      <selection activeCell="B4" sqref="B4:C3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7" t="s">
        <v>0</v>
      </c>
      <c r="C2" s="28"/>
      <c r="D2" s="28"/>
      <c r="E2" s="28"/>
      <c r="F2" s="29"/>
      <c r="G2" s="13"/>
      <c r="H2" s="32" t="s">
        <v>4</v>
      </c>
      <c r="I2" s="33"/>
      <c r="J2" s="13"/>
      <c r="K2" s="34" t="s">
        <v>16</v>
      </c>
      <c r="L2" s="35"/>
      <c r="M2" s="35"/>
      <c r="N2" s="36"/>
      <c r="O2" s="13"/>
      <c r="P2" s="37" t="s">
        <v>7</v>
      </c>
      <c r="Q2" s="38"/>
      <c r="R2" s="39"/>
      <c r="S2" s="13"/>
      <c r="T2" s="40" t="s">
        <v>31</v>
      </c>
      <c r="U2" s="41"/>
      <c r="V2" s="42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32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4</v>
      </c>
      <c r="C4" s="5">
        <v>10</v>
      </c>
      <c r="D4" s="5">
        <f>(C4-B4)+1</f>
        <v>7</v>
      </c>
      <c r="E4" s="26">
        <f>((B5-C4)-1)*0.5</f>
        <v>0.5</v>
      </c>
      <c r="F4" s="8">
        <v>1</v>
      </c>
      <c r="H4" s="7">
        <v>275</v>
      </c>
      <c r="I4" s="8">
        <v>1</v>
      </c>
      <c r="K4" s="7"/>
      <c r="N4" s="8"/>
      <c r="P4" s="7">
        <v>276</v>
      </c>
      <c r="Q4" s="5">
        <v>295</v>
      </c>
      <c r="R4" s="8">
        <f>(Q4-P4)+1</f>
        <v>20</v>
      </c>
      <c r="T4" s="7"/>
      <c r="V4" s="8"/>
      <c r="X4" s="7">
        <v>296</v>
      </c>
      <c r="Y4" s="8">
        <v>1</v>
      </c>
      <c r="AA4" s="5">
        <v>296</v>
      </c>
    </row>
    <row r="5" spans="2:42" x14ac:dyDescent="0.3">
      <c r="B5" s="7">
        <v>12</v>
      </c>
      <c r="C5" s="5">
        <v>13</v>
      </c>
      <c r="D5" s="5">
        <f t="shared" ref="D5:D31" si="0">(C5-B5)+1</f>
        <v>2</v>
      </c>
      <c r="E5" s="26">
        <f t="shared" ref="E5:E38" si="1">((B6-C5)-1)*0.5</f>
        <v>4.5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23</v>
      </c>
      <c r="C6" s="5">
        <v>23</v>
      </c>
      <c r="D6" s="5">
        <f t="shared" ref="D6:D22" si="2">(C6-B6)+1</f>
        <v>1</v>
      </c>
      <c r="E6" s="26">
        <f t="shared" si="1"/>
        <v>2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28</v>
      </c>
      <c r="C7" s="5">
        <v>46</v>
      </c>
      <c r="D7" s="5">
        <f t="shared" si="2"/>
        <v>19</v>
      </c>
      <c r="E7" s="26">
        <f t="shared" si="1"/>
        <v>10.5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68</v>
      </c>
      <c r="C8" s="5">
        <v>68</v>
      </c>
      <c r="D8" s="5">
        <f t="shared" si="2"/>
        <v>1</v>
      </c>
      <c r="E8" s="26">
        <f t="shared" si="1"/>
        <v>3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75</v>
      </c>
      <c r="C9" s="5">
        <v>75</v>
      </c>
      <c r="D9" s="5">
        <f t="shared" si="2"/>
        <v>1</v>
      </c>
      <c r="E9" s="26">
        <f t="shared" si="1"/>
        <v>4.5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85</v>
      </c>
      <c r="C10" s="5">
        <v>86</v>
      </c>
      <c r="D10" s="5">
        <f t="shared" si="2"/>
        <v>2</v>
      </c>
      <c r="E10" s="26">
        <f t="shared" si="1"/>
        <v>0.5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88</v>
      </c>
      <c r="C11" s="5">
        <v>88</v>
      </c>
      <c r="D11" s="5">
        <f t="shared" si="2"/>
        <v>1</v>
      </c>
      <c r="E11" s="26">
        <f t="shared" si="1"/>
        <v>1.5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92</v>
      </c>
      <c r="C12" s="5">
        <v>94</v>
      </c>
      <c r="D12" s="5">
        <f t="shared" si="2"/>
        <v>3</v>
      </c>
      <c r="E12" s="26">
        <f t="shared" si="1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96</v>
      </c>
      <c r="C13" s="5">
        <v>98</v>
      </c>
      <c r="D13" s="5">
        <f t="shared" si="2"/>
        <v>3</v>
      </c>
      <c r="E13" s="26">
        <f t="shared" si="1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101</v>
      </c>
      <c r="C14" s="5">
        <v>105</v>
      </c>
      <c r="D14" s="5">
        <f t="shared" si="2"/>
        <v>5</v>
      </c>
      <c r="E14" s="26">
        <f t="shared" si="1"/>
        <v>2.5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111</v>
      </c>
      <c r="C15" s="5">
        <v>111</v>
      </c>
      <c r="D15" s="5">
        <f t="shared" si="2"/>
        <v>1</v>
      </c>
      <c r="E15" s="26">
        <f t="shared" si="1"/>
        <v>1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114</v>
      </c>
      <c r="C16" s="5">
        <v>114</v>
      </c>
      <c r="D16" s="5">
        <f t="shared" si="2"/>
        <v>1</v>
      </c>
      <c r="E16" s="26">
        <f t="shared" si="1"/>
        <v>2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119</v>
      </c>
      <c r="C17" s="5">
        <v>122</v>
      </c>
      <c r="D17" s="5">
        <f t="shared" si="2"/>
        <v>4</v>
      </c>
      <c r="E17" s="26">
        <f t="shared" si="1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124</v>
      </c>
      <c r="C18" s="5">
        <v>124</v>
      </c>
      <c r="D18" s="5">
        <f t="shared" si="2"/>
        <v>1</v>
      </c>
      <c r="E18" s="26">
        <f t="shared" si="1"/>
        <v>2.5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130</v>
      </c>
      <c r="C19" s="5">
        <v>130</v>
      </c>
      <c r="D19" s="5">
        <f t="shared" si="2"/>
        <v>1</v>
      </c>
      <c r="E19" s="26">
        <f t="shared" si="1"/>
        <v>1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133</v>
      </c>
      <c r="C20" s="5">
        <v>144</v>
      </c>
      <c r="D20" s="5">
        <f t="shared" si="2"/>
        <v>12</v>
      </c>
      <c r="E20" s="26">
        <f t="shared" si="1"/>
        <v>1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147</v>
      </c>
      <c r="C21" s="5">
        <v>152</v>
      </c>
      <c r="D21" s="5">
        <f t="shared" si="2"/>
        <v>6</v>
      </c>
      <c r="E21" s="26">
        <f t="shared" si="1"/>
        <v>0.5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154</v>
      </c>
      <c r="C22" s="5">
        <v>157</v>
      </c>
      <c r="D22" s="5">
        <f t="shared" si="2"/>
        <v>4</v>
      </c>
      <c r="E22" s="26">
        <f t="shared" si="1"/>
        <v>2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162</v>
      </c>
      <c r="C23" s="5">
        <v>169</v>
      </c>
      <c r="D23" s="5">
        <f t="shared" si="0"/>
        <v>8</v>
      </c>
      <c r="E23" s="26">
        <f t="shared" si="1"/>
        <v>1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172</v>
      </c>
      <c r="C24" s="5">
        <v>176</v>
      </c>
      <c r="D24" s="5">
        <f t="shared" si="0"/>
        <v>5</v>
      </c>
      <c r="E24" s="26">
        <f t="shared" si="1"/>
        <v>1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179</v>
      </c>
      <c r="C25" s="5">
        <v>179</v>
      </c>
      <c r="D25" s="5">
        <f t="shared" si="0"/>
        <v>1</v>
      </c>
      <c r="E25" s="26">
        <f t="shared" si="1"/>
        <v>2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184</v>
      </c>
      <c r="C26" s="5">
        <v>186</v>
      </c>
      <c r="D26" s="5">
        <f t="shared" si="0"/>
        <v>3</v>
      </c>
      <c r="E26" s="26">
        <f t="shared" si="1"/>
        <v>4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195</v>
      </c>
      <c r="C27" s="5">
        <v>195</v>
      </c>
      <c r="D27" s="5">
        <f t="shared" si="0"/>
        <v>1</v>
      </c>
      <c r="E27" s="26">
        <f t="shared" si="1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198</v>
      </c>
      <c r="C28" s="5">
        <v>198</v>
      </c>
      <c r="D28" s="5">
        <f t="shared" si="0"/>
        <v>1</v>
      </c>
      <c r="E28" s="26">
        <f t="shared" si="1"/>
        <v>2.5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204</v>
      </c>
      <c r="C29" s="5">
        <v>204</v>
      </c>
      <c r="D29" s="5">
        <f t="shared" si="0"/>
        <v>1</v>
      </c>
      <c r="E29" s="26">
        <f t="shared" si="1"/>
        <v>1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207</v>
      </c>
      <c r="C30" s="5">
        <v>207</v>
      </c>
      <c r="D30" s="5">
        <f t="shared" si="0"/>
        <v>1</v>
      </c>
      <c r="E30" s="26">
        <f t="shared" si="1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209</v>
      </c>
      <c r="C31" s="5">
        <v>209</v>
      </c>
      <c r="D31" s="5">
        <f t="shared" si="0"/>
        <v>1</v>
      </c>
      <c r="E31" s="26">
        <f t="shared" si="1"/>
        <v>1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212</v>
      </c>
      <c r="C32" s="5">
        <v>213</v>
      </c>
      <c r="D32" s="5">
        <f t="shared" ref="D32:D39" si="3">(C32-B32)+1</f>
        <v>2</v>
      </c>
      <c r="E32" s="26">
        <f t="shared" si="1"/>
        <v>1.5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217</v>
      </c>
      <c r="C33" s="5">
        <v>218</v>
      </c>
      <c r="D33" s="5">
        <f t="shared" si="3"/>
        <v>2</v>
      </c>
      <c r="E33" s="26">
        <f t="shared" si="1"/>
        <v>1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221</v>
      </c>
      <c r="C34" s="5">
        <v>226</v>
      </c>
      <c r="D34" s="5">
        <f t="shared" si="3"/>
        <v>6</v>
      </c>
      <c r="E34" s="26">
        <f t="shared" si="1"/>
        <v>1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229</v>
      </c>
      <c r="C35" s="5">
        <v>229</v>
      </c>
      <c r="D35" s="5">
        <f t="shared" si="3"/>
        <v>1</v>
      </c>
      <c r="E35" s="26">
        <f t="shared" si="1"/>
        <v>2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234</v>
      </c>
      <c r="C36" s="5">
        <v>234</v>
      </c>
      <c r="D36" s="5">
        <f t="shared" si="3"/>
        <v>1</v>
      </c>
      <c r="E36" s="26">
        <f t="shared" si="1"/>
        <v>4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7">
        <v>243</v>
      </c>
      <c r="C37" s="5">
        <v>252</v>
      </c>
      <c r="D37" s="5">
        <f t="shared" si="3"/>
        <v>10</v>
      </c>
      <c r="E37" s="26">
        <f t="shared" si="1"/>
        <v>0.5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42" x14ac:dyDescent="0.3">
      <c r="B38" s="7">
        <v>254</v>
      </c>
      <c r="C38" s="5">
        <v>255</v>
      </c>
      <c r="D38" s="5">
        <f t="shared" si="3"/>
        <v>2</v>
      </c>
      <c r="E38" s="26">
        <f t="shared" si="1"/>
        <v>6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42" x14ac:dyDescent="0.3">
      <c r="B39" s="7">
        <v>268</v>
      </c>
      <c r="C39" s="5">
        <v>271</v>
      </c>
      <c r="D39" s="5">
        <f t="shared" si="3"/>
        <v>4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42" x14ac:dyDescent="0.3">
      <c r="B40" s="9"/>
      <c r="C40" s="10"/>
      <c r="D40" s="10"/>
      <c r="E40" s="10"/>
      <c r="F40" s="11"/>
      <c r="H40" s="9"/>
      <c r="I40" s="11"/>
      <c r="K40" s="9"/>
      <c r="L40" s="10"/>
      <c r="M40" s="10"/>
      <c r="N40" s="11"/>
      <c r="P40" s="9"/>
      <c r="Q40" s="10"/>
      <c r="R40" s="11"/>
      <c r="T40" s="9"/>
      <c r="U40" s="10"/>
      <c r="V40" s="11"/>
      <c r="X40" s="9"/>
      <c r="Y40" s="11"/>
    </row>
    <row r="42" spans="2:42" x14ac:dyDescent="0.3">
      <c r="D42" s="5">
        <f>SUM(D4:D40)</f>
        <v>125</v>
      </c>
      <c r="E42" s="26">
        <f>AVERAGE(E4:E40)</f>
        <v>2.0428571428571427</v>
      </c>
      <c r="F42" s="5">
        <f>SUM(F4:F40)</f>
        <v>36</v>
      </c>
      <c r="I42" s="5">
        <f>SUM(I4:I40)</f>
        <v>1</v>
      </c>
      <c r="M42" s="5">
        <f>SUM(M4:M40)</f>
        <v>0</v>
      </c>
      <c r="N42" s="5">
        <f>SUM(N4:N40)</f>
        <v>0</v>
      </c>
      <c r="R42" s="5">
        <f>SUM(R4:R40)</f>
        <v>20</v>
      </c>
      <c r="V42" s="5">
        <f>SUM(V4:V40)</f>
        <v>0</v>
      </c>
      <c r="Y42" s="5">
        <f>SUM(Y4:Y40)</f>
        <v>1</v>
      </c>
      <c r="AA42" s="5">
        <f>SUM(AA4:AA40)</f>
        <v>296</v>
      </c>
      <c r="AB42" s="5">
        <f>AA42-(R42+V42+Y42)</f>
        <v>275</v>
      </c>
      <c r="AC42" s="6">
        <f>((D42+I42)/AB42)*100</f>
        <v>45.81818181818182</v>
      </c>
      <c r="AD42" s="6">
        <f>100-AC42</f>
        <v>54.18181818181818</v>
      </c>
      <c r="AE42" s="6" t="s">
        <v>34</v>
      </c>
      <c r="AF42" s="6">
        <f>B4/120</f>
        <v>3.3333333333333333E-2</v>
      </c>
      <c r="AG42" s="6">
        <f>H4/120</f>
        <v>2.2916666666666665</v>
      </c>
      <c r="AH42" s="6">
        <f>R4/120</f>
        <v>0.16666666666666666</v>
      </c>
      <c r="AI42" s="6">
        <f>I42</f>
        <v>1</v>
      </c>
      <c r="AJ42" s="6">
        <v>0</v>
      </c>
      <c r="AK42" s="6">
        <f>(AJ42/AI42)*100</f>
        <v>0</v>
      </c>
      <c r="AL42" s="6">
        <f>F42+I42</f>
        <v>37</v>
      </c>
      <c r="AM42" s="6" t="s">
        <v>34</v>
      </c>
      <c r="AN42" s="6" t="s">
        <v>34</v>
      </c>
      <c r="AO42" s="6" t="s">
        <v>34</v>
      </c>
      <c r="AP42" s="6">
        <f>AVERAGE(D4:D39)/2</f>
        <v>1.7361111111111112</v>
      </c>
    </row>
    <row r="44" spans="2:42" x14ac:dyDescent="0.3">
      <c r="B44" s="20" t="s">
        <v>26</v>
      </c>
    </row>
    <row r="45" spans="2:42" x14ac:dyDescent="0.3">
      <c r="B45" s="21" t="s">
        <v>27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D7"/>
  <sheetViews>
    <sheetView tabSelected="1" workbookViewId="0">
      <selection activeCell="D3" sqref="D3"/>
    </sheetView>
  </sheetViews>
  <sheetFormatPr baseColWidth="10" defaultRowHeight="15" x14ac:dyDescent="0.2"/>
  <cols>
    <col min="1" max="1" width="3.33203125" customWidth="1"/>
  </cols>
  <sheetData>
    <row r="1" spans="2:4" ht="11" customHeight="1" x14ac:dyDescent="0.2"/>
    <row r="2" spans="2:4" ht="80" x14ac:dyDescent="0.2">
      <c r="B2" s="2" t="s">
        <v>15</v>
      </c>
      <c r="C2" s="1" t="s">
        <v>19</v>
      </c>
      <c r="D2" s="43" t="s">
        <v>40</v>
      </c>
    </row>
    <row r="3" spans="2:4" x14ac:dyDescent="0.2">
      <c r="B3">
        <v>1</v>
      </c>
      <c r="C3" s="22">
        <v>49.367088607594937</v>
      </c>
      <c r="D3" t="s">
        <v>38</v>
      </c>
    </row>
    <row r="4" spans="2:4" x14ac:dyDescent="0.2">
      <c r="B4">
        <v>2</v>
      </c>
      <c r="C4" s="22">
        <v>58.921161825726145</v>
      </c>
      <c r="D4" t="s">
        <v>39</v>
      </c>
    </row>
    <row r="5" spans="2:4" x14ac:dyDescent="0.2">
      <c r="B5">
        <v>4</v>
      </c>
      <c r="C5" s="22">
        <v>30.92436974789916</v>
      </c>
      <c r="D5" t="s">
        <v>39</v>
      </c>
    </row>
    <row r="6" spans="2:4" x14ac:dyDescent="0.2">
      <c r="B6">
        <v>5</v>
      </c>
      <c r="C6" s="22">
        <v>41.723356009070294</v>
      </c>
      <c r="D6" t="s">
        <v>39</v>
      </c>
    </row>
    <row r="7" spans="2:4" x14ac:dyDescent="0.2">
      <c r="B7">
        <v>6</v>
      </c>
      <c r="C7" s="22">
        <v>45.81818181818182</v>
      </c>
      <c r="D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2025-04-29T02:03:46Z</dcterms:modified>
</cp:coreProperties>
</file>