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Behavior worksheets/2025-02-12 Ex348/2025-02-12 Ex348 Stercoralis/"/>
    </mc:Choice>
  </mc:AlternateContent>
  <xr:revisionPtr revIDLastSave="0" documentId="13_ncr:1_{67FB55D6-2322-7F41-8227-FF1F5C0598F3}" xr6:coauthVersionLast="47" xr6:coauthVersionMax="47" xr10:uidLastSave="{00000000-0000-0000-0000-000000000000}"/>
  <bookViews>
    <workbookView xWindow="860" yWindow="760" windowWidth="27900" windowHeight="15080" activeTab="4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Compile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3" i="21" l="1"/>
  <c r="W8" i="3"/>
  <c r="X8" i="3" s="1"/>
  <c r="Y8" i="3"/>
  <c r="Z8" i="3"/>
  <c r="AA8" i="3"/>
  <c r="AB8" i="3"/>
  <c r="AC8" i="3"/>
  <c r="AD8" i="3"/>
  <c r="AF8" i="3" s="1"/>
  <c r="L4" i="21" l="1"/>
  <c r="L13" i="21" s="1"/>
  <c r="P5" i="21"/>
  <c r="P6" i="21"/>
  <c r="P7" i="21"/>
  <c r="P4" i="21"/>
  <c r="D5" i="21"/>
  <c r="D6" i="21"/>
  <c r="D7" i="21"/>
  <c r="D8" i="21"/>
  <c r="D9" i="21"/>
  <c r="D10" i="21"/>
  <c r="D4" i="21"/>
  <c r="AC8" i="20"/>
  <c r="L4" i="20"/>
  <c r="AA8" i="20" s="1"/>
  <c r="D5" i="20"/>
  <c r="D4" i="20"/>
  <c r="D5" i="3"/>
  <c r="D4" i="3"/>
  <c r="L4" i="3"/>
  <c r="L8" i="3" s="1"/>
  <c r="Z13" i="21"/>
  <c r="Y13" i="21"/>
  <c r="U13" i="21"/>
  <c r="S13" i="21"/>
  <c r="H13" i="21"/>
  <c r="AD13" i="21" s="1"/>
  <c r="AF13" i="21" s="1"/>
  <c r="E13" i="21"/>
  <c r="Z8" i="20"/>
  <c r="Y8" i="20"/>
  <c r="U8" i="20"/>
  <c r="S8" i="20"/>
  <c r="P8" i="20"/>
  <c r="H8" i="20"/>
  <c r="AD8" i="20" s="1"/>
  <c r="AF8" i="20" s="1"/>
  <c r="E8" i="20"/>
  <c r="U8" i="3"/>
  <c r="S8" i="3"/>
  <c r="P8" i="3"/>
  <c r="H8" i="3"/>
  <c r="E8" i="3"/>
  <c r="P13" i="21" l="1"/>
  <c r="AB13" i="21" s="1"/>
  <c r="L8" i="20"/>
  <c r="AB8" i="20" s="1"/>
  <c r="D8" i="3"/>
  <c r="D13" i="21"/>
  <c r="V13" i="21"/>
  <c r="W13" i="21" s="1"/>
  <c r="X13" i="21" s="1"/>
  <c r="D8" i="20"/>
  <c r="V8" i="20"/>
  <c r="V8" i="3"/>
  <c r="W8" i="20" l="1"/>
  <c r="X8" i="20" s="1"/>
</calcChain>
</file>

<file path=xl/sharedStrings.xml><?xml version="1.0" encoding="utf-8"?>
<sst xmlns="http://schemas.openxmlformats.org/spreadsheetml/2006/main" count="112" uniqueCount="28">
  <si>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</si>
  <si>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</si>
  <si>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</si>
  <si>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</si>
  <si>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</si>
  <si>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</si>
  <si>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</si>
  <si>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</si>
  <si>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</si>
  <si>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</si>
  <si>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</si>
  <si>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</si>
  <si>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</si>
  <si>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</si>
  <si>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</si>
  <si>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</si>
  <si>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</si>
  <si>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</si>
  <si>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</si>
  <si>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</si>
  <si>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</si>
  <si>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</si>
  <si>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</si>
  <si>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to penetration</t>
  </si>
  <si>
    <t>N/A</t>
  </si>
  <si>
    <t>Exclude; had punctured when started recording</t>
  </si>
  <si>
    <t>% time spent burrowing</t>
  </si>
  <si>
    <t>Time spent burrowing before 
aborted attempt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</si>
</sst>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4" fillId="0" borderId="0" xfId="0" applyFont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G8"/>
  <sheetViews>
    <sheetView topLeftCell="H1" zoomScale="50" workbookViewId="0">
      <selection activeCell="AG8" sqref="AG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5.1640625" style="5" bestFit="1" customWidth="1"/>
    <col min="34" max="16384" width="8.83203125" style="5"/>
  </cols>
  <sheetData>
    <row r="2" spans="2:33" ht="81" customHeight="1" x14ac:dyDescent="0.3">
      <c r="B2" s="22" t="s">
        <v>0</v>
      </c>
      <c r="C2" s="23"/>
      <c r="D2" s="23"/>
      <c r="E2" s="24"/>
      <c r="F2" s="13"/>
      <c r="G2" s="25" t="s">
        <v>4</v>
      </c>
      <c r="H2" s="26"/>
      <c r="I2" s="13"/>
      <c r="J2" s="27" t="s">
        <v>7</v>
      </c>
      <c r="K2" s="28"/>
      <c r="L2" s="29"/>
      <c r="M2" s="13"/>
      <c r="N2" s="30" t="s">
        <v>20</v>
      </c>
      <c r="O2" s="31"/>
      <c r="P2" s="32"/>
      <c r="Q2" s="13"/>
      <c r="R2" s="20" t="s">
        <v>8</v>
      </c>
      <c r="S2" s="21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26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27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46</v>
      </c>
      <c r="C4" s="5">
        <v>46</v>
      </c>
      <c r="D4" s="5">
        <f>(C4-B4)+1</f>
        <v>1</v>
      </c>
      <c r="E4" s="8">
        <v>1</v>
      </c>
      <c r="G4" s="7">
        <v>78</v>
      </c>
      <c r="H4" s="8">
        <v>1</v>
      </c>
      <c r="J4" s="7">
        <v>79</v>
      </c>
      <c r="K4" s="5">
        <v>90</v>
      </c>
      <c r="L4" s="8">
        <f>(K4-J4)+1</f>
        <v>12</v>
      </c>
      <c r="N4" s="7"/>
      <c r="P4" s="8"/>
      <c r="R4" s="7">
        <v>91</v>
      </c>
      <c r="S4" s="8">
        <v>1</v>
      </c>
      <c r="U4" s="5">
        <v>91</v>
      </c>
    </row>
    <row r="5" spans="2:33" x14ac:dyDescent="0.3">
      <c r="B5" s="7">
        <v>75</v>
      </c>
      <c r="C5" s="5">
        <v>75</v>
      </c>
      <c r="D5" s="5">
        <f>(C5-B5)+1</f>
        <v>1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9"/>
      <c r="C6" s="10"/>
      <c r="D6" s="10"/>
      <c r="E6" s="11"/>
      <c r="G6" s="9"/>
      <c r="H6" s="11"/>
      <c r="J6" s="9"/>
      <c r="K6" s="10"/>
      <c r="L6" s="11"/>
      <c r="N6" s="9"/>
      <c r="O6" s="10"/>
      <c r="P6" s="11"/>
      <c r="R6" s="9"/>
      <c r="S6" s="11"/>
    </row>
    <row r="8" spans="2:33" x14ac:dyDescent="0.3">
      <c r="D8" s="5">
        <f>SUM(D4:D6)</f>
        <v>2</v>
      </c>
      <c r="E8" s="5">
        <f>SUM(E4:E6)</f>
        <v>2</v>
      </c>
      <c r="H8" s="5">
        <f>SUM(H4:H6)</f>
        <v>1</v>
      </c>
      <c r="L8" s="5">
        <f>SUM(L4:L6)</f>
        <v>12</v>
      </c>
      <c r="P8" s="5">
        <f>SUM(P4:P6)</f>
        <v>0</v>
      </c>
      <c r="S8" s="5">
        <f>SUM(S4:S6)</f>
        <v>1</v>
      </c>
      <c r="U8" s="5">
        <f>SUM(U4:U6)</f>
        <v>91</v>
      </c>
      <c r="V8" s="5">
        <f>U8-(L8+P8+S8)</f>
        <v>78</v>
      </c>
      <c r="W8" s="6">
        <f>((D8+H8)/V8)*100</f>
        <v>3.8461538461538463</v>
      </c>
      <c r="X8" s="6">
        <f>100-W8</f>
        <v>96.15384615384616</v>
      </c>
      <c r="Y8" s="6">
        <f>B4/120</f>
        <v>0.38333333333333336</v>
      </c>
      <c r="Z8" s="6">
        <f>G4/120</f>
        <v>0.65</v>
      </c>
      <c r="AA8" s="6">
        <f>(L4+2)/120</f>
        <v>0.11666666666666667</v>
      </c>
      <c r="AB8" s="6">
        <f>((L8+2)/(U8-P8))*100</f>
        <v>15.384615384615385</v>
      </c>
      <c r="AC8" s="6">
        <f>U4/120</f>
        <v>0.7583333333333333</v>
      </c>
      <c r="AD8" s="6">
        <f>H8</f>
        <v>1</v>
      </c>
      <c r="AE8" s="6">
        <v>0</v>
      </c>
      <c r="AF8" s="6">
        <f>(AE8/AD8)*100</f>
        <v>0</v>
      </c>
      <c r="AG8" s="5" t="s">
        <v>24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F2"/>
  <sheetViews>
    <sheetView zoomScale="50" workbookViewId="0">
      <selection activeCell="B3" sqref="B3"/>
    </sheetView>
  </sheetViews>
  <sheetFormatPr baseColWidth="10" defaultColWidth="8.83203125" defaultRowHeight="24" x14ac:dyDescent="0.3"/>
  <cols>
    <col min="1" max="22" width="8.83203125" style="5"/>
    <col min="23" max="28" width="8.83203125" style="6"/>
    <col min="29" max="31" width="8.83203125" style="5"/>
    <col min="32" max="32" width="8.83203125" style="6"/>
    <col min="33" max="16384" width="8.83203125" style="5"/>
  </cols>
  <sheetData>
    <row r="2" spans="2:2" x14ac:dyDescent="0.3">
      <c r="B2" s="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G8"/>
  <sheetViews>
    <sheetView topLeftCell="L1" zoomScale="56" workbookViewId="0">
      <selection activeCell="AG8" sqref="AG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2" t="s">
        <v>0</v>
      </c>
      <c r="C2" s="23"/>
      <c r="D2" s="23"/>
      <c r="E2" s="24"/>
      <c r="F2" s="13"/>
      <c r="G2" s="25" t="s">
        <v>4</v>
      </c>
      <c r="H2" s="26"/>
      <c r="I2" s="13"/>
      <c r="J2" s="27" t="s">
        <v>7</v>
      </c>
      <c r="K2" s="28"/>
      <c r="L2" s="29"/>
      <c r="M2" s="13"/>
      <c r="N2" s="30" t="s">
        <v>20</v>
      </c>
      <c r="O2" s="31"/>
      <c r="P2" s="32"/>
      <c r="Q2" s="13"/>
      <c r="R2" s="20" t="s">
        <v>8</v>
      </c>
      <c r="S2" s="21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26</v>
      </c>
      <c r="AC2" s="4" t="s">
        <v>23</v>
      </c>
      <c r="AD2" s="4" t="s">
        <v>11</v>
      </c>
      <c r="AE2" s="4" t="s">
        <v>12</v>
      </c>
      <c r="AF2" s="4" t="s">
        <v>17</v>
      </c>
      <c r="AG2" s="19" t="s">
        <v>27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128</v>
      </c>
      <c r="C4" s="5">
        <v>129</v>
      </c>
      <c r="D4" s="5">
        <f>(C4-B4)+1</f>
        <v>2</v>
      </c>
      <c r="E4" s="8">
        <v>1</v>
      </c>
      <c r="G4" s="7">
        <v>245</v>
      </c>
      <c r="H4" s="8">
        <v>1</v>
      </c>
      <c r="J4" s="7">
        <v>246</v>
      </c>
      <c r="K4" s="5">
        <v>267</v>
      </c>
      <c r="L4" s="8">
        <f>(K4-J4)+1</f>
        <v>22</v>
      </c>
      <c r="N4" s="7"/>
      <c r="P4" s="8"/>
      <c r="R4" s="7">
        <v>268</v>
      </c>
      <c r="S4" s="8">
        <v>1</v>
      </c>
      <c r="U4" s="5">
        <v>268</v>
      </c>
    </row>
    <row r="5" spans="2:33" x14ac:dyDescent="0.3">
      <c r="B5" s="7">
        <v>243</v>
      </c>
      <c r="C5" s="5">
        <v>244</v>
      </c>
      <c r="D5" s="5">
        <f>(C5-B5)+1</f>
        <v>2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9"/>
      <c r="C6" s="10"/>
      <c r="D6" s="10"/>
      <c r="E6" s="11"/>
      <c r="G6" s="9"/>
      <c r="H6" s="11"/>
      <c r="J6" s="9"/>
      <c r="K6" s="10"/>
      <c r="L6" s="11"/>
      <c r="N6" s="9"/>
      <c r="O6" s="10"/>
      <c r="P6" s="11"/>
      <c r="R6" s="9"/>
      <c r="S6" s="11"/>
    </row>
    <row r="8" spans="2:33" x14ac:dyDescent="0.3">
      <c r="D8" s="5">
        <f>SUM(D4:D6)</f>
        <v>4</v>
      </c>
      <c r="E8" s="5">
        <f>SUM(E4:E6)</f>
        <v>2</v>
      </c>
      <c r="H8" s="5">
        <f>SUM(H4:H6)</f>
        <v>1</v>
      </c>
      <c r="L8" s="5">
        <f>SUM(L4:L6)</f>
        <v>22</v>
      </c>
      <c r="P8" s="5">
        <f>SUM(P4:P6)</f>
        <v>0</v>
      </c>
      <c r="S8" s="5">
        <f>SUM(S4:S6)</f>
        <v>1</v>
      </c>
      <c r="U8" s="5">
        <f>SUM(U4:U6)</f>
        <v>268</v>
      </c>
      <c r="V8" s="5">
        <f>U8-(L8+P8+S8)</f>
        <v>245</v>
      </c>
      <c r="W8" s="6">
        <f>((D8+H8)/V8)*100</f>
        <v>2.0408163265306123</v>
      </c>
      <c r="X8" s="6">
        <f>100-W8</f>
        <v>97.959183673469383</v>
      </c>
      <c r="Y8" s="6">
        <f>B4/120</f>
        <v>1.0666666666666667</v>
      </c>
      <c r="Z8" s="6">
        <f>G4/120</f>
        <v>2.0416666666666665</v>
      </c>
      <c r="AA8" s="6">
        <f>(L4+2)/120</f>
        <v>0.2</v>
      </c>
      <c r="AB8" s="6">
        <f>((L8+2)/(U8-P8))*100</f>
        <v>8.9552238805970141</v>
      </c>
      <c r="AC8" s="6">
        <f>U4/120</f>
        <v>2.2333333333333334</v>
      </c>
      <c r="AD8" s="6">
        <f>H8</f>
        <v>1</v>
      </c>
      <c r="AE8" s="6">
        <v>0</v>
      </c>
      <c r="AF8" s="6">
        <f>(AE8/AD8)*100</f>
        <v>0</v>
      </c>
      <c r="AG8" s="5" t="s">
        <v>24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G13"/>
  <sheetViews>
    <sheetView topLeftCell="I1" zoomScale="56" workbookViewId="0">
      <selection activeCell="T39" sqref="T3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2" t="s">
        <v>0</v>
      </c>
      <c r="C2" s="23"/>
      <c r="D2" s="23"/>
      <c r="E2" s="24"/>
      <c r="F2" s="13"/>
      <c r="G2" s="25" t="s">
        <v>4</v>
      </c>
      <c r="H2" s="26"/>
      <c r="I2" s="13"/>
      <c r="J2" s="27" t="s">
        <v>7</v>
      </c>
      <c r="K2" s="28"/>
      <c r="L2" s="29"/>
      <c r="M2" s="13"/>
      <c r="N2" s="30" t="s">
        <v>20</v>
      </c>
      <c r="O2" s="31"/>
      <c r="P2" s="32"/>
      <c r="Q2" s="13"/>
      <c r="R2" s="20" t="s">
        <v>8</v>
      </c>
      <c r="S2" s="21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26</v>
      </c>
      <c r="AC2" s="4" t="s">
        <v>23</v>
      </c>
      <c r="AD2" s="4" t="s">
        <v>11</v>
      </c>
      <c r="AE2" s="4" t="s">
        <v>12</v>
      </c>
      <c r="AF2" s="4" t="s">
        <v>17</v>
      </c>
      <c r="AG2" s="19" t="s">
        <v>27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88</v>
      </c>
      <c r="C4" s="5">
        <v>88</v>
      </c>
      <c r="D4" s="5">
        <f>(C4-B4)+1</f>
        <v>1</v>
      </c>
      <c r="E4" s="8">
        <v>1</v>
      </c>
      <c r="G4" s="7">
        <v>398</v>
      </c>
      <c r="H4" s="8">
        <v>1</v>
      </c>
      <c r="J4" s="7">
        <v>399</v>
      </c>
      <c r="K4" s="5">
        <v>430</v>
      </c>
      <c r="L4" s="8">
        <f>(K4-J4)+1</f>
        <v>32</v>
      </c>
      <c r="N4" s="7">
        <v>268</v>
      </c>
      <c r="O4" s="5">
        <v>273</v>
      </c>
      <c r="P4" s="8">
        <f>(O4-N4)+1</f>
        <v>6</v>
      </c>
      <c r="R4" s="7"/>
      <c r="S4" s="8"/>
      <c r="U4" s="5">
        <v>600</v>
      </c>
    </row>
    <row r="5" spans="2:33" x14ac:dyDescent="0.3">
      <c r="B5" s="7">
        <v>372</v>
      </c>
      <c r="C5" s="5">
        <v>374</v>
      </c>
      <c r="D5" s="5">
        <f t="shared" ref="D5:D10" si="0">(C5-B5)+1</f>
        <v>3</v>
      </c>
      <c r="E5" s="8">
        <v>1</v>
      </c>
      <c r="G5" s="7"/>
      <c r="H5" s="8"/>
      <c r="J5" s="7"/>
      <c r="L5" s="8"/>
      <c r="N5" s="7">
        <v>316</v>
      </c>
      <c r="O5" s="5">
        <v>322</v>
      </c>
      <c r="P5" s="8">
        <f t="shared" ref="P5:P7" si="1">(O5-N5)+1</f>
        <v>7</v>
      </c>
      <c r="R5" s="7"/>
      <c r="S5" s="8"/>
    </row>
    <row r="6" spans="2:33" x14ac:dyDescent="0.3">
      <c r="B6" s="7">
        <v>382</v>
      </c>
      <c r="C6" s="5">
        <v>382</v>
      </c>
      <c r="D6" s="5">
        <f t="shared" si="0"/>
        <v>1</v>
      </c>
      <c r="E6" s="8">
        <v>1</v>
      </c>
      <c r="G6" s="7"/>
      <c r="H6" s="8"/>
      <c r="J6" s="7"/>
      <c r="L6" s="8"/>
      <c r="N6" s="7">
        <v>391</v>
      </c>
      <c r="O6" s="5">
        <v>394</v>
      </c>
      <c r="P6" s="8">
        <f t="shared" si="1"/>
        <v>4</v>
      </c>
      <c r="R6" s="7"/>
      <c r="S6" s="8"/>
    </row>
    <row r="7" spans="2:33" x14ac:dyDescent="0.3">
      <c r="B7" s="7">
        <v>385</v>
      </c>
      <c r="C7" s="5">
        <v>386</v>
      </c>
      <c r="D7" s="5">
        <f t="shared" si="0"/>
        <v>2</v>
      </c>
      <c r="E7" s="8">
        <v>1</v>
      </c>
      <c r="G7" s="7"/>
      <c r="H7" s="8"/>
      <c r="J7" s="7"/>
      <c r="L7" s="8"/>
      <c r="N7" s="7">
        <v>399</v>
      </c>
      <c r="O7" s="5">
        <v>429</v>
      </c>
      <c r="P7" s="8">
        <f t="shared" si="1"/>
        <v>31</v>
      </c>
      <c r="R7" s="7"/>
      <c r="S7" s="8"/>
    </row>
    <row r="8" spans="2:33" x14ac:dyDescent="0.3">
      <c r="B8" s="7">
        <v>436</v>
      </c>
      <c r="C8" s="5">
        <v>438</v>
      </c>
      <c r="D8" s="5">
        <f t="shared" si="0"/>
        <v>3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506</v>
      </c>
      <c r="C9" s="5">
        <v>510</v>
      </c>
      <c r="D9" s="5">
        <f t="shared" si="0"/>
        <v>5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530</v>
      </c>
      <c r="C10" s="5">
        <v>532</v>
      </c>
      <c r="D10" s="5">
        <f t="shared" si="0"/>
        <v>3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9"/>
      <c r="C11" s="10"/>
      <c r="D11" s="10"/>
      <c r="E11" s="11"/>
      <c r="G11" s="9"/>
      <c r="H11" s="11"/>
      <c r="J11" s="9"/>
      <c r="K11" s="10"/>
      <c r="L11" s="11"/>
      <c r="N11" s="9"/>
      <c r="O11" s="10"/>
      <c r="P11" s="11"/>
      <c r="R11" s="9"/>
      <c r="S11" s="11"/>
    </row>
    <row r="13" spans="2:33" x14ac:dyDescent="0.3">
      <c r="D13" s="5">
        <f>SUM(D4:D11)</f>
        <v>18</v>
      </c>
      <c r="E13" s="5">
        <f>SUM(E4:E11)</f>
        <v>7</v>
      </c>
      <c r="H13" s="5">
        <f>SUM(H4:H11)</f>
        <v>1</v>
      </c>
      <c r="L13" s="5">
        <f>SUM(L4:L11)</f>
        <v>32</v>
      </c>
      <c r="P13" s="5">
        <f>SUM(P4:P11)</f>
        <v>48</v>
      </c>
      <c r="S13" s="5">
        <f>SUM(S4:S11)</f>
        <v>0</v>
      </c>
      <c r="U13" s="5">
        <f>SUM(U4:U11)</f>
        <v>600</v>
      </c>
      <c r="V13" s="5">
        <f>U13-(L13+P13+S13)</f>
        <v>520</v>
      </c>
      <c r="W13" s="6">
        <f>((D13+H13)/V13)*100</f>
        <v>3.6538461538461542</v>
      </c>
      <c r="X13" s="6">
        <f>100-W13</f>
        <v>96.34615384615384</v>
      </c>
      <c r="Y13" s="6">
        <f>B4/120</f>
        <v>0.73333333333333328</v>
      </c>
      <c r="Z13" s="6">
        <f>G4/120</f>
        <v>3.3166666666666669</v>
      </c>
      <c r="AA13" s="6" t="s">
        <v>24</v>
      </c>
      <c r="AB13" s="6">
        <f>((L13+2)/(U13-P13))*100</f>
        <v>6.1594202898550732</v>
      </c>
      <c r="AC13" s="6" t="s">
        <v>24</v>
      </c>
      <c r="AD13" s="6">
        <f>H13</f>
        <v>1</v>
      </c>
      <c r="AE13" s="6">
        <v>1</v>
      </c>
      <c r="AF13" s="6">
        <f>(AE13/AD13)*100</f>
        <v>100</v>
      </c>
      <c r="AG13" s="6">
        <f>AVERAGE((L4+1))/120</f>
        <v>0.27500000000000002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H6"/>
  <sheetViews>
    <sheetView tabSelected="1" workbookViewId="0">
      <selection activeCell="G6" sqref="G6"/>
    </sheetView>
  </sheetViews>
  <sheetFormatPr baseColWidth="10" defaultRowHeight="15" x14ac:dyDescent="0.2"/>
  <cols>
    <col min="1" max="1" width="3.33203125" customWidth="1"/>
  </cols>
  <sheetData>
    <row r="1" spans="2:8" ht="11" customHeight="1" x14ac:dyDescent="0.2"/>
    <row r="2" spans="2:8" ht="80" x14ac:dyDescent="0.2">
      <c r="B2" s="2" t="s">
        <v>13</v>
      </c>
      <c r="C2" s="1" t="s">
        <v>15</v>
      </c>
      <c r="D2" s="1" t="s">
        <v>10</v>
      </c>
      <c r="E2" s="1" t="s">
        <v>22</v>
      </c>
      <c r="F2" s="1" t="s">
        <v>26</v>
      </c>
      <c r="G2" s="1" t="s">
        <v>23</v>
      </c>
      <c r="H2" s="1" t="s">
        <v>12</v>
      </c>
    </row>
    <row r="3" spans="2:8" x14ac:dyDescent="0.2">
      <c r="B3">
        <v>1</v>
      </c>
      <c r="C3" s="18">
        <v>3.8461538461538463</v>
      </c>
      <c r="D3" s="18">
        <v>0.65</v>
      </c>
      <c r="E3" s="18">
        <v>0.11666666666666667</v>
      </c>
      <c r="F3" s="18">
        <v>15.384615384615385</v>
      </c>
      <c r="G3" s="18">
        <v>0.7583333333333333</v>
      </c>
      <c r="H3" s="18">
        <v>0</v>
      </c>
    </row>
    <row r="4" spans="2:8" x14ac:dyDescent="0.2">
      <c r="B4">
        <v>3</v>
      </c>
      <c r="C4" s="18">
        <v>2.0408163265306123</v>
      </c>
      <c r="D4" s="18">
        <v>2.0416666666666665</v>
      </c>
      <c r="E4" s="18">
        <v>0.2</v>
      </c>
      <c r="F4" s="18">
        <v>8.9552238805970141</v>
      </c>
      <c r="G4" s="18">
        <v>2.2333333333333334</v>
      </c>
      <c r="H4" s="18">
        <v>0</v>
      </c>
    </row>
    <row r="5" spans="2:8" x14ac:dyDescent="0.2">
      <c r="B5">
        <v>4</v>
      </c>
      <c r="C5" s="18">
        <v>3.6538461538461542</v>
      </c>
      <c r="D5" s="18">
        <v>3.3166666666666669</v>
      </c>
      <c r="E5" s="18" t="s">
        <v>24</v>
      </c>
      <c r="F5" s="18">
        <v>6.1594202898550732</v>
      </c>
      <c r="G5" s="18">
        <v>5</v>
      </c>
      <c r="H5" s="18">
        <v>1</v>
      </c>
    </row>
    <row r="6" spans="2:8" x14ac:dyDescent="0.2">
      <c r="C6" s="18"/>
      <c r="D6" s="18"/>
      <c r="E6" s="18"/>
      <c r="F6" s="18"/>
      <c r="G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Worm 1</vt:lpstr>
      <vt:lpstr>Worm 2</vt:lpstr>
      <vt:lpstr>Worm 3</vt:lpstr>
      <vt:lpstr>Worm 4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2025-04-29T01:55:43Z</dcterms:modified>
</cp:coreProperties>
</file>