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3-05 Ex355/2025-03-05 Ex355 Strongyloides ratti/"/>
    </mc:Choice>
  </mc:AlternateContent>
  <xr:revisionPtr revIDLastSave="0" documentId="13_ncr:1_{ABFFA094-D46C-5E41-AC69-9DFF07D54E31}" xr6:coauthVersionLast="47" xr6:coauthVersionMax="47" xr10:uidLastSave="{00000000-0000-0000-0000-000000000000}"/>
  <bookViews>
    <workbookView xWindow="0" yWindow="500" windowWidth="28800" windowHeight="1638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21" l="1"/>
  <c r="AA15" i="20"/>
  <c r="AA7" i="19"/>
  <c r="AA13" i="3"/>
  <c r="AC10" i="21" l="1"/>
  <c r="Z10" i="21"/>
  <c r="Y10" i="21"/>
  <c r="U10" i="21"/>
  <c r="S10" i="21"/>
  <c r="H10" i="21"/>
  <c r="AD10" i="21" s="1"/>
  <c r="AF10" i="21" s="1"/>
  <c r="E10" i="21"/>
  <c r="D7" i="21"/>
  <c r="D6" i="21"/>
  <c r="P10" i="21"/>
  <c r="D5" i="21"/>
  <c r="L4" i="21"/>
  <c r="D4" i="21"/>
  <c r="AC15" i="20"/>
  <c r="Z15" i="20"/>
  <c r="Y15" i="20"/>
  <c r="U15" i="20"/>
  <c r="S15" i="20"/>
  <c r="H15" i="20"/>
  <c r="AD15" i="20" s="1"/>
  <c r="AF15" i="20" s="1"/>
  <c r="E15" i="20"/>
  <c r="D12" i="20"/>
  <c r="D11" i="20"/>
  <c r="D10" i="20"/>
  <c r="D9" i="20"/>
  <c r="D8" i="20"/>
  <c r="D7" i="20"/>
  <c r="D6" i="20"/>
  <c r="P15" i="20"/>
  <c r="D5" i="20"/>
  <c r="L4" i="20"/>
  <c r="D4" i="20"/>
  <c r="AC7" i="19"/>
  <c r="Z7" i="19"/>
  <c r="Y7" i="19"/>
  <c r="U7" i="19"/>
  <c r="S7" i="19"/>
  <c r="H7" i="19"/>
  <c r="AD7" i="19" s="1"/>
  <c r="AF7" i="19" s="1"/>
  <c r="E7" i="19"/>
  <c r="P7" i="19"/>
  <c r="L4" i="19"/>
  <c r="D4" i="19"/>
  <c r="L4" i="3"/>
  <c r="AC13" i="3"/>
  <c r="D5" i="3"/>
  <c r="D6" i="3"/>
  <c r="D7" i="3"/>
  <c r="D8" i="3"/>
  <c r="D9" i="3"/>
  <c r="D10" i="3"/>
  <c r="D4" i="3"/>
  <c r="Z13" i="3"/>
  <c r="Y13" i="3"/>
  <c r="U13" i="3"/>
  <c r="S13" i="3"/>
  <c r="H13" i="3"/>
  <c r="AD13" i="3" s="1"/>
  <c r="AF13" i="3" s="1"/>
  <c r="E13" i="3"/>
  <c r="L10" i="21" l="1"/>
  <c r="AB10" i="21" s="1"/>
  <c r="D10" i="21"/>
  <c r="L15" i="20"/>
  <c r="AB15" i="20" s="1"/>
  <c r="D15" i="20"/>
  <c r="L7" i="19"/>
  <c r="AB7" i="19" s="1"/>
  <c r="D7" i="19"/>
  <c r="V10" i="21"/>
  <c r="D13" i="3"/>
  <c r="L13" i="3"/>
  <c r="P13" i="3"/>
  <c r="W10" i="21" l="1"/>
  <c r="X10" i="21" s="1"/>
  <c r="V15" i="20"/>
  <c r="W15" i="20"/>
  <c r="X15" i="20" s="1"/>
  <c r="V7" i="19"/>
  <c r="W7" i="19"/>
  <c r="X7" i="19" s="1"/>
  <c r="AB13" i="3"/>
  <c r="V13" i="3"/>
  <c r="W13" i="3"/>
  <c r="X13" i="3" s="1"/>
</calcChain>
</file>

<file path=xl/sharedStrings.xml><?xml version="1.0" encoding="utf-8"?>
<sst xmlns="http://schemas.openxmlformats.org/spreadsheetml/2006/main" count="143" uniqueCount="28">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</sst>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4"/>
  <sheetViews>
    <sheetView topLeftCell="E1" zoomScale="50" workbookViewId="0">
      <selection activeCell="W13" sqref="W13:AG1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27</v>
      </c>
      <c r="C4" s="5">
        <v>27</v>
      </c>
      <c r="D4" s="5">
        <f>(C4-B4)+1</f>
        <v>1</v>
      </c>
      <c r="E4" s="8">
        <v>1</v>
      </c>
      <c r="G4" s="7">
        <v>63</v>
      </c>
      <c r="H4" s="8">
        <v>1</v>
      </c>
      <c r="J4" s="7">
        <v>64</v>
      </c>
      <c r="K4" s="5">
        <v>174</v>
      </c>
      <c r="L4" s="8">
        <f>(K4-J4)+1</f>
        <v>111</v>
      </c>
      <c r="N4" s="7"/>
      <c r="P4" s="8"/>
      <c r="R4" s="7">
        <v>175</v>
      </c>
      <c r="S4" s="8">
        <v>1</v>
      </c>
      <c r="U4" s="5">
        <v>175</v>
      </c>
    </row>
    <row r="5" spans="2:33" x14ac:dyDescent="0.3">
      <c r="B5" s="7">
        <v>32</v>
      </c>
      <c r="C5" s="5">
        <v>36</v>
      </c>
      <c r="D5" s="5">
        <f t="shared" ref="D5:D10" si="0">(C5-B5)+1</f>
        <v>5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39</v>
      </c>
      <c r="C6" s="5">
        <v>39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43</v>
      </c>
      <c r="C7" s="5">
        <v>47</v>
      </c>
      <c r="D7" s="5">
        <f t="shared" si="0"/>
        <v>5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49</v>
      </c>
      <c r="C8" s="5">
        <v>57</v>
      </c>
      <c r="D8" s="5">
        <f t="shared" si="0"/>
        <v>9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60</v>
      </c>
      <c r="C9" s="5">
        <v>60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62</v>
      </c>
      <c r="C10" s="5">
        <v>62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23</v>
      </c>
      <c r="E13" s="5">
        <f>SUM(E4:E11)</f>
        <v>7</v>
      </c>
      <c r="H13" s="5">
        <f>SUM(H4:H11)</f>
        <v>1</v>
      </c>
      <c r="L13" s="5">
        <f>SUM(L4:L11)</f>
        <v>111</v>
      </c>
      <c r="P13" s="5">
        <f>SUM(P4:P11)</f>
        <v>0</v>
      </c>
      <c r="S13" s="5">
        <f>SUM(S4:S11)</f>
        <v>1</v>
      </c>
      <c r="U13" s="5">
        <f>SUM(U4:U11)</f>
        <v>175</v>
      </c>
      <c r="V13" s="5">
        <f>U13-(L13+P13+S13)</f>
        <v>63</v>
      </c>
      <c r="W13" s="6">
        <f>((D13+H13)/V13)*100</f>
        <v>38.095238095238095</v>
      </c>
      <c r="X13" s="6">
        <f>100-W13</f>
        <v>61.904761904761905</v>
      </c>
      <c r="Y13" s="6">
        <f>B4/120</f>
        <v>0.22500000000000001</v>
      </c>
      <c r="Z13" s="6">
        <f>G4/120</f>
        <v>0.52500000000000002</v>
      </c>
      <c r="AA13" s="6">
        <f>(L4+2)/120</f>
        <v>0.94166666666666665</v>
      </c>
      <c r="AB13" s="6">
        <f>((L13+2)/(U13-P13))*100</f>
        <v>64.571428571428569</v>
      </c>
      <c r="AC13" s="6">
        <f>R4/120</f>
        <v>1.4583333333333333</v>
      </c>
      <c r="AD13" s="6">
        <f>H13</f>
        <v>1</v>
      </c>
      <c r="AE13" s="6">
        <v>0</v>
      </c>
      <c r="AF13" s="6">
        <f>(AE13/AD13)*100</f>
        <v>0</v>
      </c>
      <c r="AG13" s="6" t="s">
        <v>27</v>
      </c>
    </row>
    <row r="14" spans="2:33" x14ac:dyDescent="0.3">
      <c r="AG14" s="6"/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7"/>
  <sheetViews>
    <sheetView topLeftCell="H1" zoomScale="50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13</v>
      </c>
      <c r="C4" s="5">
        <v>75</v>
      </c>
      <c r="D4" s="5">
        <f>(C4-B4)+1</f>
        <v>63</v>
      </c>
      <c r="E4" s="8">
        <v>1</v>
      </c>
      <c r="G4" s="7">
        <v>86</v>
      </c>
      <c r="H4" s="8">
        <v>1</v>
      </c>
      <c r="J4" s="7">
        <v>87</v>
      </c>
      <c r="K4" s="5">
        <v>159</v>
      </c>
      <c r="L4" s="8">
        <f>(K4-J4)+1</f>
        <v>73</v>
      </c>
      <c r="N4" s="7"/>
      <c r="P4" s="8"/>
      <c r="R4" s="7">
        <v>160</v>
      </c>
      <c r="S4" s="8">
        <v>1</v>
      </c>
      <c r="U4" s="5">
        <v>160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63</v>
      </c>
      <c r="E7" s="5">
        <f>SUM(E4:E5)</f>
        <v>1</v>
      </c>
      <c r="H7" s="5">
        <f>SUM(H4:H5)</f>
        <v>1</v>
      </c>
      <c r="L7" s="5">
        <f>SUM(L4:L5)</f>
        <v>73</v>
      </c>
      <c r="P7" s="5">
        <f>SUM(P4:P5)</f>
        <v>0</v>
      </c>
      <c r="S7" s="5">
        <f>SUM(S4:S5)</f>
        <v>1</v>
      </c>
      <c r="U7" s="5">
        <f>SUM(U4:U5)</f>
        <v>160</v>
      </c>
      <c r="V7" s="5">
        <f>U7-(L7+P7+S7)</f>
        <v>86</v>
      </c>
      <c r="W7" s="6">
        <f>((D7+H7)/V7)*100</f>
        <v>74.418604651162795</v>
      </c>
      <c r="X7" s="6">
        <f>100-W7</f>
        <v>25.581395348837205</v>
      </c>
      <c r="Y7" s="6">
        <f>B4/120</f>
        <v>0.10833333333333334</v>
      </c>
      <c r="Z7" s="6">
        <f>G4/120</f>
        <v>0.71666666666666667</v>
      </c>
      <c r="AA7" s="6">
        <f>(L4+2)/120</f>
        <v>0.625</v>
      </c>
      <c r="AB7" s="6">
        <f>((L7+2)/(U7-P7))*100</f>
        <v>46.875</v>
      </c>
      <c r="AC7" s="6">
        <f>R4/120</f>
        <v>1.3333333333333333</v>
      </c>
      <c r="AD7" s="6">
        <f>H7</f>
        <v>1</v>
      </c>
      <c r="AE7" s="6">
        <v>0</v>
      </c>
      <c r="AF7" s="6">
        <f>(AE7/AD7)*100</f>
        <v>0</v>
      </c>
      <c r="AG7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15"/>
  <sheetViews>
    <sheetView topLeftCell="H1" zoomScale="56" workbookViewId="0">
      <selection activeCell="W15" sqref="W15:AG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2</v>
      </c>
      <c r="D4" s="5">
        <f>(C4-B4)+1</f>
        <v>1</v>
      </c>
      <c r="E4" s="8">
        <v>1</v>
      </c>
      <c r="G4" s="7">
        <v>40</v>
      </c>
      <c r="H4" s="8">
        <v>1</v>
      </c>
      <c r="J4" s="7">
        <v>41</v>
      </c>
      <c r="K4" s="5">
        <v>197</v>
      </c>
      <c r="L4" s="8">
        <f>(K4-J4)+1</f>
        <v>157</v>
      </c>
      <c r="N4" s="7"/>
      <c r="P4" s="8"/>
      <c r="R4" s="7">
        <v>198</v>
      </c>
      <c r="S4" s="8">
        <v>1</v>
      </c>
      <c r="U4" s="5">
        <v>198</v>
      </c>
    </row>
    <row r="5" spans="2:33" x14ac:dyDescent="0.3">
      <c r="B5" s="7">
        <v>4</v>
      </c>
      <c r="C5" s="5">
        <v>8</v>
      </c>
      <c r="D5" s="5">
        <f t="shared" ref="D5:D12" si="0">(C5-B5)+1</f>
        <v>5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9</v>
      </c>
      <c r="C6" s="5">
        <v>11</v>
      </c>
      <c r="D6" s="5">
        <f t="shared" si="0"/>
        <v>3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13</v>
      </c>
      <c r="C7" s="5">
        <v>18</v>
      </c>
      <c r="D7" s="5">
        <f t="shared" si="0"/>
        <v>6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21</v>
      </c>
      <c r="C8" s="5">
        <v>21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24</v>
      </c>
      <c r="C9" s="5">
        <v>24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33</v>
      </c>
      <c r="C10" s="5">
        <v>33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35</v>
      </c>
      <c r="C11" s="5">
        <v>35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39</v>
      </c>
      <c r="C12" s="5">
        <v>39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9"/>
      <c r="C13" s="10"/>
      <c r="D13" s="10"/>
      <c r="E13" s="11"/>
      <c r="G13" s="9"/>
      <c r="H13" s="11"/>
      <c r="J13" s="9"/>
      <c r="K13" s="10"/>
      <c r="L13" s="11"/>
      <c r="N13" s="9"/>
      <c r="O13" s="10"/>
      <c r="P13" s="11"/>
      <c r="R13" s="9"/>
      <c r="S13" s="11"/>
    </row>
    <row r="15" spans="2:33" x14ac:dyDescent="0.3">
      <c r="D15" s="5">
        <f>SUM(D4:D13)</f>
        <v>20</v>
      </c>
      <c r="E15" s="5">
        <f>SUM(E4:E13)</f>
        <v>9</v>
      </c>
      <c r="H15" s="5">
        <f>SUM(H4:H13)</f>
        <v>1</v>
      </c>
      <c r="L15" s="5">
        <f>SUM(L4:L13)</f>
        <v>157</v>
      </c>
      <c r="P15" s="5">
        <f>SUM(P4:P13)</f>
        <v>0</v>
      </c>
      <c r="S15" s="5">
        <f>SUM(S4:S13)</f>
        <v>1</v>
      </c>
      <c r="U15" s="5">
        <f>SUM(U4:U13)</f>
        <v>198</v>
      </c>
      <c r="V15" s="5">
        <f>U15-(L15+P15+S15)</f>
        <v>40</v>
      </c>
      <c r="W15" s="6">
        <f>((D15+H15)/V15)*100</f>
        <v>52.5</v>
      </c>
      <c r="X15" s="6">
        <f>100-W15</f>
        <v>47.5</v>
      </c>
      <c r="Y15" s="6">
        <f>B4/120</f>
        <v>1.6666666666666666E-2</v>
      </c>
      <c r="Z15" s="6">
        <f>G4/120</f>
        <v>0.33333333333333331</v>
      </c>
      <c r="AA15" s="6">
        <f>(L4+2)/120</f>
        <v>1.325</v>
      </c>
      <c r="AB15" s="6">
        <f>((L15+2)/(U15-P15))*100</f>
        <v>80.303030303030297</v>
      </c>
      <c r="AC15" s="6">
        <f>R4/120</f>
        <v>1.65</v>
      </c>
      <c r="AD15" s="6">
        <f>H15</f>
        <v>1</v>
      </c>
      <c r="AE15" s="6">
        <v>0</v>
      </c>
      <c r="AF15" s="6">
        <f>(AE15/AD15)*100</f>
        <v>0</v>
      </c>
      <c r="AG15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0"/>
  <sheetViews>
    <sheetView topLeftCell="K1" zoomScale="56" workbookViewId="0">
      <selection activeCell="W10" sqref="W10:AG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</v>
      </c>
      <c r="C4" s="5">
        <v>3</v>
      </c>
      <c r="D4" s="5">
        <f>(C4-B4)+1</f>
        <v>1</v>
      </c>
      <c r="E4" s="8">
        <v>1</v>
      </c>
      <c r="G4" s="7">
        <v>17</v>
      </c>
      <c r="H4" s="8">
        <v>1</v>
      </c>
      <c r="J4" s="7">
        <v>18</v>
      </c>
      <c r="K4" s="5">
        <v>193</v>
      </c>
      <c r="L4" s="8">
        <f>(K4-J4)+1</f>
        <v>176</v>
      </c>
      <c r="N4" s="7"/>
      <c r="P4" s="8"/>
      <c r="R4" s="7">
        <v>194</v>
      </c>
      <c r="S4" s="8">
        <v>1</v>
      </c>
      <c r="U4" s="5">
        <v>194</v>
      </c>
    </row>
    <row r="5" spans="2:33" x14ac:dyDescent="0.3">
      <c r="B5" s="7">
        <v>5</v>
      </c>
      <c r="C5" s="5">
        <v>5</v>
      </c>
      <c r="D5" s="5">
        <f t="shared" ref="D5:D7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7</v>
      </c>
      <c r="C6" s="5">
        <v>8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12</v>
      </c>
      <c r="C7" s="5">
        <v>14</v>
      </c>
      <c r="D7" s="5">
        <f t="shared" si="0"/>
        <v>3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3" x14ac:dyDescent="0.3">
      <c r="D10" s="5">
        <f>SUM(D4:D8)</f>
        <v>7</v>
      </c>
      <c r="E10" s="5">
        <f>SUM(E4:E8)</f>
        <v>4</v>
      </c>
      <c r="H10" s="5">
        <f>SUM(H4:H8)</f>
        <v>1</v>
      </c>
      <c r="L10" s="5">
        <f>SUM(L4:L8)</f>
        <v>176</v>
      </c>
      <c r="P10" s="5">
        <f>SUM(P4:P8)</f>
        <v>0</v>
      </c>
      <c r="S10" s="5">
        <f>SUM(S4:S8)</f>
        <v>1</v>
      </c>
      <c r="U10" s="5">
        <f>SUM(U4:U8)</f>
        <v>194</v>
      </c>
      <c r="V10" s="5">
        <f>U10-(L10+P10+S10)</f>
        <v>17</v>
      </c>
      <c r="W10" s="6">
        <f>((D10+H10)/V10)*100</f>
        <v>47.058823529411761</v>
      </c>
      <c r="X10" s="6">
        <f>100-W10</f>
        <v>52.941176470588239</v>
      </c>
      <c r="Y10" s="6">
        <f>B4/120</f>
        <v>2.5000000000000001E-2</v>
      </c>
      <c r="Z10" s="6">
        <f>G4/120</f>
        <v>0.14166666666666666</v>
      </c>
      <c r="AA10" s="6">
        <f>(L4+2)/120</f>
        <v>1.4833333333333334</v>
      </c>
      <c r="AB10" s="6">
        <f>((L10+2)/(U10-P10))*100</f>
        <v>91.75257731958763</v>
      </c>
      <c r="AC10" s="6">
        <f>R4/120</f>
        <v>1.6166666666666667</v>
      </c>
      <c r="AD10" s="6">
        <f>H10</f>
        <v>1</v>
      </c>
      <c r="AE10" s="6">
        <v>0</v>
      </c>
      <c r="AF10" s="6">
        <f>(AE10/AD10)*100</f>
        <v>0</v>
      </c>
      <c r="AG10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L7"/>
  <sheetViews>
    <sheetView tabSelected="1" workbookViewId="0">
      <selection activeCell="M14" sqref="M14"/>
    </sheetView>
  </sheetViews>
  <sheetFormatPr baseColWidth="10" defaultRowHeight="15" x14ac:dyDescent="0.2"/>
  <cols>
    <col min="1" max="1" width="3.33203125" customWidth="1"/>
    <col min="10" max="10" width="12.83203125" customWidth="1"/>
  </cols>
  <sheetData>
    <row r="1" spans="2:12" ht="11" customHeight="1" x14ac:dyDescent="0.2"/>
    <row r="2" spans="2:12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"/>
      <c r="J2" s="1"/>
      <c r="K2" s="1"/>
      <c r="L2" s="1"/>
    </row>
    <row r="3" spans="2:12" x14ac:dyDescent="0.2">
      <c r="B3">
        <v>1</v>
      </c>
      <c r="C3" s="18">
        <v>38.095238095238095</v>
      </c>
      <c r="D3" s="18">
        <v>0.52500000000000002</v>
      </c>
      <c r="E3" s="18">
        <v>0.94166666666666665</v>
      </c>
      <c r="F3" s="18">
        <v>64.571428571428569</v>
      </c>
      <c r="G3" s="18">
        <v>1.4583333333333333</v>
      </c>
      <c r="H3" s="18">
        <v>0</v>
      </c>
    </row>
    <row r="4" spans="2:12" x14ac:dyDescent="0.2">
      <c r="B4">
        <v>2</v>
      </c>
      <c r="C4" s="18">
        <v>74.418604651162795</v>
      </c>
      <c r="D4" s="18">
        <v>0.71666666666666667</v>
      </c>
      <c r="E4" s="18">
        <v>0.625</v>
      </c>
      <c r="F4" s="18">
        <v>46.875</v>
      </c>
      <c r="G4" s="18">
        <v>1.3333333333333333</v>
      </c>
      <c r="H4" s="18">
        <v>0</v>
      </c>
    </row>
    <row r="5" spans="2:12" x14ac:dyDescent="0.2">
      <c r="B5">
        <v>3</v>
      </c>
      <c r="C5" s="18">
        <v>52.5</v>
      </c>
      <c r="D5" s="18">
        <v>0.33333333333333331</v>
      </c>
      <c r="E5" s="18">
        <v>1.325</v>
      </c>
      <c r="F5" s="18">
        <v>80.303030303030297</v>
      </c>
      <c r="G5" s="18">
        <v>1.65</v>
      </c>
      <c r="H5" s="18">
        <v>0</v>
      </c>
    </row>
    <row r="6" spans="2:12" x14ac:dyDescent="0.2">
      <c r="B6">
        <v>4</v>
      </c>
      <c r="C6" s="18">
        <v>47.058823529411761</v>
      </c>
      <c r="D6" s="18">
        <v>0.14166666666666666</v>
      </c>
      <c r="E6" s="18">
        <v>1.4833333333333334</v>
      </c>
      <c r="F6" s="18">
        <v>91.75257731958763</v>
      </c>
      <c r="G6" s="18">
        <v>1.6166666666666667</v>
      </c>
      <c r="H6" s="18">
        <v>0</v>
      </c>
    </row>
    <row r="7" spans="2:12" x14ac:dyDescent="0.2">
      <c r="D7" s="18"/>
      <c r="G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2025-04-29T01:51:31Z</dcterms:modified>
</cp:coreProperties>
</file>