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4/2024-10-11 Ex327/"/>
    </mc:Choice>
  </mc:AlternateContent>
  <xr:revisionPtr revIDLastSave="0" documentId="13_ncr:1_{7F3434B6-01ED-B34C-9CB1-96F906C9E262}" xr6:coauthVersionLast="47" xr6:coauthVersionMax="47" xr10:uidLastSave="{00000000-0000-0000-0000-000000000000}"/>
  <bookViews>
    <workbookView xWindow="0" yWindow="500" windowWidth="28800" windowHeight="16300" activeTab="5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6" sheetId="23" r:id="rId5"/>
    <sheet name="Worm 7" sheetId="24" r:id="rId6"/>
    <sheet name="Compiled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" i="23" l="1"/>
  <c r="U4" i="23"/>
  <c r="Q5" i="23"/>
  <c r="Q6" i="23"/>
  <c r="Q7" i="23"/>
  <c r="Q8" i="23"/>
  <c r="Q4" i="23"/>
  <c r="D5" i="23"/>
  <c r="D6" i="23"/>
  <c r="D7" i="23"/>
  <c r="D8" i="23"/>
  <c r="D9" i="23"/>
  <c r="D10" i="23"/>
  <c r="D11" i="23"/>
  <c r="D4" i="23"/>
  <c r="AG17" i="21"/>
  <c r="Q4" i="21"/>
  <c r="D5" i="21"/>
  <c r="D6" i="21"/>
  <c r="D7" i="21"/>
  <c r="D8" i="21"/>
  <c r="D9" i="21"/>
  <c r="D10" i="21"/>
  <c r="D11" i="21"/>
  <c r="D12" i="21"/>
  <c r="D13" i="21"/>
  <c r="D14" i="21"/>
  <c r="D4" i="21"/>
  <c r="U5" i="24" l="1"/>
  <c r="U6" i="24"/>
  <c r="U7" i="24"/>
  <c r="U8" i="24"/>
  <c r="U9" i="24"/>
  <c r="U4" i="24"/>
  <c r="L10" i="24"/>
  <c r="D69" i="24"/>
  <c r="D68" i="24"/>
  <c r="D67" i="24"/>
  <c r="D66" i="24"/>
  <c r="D65" i="24"/>
  <c r="D64" i="24"/>
  <c r="D63" i="24"/>
  <c r="D62" i="24"/>
  <c r="D61" i="24"/>
  <c r="D60" i="24"/>
  <c r="D59" i="24"/>
  <c r="D58" i="24"/>
  <c r="D57" i="24"/>
  <c r="D56" i="24"/>
  <c r="D55" i="24"/>
  <c r="D54" i="24"/>
  <c r="D53" i="24"/>
  <c r="D52" i="24"/>
  <c r="D51" i="24"/>
  <c r="D50" i="24"/>
  <c r="D49" i="24"/>
  <c r="D48" i="24"/>
  <c r="D47" i="24"/>
  <c r="D46" i="24"/>
  <c r="D45" i="24"/>
  <c r="L9" i="24"/>
  <c r="D44" i="24"/>
  <c r="D43" i="24"/>
  <c r="D42" i="24"/>
  <c r="D41" i="24"/>
  <c r="D40" i="24"/>
  <c r="D39" i="24"/>
  <c r="D38" i="24"/>
  <c r="D37" i="24"/>
  <c r="D36" i="24"/>
  <c r="L6" i="24"/>
  <c r="L7" i="24"/>
  <c r="L8" i="24"/>
  <c r="D35" i="24"/>
  <c r="D34" i="24"/>
  <c r="D33" i="24"/>
  <c r="D32" i="24"/>
  <c r="D31" i="24"/>
  <c r="D30" i="24"/>
  <c r="D29" i="24"/>
  <c r="D28" i="24"/>
  <c r="D27" i="24"/>
  <c r="D26" i="24"/>
  <c r="D25" i="24"/>
  <c r="L5" i="24"/>
  <c r="L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4" i="24"/>
  <c r="U5" i="20"/>
  <c r="U6" i="20"/>
  <c r="U7" i="20"/>
  <c r="U8" i="20"/>
  <c r="U9" i="20"/>
  <c r="U4" i="20"/>
  <c r="L5" i="20"/>
  <c r="L6" i="20"/>
  <c r="L7" i="20"/>
  <c r="L8" i="20"/>
  <c r="L9" i="20"/>
  <c r="L10" i="20"/>
  <c r="L11" i="20"/>
  <c r="L23" i="20" s="1"/>
  <c r="L12" i="20"/>
  <c r="AN23" i="20" s="1"/>
  <c r="L13" i="20"/>
  <c r="L14" i="20"/>
  <c r="L15" i="20"/>
  <c r="L16" i="20"/>
  <c r="L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4" i="20"/>
  <c r="U5" i="19"/>
  <c r="U6" i="19"/>
  <c r="U7" i="19"/>
  <c r="U8" i="19"/>
  <c r="U4" i="19"/>
  <c r="L5" i="19"/>
  <c r="L6" i="19"/>
  <c r="L7" i="19"/>
  <c r="L8" i="19"/>
  <c r="L4" i="19"/>
  <c r="D5" i="19"/>
  <c r="D6" i="19"/>
  <c r="D7" i="19"/>
  <c r="D8" i="19"/>
  <c r="D9" i="19"/>
  <c r="D10" i="19"/>
  <c r="D11" i="19"/>
  <c r="D12" i="19"/>
  <c r="AO52" i="19" s="1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4" i="19"/>
  <c r="L5" i="3"/>
  <c r="L6" i="3"/>
  <c r="L7" i="3"/>
  <c r="L8" i="3"/>
  <c r="L9" i="3"/>
  <c r="L4" i="3"/>
  <c r="D5" i="3"/>
  <c r="AO49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" i="3"/>
  <c r="AF49" i="3"/>
  <c r="AE49" i="3"/>
  <c r="Z49" i="3"/>
  <c r="X49" i="3"/>
  <c r="U49" i="3"/>
  <c r="Q49" i="3"/>
  <c r="M49" i="3"/>
  <c r="AM49" i="3" s="1"/>
  <c r="H49" i="3"/>
  <c r="AH49" i="3" s="1"/>
  <c r="E49" i="3"/>
  <c r="AN52" i="19"/>
  <c r="AF52" i="19"/>
  <c r="AE52" i="19"/>
  <c r="Z52" i="19"/>
  <c r="X52" i="19"/>
  <c r="U52" i="19"/>
  <c r="Q52" i="19"/>
  <c r="M52" i="19"/>
  <c r="AM52" i="19" s="1"/>
  <c r="L52" i="19"/>
  <c r="H52" i="19"/>
  <c r="AH52" i="19" s="1"/>
  <c r="E52" i="19"/>
  <c r="AK52" i="19" s="1"/>
  <c r="AL52" i="19" s="1"/>
  <c r="AO23" i="20"/>
  <c r="AF23" i="20"/>
  <c r="AE23" i="20"/>
  <c r="Z23" i="20"/>
  <c r="X23" i="20"/>
  <c r="U23" i="20"/>
  <c r="Q23" i="20"/>
  <c r="M23" i="20"/>
  <c r="AM23" i="20" s="1"/>
  <c r="H23" i="20"/>
  <c r="AH23" i="20" s="1"/>
  <c r="E23" i="20"/>
  <c r="AF72" i="24"/>
  <c r="AE72" i="24"/>
  <c r="Z72" i="24"/>
  <c r="X72" i="24"/>
  <c r="U72" i="24"/>
  <c r="Q72" i="24"/>
  <c r="M72" i="24"/>
  <c r="AM72" i="24" s="1"/>
  <c r="H72" i="24"/>
  <c r="AH72" i="24" s="1"/>
  <c r="E72" i="24"/>
  <c r="AK72" i="24" s="1"/>
  <c r="AL72" i="24" s="1"/>
  <c r="AO14" i="23"/>
  <c r="AF14" i="23"/>
  <c r="AE14" i="23"/>
  <c r="Z14" i="23"/>
  <c r="X14" i="23"/>
  <c r="U14" i="23"/>
  <c r="Q14" i="23"/>
  <c r="M14" i="23"/>
  <c r="L14" i="23"/>
  <c r="H14" i="23"/>
  <c r="AH14" i="23" s="1"/>
  <c r="AJ14" i="23" s="1"/>
  <c r="E14" i="23"/>
  <c r="D14" i="23"/>
  <c r="AE17" i="21"/>
  <c r="AO17" i="21"/>
  <c r="AK14" i="23" l="1"/>
  <c r="AL14" i="23" s="1"/>
  <c r="AA14" i="23"/>
  <c r="AB14" i="23" s="1"/>
  <c r="AC14" i="23" s="1"/>
  <c r="AO72" i="24"/>
  <c r="AN72" i="24"/>
  <c r="AA72" i="24"/>
  <c r="L72" i="24"/>
  <c r="AD72" i="24" s="1"/>
  <c r="D72" i="24"/>
  <c r="D23" i="20"/>
  <c r="AK23" i="20"/>
  <c r="AL23" i="20" s="1"/>
  <c r="AA23" i="20"/>
  <c r="AD23" i="20" s="1"/>
  <c r="D52" i="19"/>
  <c r="AA52" i="19"/>
  <c r="AD52" i="19" s="1"/>
  <c r="D49" i="3"/>
  <c r="AK49" i="3"/>
  <c r="AL49" i="3" s="1"/>
  <c r="AN49" i="3"/>
  <c r="L49" i="3"/>
  <c r="AA49" i="3"/>
  <c r="AD49" i="3" s="1"/>
  <c r="AD14" i="23" l="1"/>
  <c r="AB72" i="24"/>
  <c r="AC72" i="24" s="1"/>
  <c r="AB23" i="20"/>
  <c r="AC23" i="20" s="1"/>
  <c r="AB52" i="19"/>
  <c r="AC52" i="19" s="1"/>
  <c r="AB49" i="3"/>
  <c r="AC49" i="3" s="1"/>
  <c r="AF17" i="21"/>
  <c r="Z17" i="21"/>
  <c r="X17" i="21"/>
  <c r="U17" i="21"/>
  <c r="Q17" i="21"/>
  <c r="M17" i="21"/>
  <c r="L17" i="21"/>
  <c r="H17" i="21"/>
  <c r="E17" i="21"/>
  <c r="D17" i="21"/>
  <c r="AK17" i="21" l="1"/>
  <c r="AL17" i="21" s="1"/>
  <c r="AH17" i="21"/>
  <c r="AJ17" i="21" s="1"/>
  <c r="AA17" i="21"/>
  <c r="AB17" i="21" s="1"/>
  <c r="AC17" i="21" s="1"/>
  <c r="AD17" i="21" l="1"/>
</calcChain>
</file>

<file path=xl/sharedStrings.xml><?xml version="1.0" encoding="utf-8"?>
<sst xmlns="http://schemas.openxmlformats.org/spreadsheetml/2006/main" count="306" uniqueCount="36">
  <si>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</si>
  <si>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</si>
  <si>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</si>
  <si>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</si>
  <si>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</si>
  <si>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</si>
  <si>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</si>
  <si>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</si>
  <si>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</si>
  <si>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</si>
  <si>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</si>
  <si>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</si>
  <si>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</si>
  <si>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</si>
  <si>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</si>
  <si>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</si>
  <si>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</si>
  <si>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</si>
  <si>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</si>
  <si>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</si>
  <si>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</si>
  <si>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</si>
  <si>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</si>
  <si>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</si>
  <si>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</si>
  <si>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</si>
  <si>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</si>
  <si>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</si>
  <si>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</si>
  <si>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Not visible/Stuck in crevice</t>
  </si>
  <si>
    <t>Average push bout duration</t>
  </si>
  <si>
    <t>Time to first push</t>
  </si>
  <si>
    <t>Average reversal time</t>
  </si>
  <si>
    <t>N.A</t>
  </si>
  <si>
    <t>N/A</t>
  </si>
  <si>
    <t>*In my notes I have that i stopped recording this worm a few seconds early because I thought it had completed penetration. However, it had just gone into a groove. Still going to include it in the dataset, because I stopped ~9 seconds early and continued to watch the worm by eye to see if it penetrated skin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</si>
</sst>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2" fontId="0" fillId="0" borderId="0" xfId="0" applyNumberFormat="1"/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O52"/>
  <sheetViews>
    <sheetView topLeftCell="N1" zoomScale="56" workbookViewId="0">
      <selection activeCell="Z65" sqref="Z6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40</v>
      </c>
      <c r="C4" s="5">
        <v>40</v>
      </c>
      <c r="D4" s="5">
        <f>(C4-B4)+1</f>
        <v>1</v>
      </c>
      <c r="E4" s="8">
        <v>1</v>
      </c>
      <c r="G4" s="7"/>
      <c r="H4" s="8"/>
      <c r="J4" s="7">
        <v>278</v>
      </c>
      <c r="K4" s="5">
        <v>280</v>
      </c>
      <c r="L4" s="5">
        <f>(K4-J4)+1</f>
        <v>3</v>
      </c>
      <c r="M4" s="8">
        <v>1</v>
      </c>
      <c r="O4" s="7"/>
      <c r="Q4" s="8"/>
      <c r="S4" s="7">
        <v>359</v>
      </c>
      <c r="T4" s="5">
        <v>362</v>
      </c>
      <c r="U4" s="8"/>
      <c r="W4" s="7"/>
      <c r="X4" s="8"/>
      <c r="Z4" s="5">
        <v>1200</v>
      </c>
    </row>
    <row r="5" spans="2:41" x14ac:dyDescent="0.3">
      <c r="B5" s="7">
        <v>128</v>
      </c>
      <c r="C5" s="5">
        <v>128</v>
      </c>
      <c r="D5" s="5">
        <f t="shared" ref="D5:D46" si="0">(C5-B5)+1</f>
        <v>1</v>
      </c>
      <c r="E5" s="8">
        <v>1</v>
      </c>
      <c r="G5" s="7"/>
      <c r="H5" s="8"/>
      <c r="J5" s="7">
        <v>465</v>
      </c>
      <c r="K5" s="5">
        <v>466</v>
      </c>
      <c r="L5" s="5">
        <f t="shared" ref="L5:L9" si="1">(K5-J5)+1</f>
        <v>2</v>
      </c>
      <c r="M5" s="8">
        <v>2</v>
      </c>
      <c r="O5" s="7"/>
      <c r="Q5" s="8"/>
      <c r="S5" s="7">
        <v>864</v>
      </c>
      <c r="T5" s="5">
        <v>867</v>
      </c>
      <c r="U5" s="8"/>
      <c r="W5" s="7"/>
      <c r="X5" s="8"/>
    </row>
    <row r="6" spans="2:41" x14ac:dyDescent="0.3">
      <c r="B6" s="7">
        <v>191</v>
      </c>
      <c r="C6" s="5">
        <v>193</v>
      </c>
      <c r="D6" s="5">
        <f t="shared" si="0"/>
        <v>3</v>
      </c>
      <c r="E6" s="8">
        <v>1</v>
      </c>
      <c r="G6" s="7"/>
      <c r="H6" s="8"/>
      <c r="J6" s="7">
        <v>552</v>
      </c>
      <c r="K6" s="5">
        <v>554</v>
      </c>
      <c r="L6" s="5">
        <f t="shared" si="1"/>
        <v>3</v>
      </c>
      <c r="M6" s="8">
        <v>3</v>
      </c>
      <c r="O6" s="7"/>
      <c r="Q6" s="8"/>
      <c r="S6" s="7">
        <v>918</v>
      </c>
      <c r="T6" s="5">
        <v>923</v>
      </c>
      <c r="U6" s="8"/>
      <c r="W6" s="7"/>
      <c r="X6" s="8"/>
    </row>
    <row r="7" spans="2:41" x14ac:dyDescent="0.3">
      <c r="B7" s="7">
        <v>250</v>
      </c>
      <c r="C7" s="5">
        <v>250</v>
      </c>
      <c r="D7" s="5">
        <f t="shared" si="0"/>
        <v>1</v>
      </c>
      <c r="E7" s="8">
        <v>1</v>
      </c>
      <c r="G7" s="7"/>
      <c r="H7" s="8"/>
      <c r="J7" s="7">
        <v>1038</v>
      </c>
      <c r="K7" s="5">
        <v>1041</v>
      </c>
      <c r="L7" s="5">
        <f t="shared" si="1"/>
        <v>4</v>
      </c>
      <c r="M7" s="8">
        <v>4</v>
      </c>
      <c r="O7" s="7"/>
      <c r="Q7" s="8"/>
      <c r="S7" s="7"/>
      <c r="U7" s="8"/>
      <c r="W7" s="7"/>
      <c r="X7" s="8"/>
    </row>
    <row r="8" spans="2:41" x14ac:dyDescent="0.3">
      <c r="B8" s="7">
        <v>258</v>
      </c>
      <c r="C8" s="5">
        <v>269</v>
      </c>
      <c r="D8" s="5">
        <f t="shared" si="0"/>
        <v>12</v>
      </c>
      <c r="E8" s="8">
        <v>1</v>
      </c>
      <c r="G8" s="7"/>
      <c r="H8" s="8"/>
      <c r="J8" s="7">
        <v>1072</v>
      </c>
      <c r="K8" s="5">
        <v>1073</v>
      </c>
      <c r="L8" s="5">
        <f t="shared" si="1"/>
        <v>2</v>
      </c>
      <c r="M8" s="8">
        <v>5</v>
      </c>
      <c r="O8" s="7"/>
      <c r="Q8" s="8"/>
      <c r="S8" s="7"/>
      <c r="U8" s="8"/>
      <c r="W8" s="7"/>
      <c r="X8" s="8"/>
    </row>
    <row r="9" spans="2:41" x14ac:dyDescent="0.3">
      <c r="B9" s="7">
        <v>327</v>
      </c>
      <c r="C9" s="5">
        <v>329</v>
      </c>
      <c r="D9" s="5">
        <f t="shared" si="0"/>
        <v>3</v>
      </c>
      <c r="E9" s="8">
        <v>1</v>
      </c>
      <c r="G9" s="7"/>
      <c r="H9" s="8"/>
      <c r="J9" s="7">
        <v>1090</v>
      </c>
      <c r="K9" s="5">
        <v>1092</v>
      </c>
      <c r="L9" s="5">
        <f t="shared" si="1"/>
        <v>3</v>
      </c>
      <c r="M9" s="8">
        <v>6</v>
      </c>
      <c r="O9" s="7"/>
      <c r="Q9" s="8"/>
      <c r="S9" s="7"/>
      <c r="U9" s="8"/>
      <c r="W9" s="7"/>
      <c r="X9" s="8"/>
    </row>
    <row r="10" spans="2:41" x14ac:dyDescent="0.3">
      <c r="B10" s="7">
        <v>352</v>
      </c>
      <c r="C10" s="5">
        <v>357</v>
      </c>
      <c r="D10" s="5">
        <f t="shared" si="0"/>
        <v>6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392</v>
      </c>
      <c r="C11" s="5">
        <v>392</v>
      </c>
      <c r="D11" s="5">
        <f t="shared" si="0"/>
        <v>1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511</v>
      </c>
      <c r="C12" s="5">
        <v>512</v>
      </c>
      <c r="D12" s="5">
        <f t="shared" si="0"/>
        <v>2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563</v>
      </c>
      <c r="C13" s="5">
        <v>563</v>
      </c>
      <c r="D13" s="5">
        <f t="shared" si="0"/>
        <v>1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686</v>
      </c>
      <c r="C14" s="5">
        <v>688</v>
      </c>
      <c r="D14" s="5">
        <f t="shared" si="0"/>
        <v>3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693</v>
      </c>
      <c r="C15" s="5">
        <v>693</v>
      </c>
      <c r="D15" s="5">
        <f t="shared" si="0"/>
        <v>1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735</v>
      </c>
      <c r="C16" s="5">
        <v>735</v>
      </c>
      <c r="D16" s="5">
        <f t="shared" si="0"/>
        <v>1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737</v>
      </c>
      <c r="C17" s="5">
        <v>737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742</v>
      </c>
      <c r="C18" s="5">
        <v>742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763</v>
      </c>
      <c r="C19" s="5">
        <v>765</v>
      </c>
      <c r="D19" s="5">
        <f t="shared" si="0"/>
        <v>3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767</v>
      </c>
      <c r="C20" s="5">
        <v>768</v>
      </c>
      <c r="D20" s="5">
        <f t="shared" si="0"/>
        <v>2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787</v>
      </c>
      <c r="C21" s="5">
        <v>787</v>
      </c>
      <c r="D21" s="5">
        <f t="shared" si="0"/>
        <v>1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802</v>
      </c>
      <c r="C22" s="5">
        <v>803</v>
      </c>
      <c r="D22" s="5">
        <f t="shared" si="0"/>
        <v>2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808</v>
      </c>
      <c r="C23" s="5">
        <v>808</v>
      </c>
      <c r="D23" s="5">
        <f t="shared" si="0"/>
        <v>1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836</v>
      </c>
      <c r="C24" s="5">
        <v>837</v>
      </c>
      <c r="D24" s="5">
        <f t="shared" si="0"/>
        <v>2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839</v>
      </c>
      <c r="C25" s="5">
        <v>839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851</v>
      </c>
      <c r="C26" s="5">
        <v>857</v>
      </c>
      <c r="D26" s="5">
        <f t="shared" si="0"/>
        <v>7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862</v>
      </c>
      <c r="C27" s="5">
        <v>863</v>
      </c>
      <c r="D27" s="5">
        <f t="shared" si="0"/>
        <v>2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873</v>
      </c>
      <c r="C28" s="5">
        <v>876</v>
      </c>
      <c r="D28" s="5">
        <f t="shared" si="0"/>
        <v>4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902</v>
      </c>
      <c r="C29" s="5">
        <v>902</v>
      </c>
      <c r="D29" s="5">
        <f t="shared" si="0"/>
        <v>1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904</v>
      </c>
      <c r="C30" s="5">
        <v>905</v>
      </c>
      <c r="D30" s="5">
        <f t="shared" si="0"/>
        <v>2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907</v>
      </c>
      <c r="C31" s="5">
        <v>907</v>
      </c>
      <c r="D31" s="5">
        <f t="shared" si="0"/>
        <v>1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912</v>
      </c>
      <c r="C32" s="5">
        <v>917</v>
      </c>
      <c r="D32" s="5">
        <f t="shared" si="0"/>
        <v>6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24" x14ac:dyDescent="0.3">
      <c r="B33" s="7">
        <v>925</v>
      </c>
      <c r="C33" s="5">
        <v>927</v>
      </c>
      <c r="D33" s="5">
        <f t="shared" si="0"/>
        <v>3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24" x14ac:dyDescent="0.3">
      <c r="B34" s="7">
        <v>929</v>
      </c>
      <c r="C34" s="5">
        <v>932</v>
      </c>
      <c r="D34" s="5">
        <f t="shared" si="0"/>
        <v>4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24" x14ac:dyDescent="0.3">
      <c r="B35" s="7">
        <v>955</v>
      </c>
      <c r="C35" s="5">
        <v>955</v>
      </c>
      <c r="D35" s="5">
        <f t="shared" si="0"/>
        <v>1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24" x14ac:dyDescent="0.3">
      <c r="B36" s="7">
        <v>958</v>
      </c>
      <c r="C36" s="5">
        <v>962</v>
      </c>
      <c r="D36" s="5">
        <f t="shared" si="0"/>
        <v>5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24" x14ac:dyDescent="0.3">
      <c r="B37" s="7">
        <v>975</v>
      </c>
      <c r="C37" s="5">
        <v>977</v>
      </c>
      <c r="D37" s="5">
        <f t="shared" si="0"/>
        <v>3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24" x14ac:dyDescent="0.3">
      <c r="B38" s="7">
        <v>1112</v>
      </c>
      <c r="C38" s="5">
        <v>1118</v>
      </c>
      <c r="D38" s="5">
        <f t="shared" si="0"/>
        <v>7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24" x14ac:dyDescent="0.3">
      <c r="B39" s="7">
        <v>1126</v>
      </c>
      <c r="C39" s="5">
        <v>1129</v>
      </c>
      <c r="D39" s="5">
        <f t="shared" si="0"/>
        <v>4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24" x14ac:dyDescent="0.3">
      <c r="B40" s="7">
        <v>1137</v>
      </c>
      <c r="C40" s="5">
        <v>1137</v>
      </c>
      <c r="D40" s="5">
        <f t="shared" si="0"/>
        <v>1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24" x14ac:dyDescent="0.3">
      <c r="B41" s="7">
        <v>1146</v>
      </c>
      <c r="C41" s="5">
        <v>1148</v>
      </c>
      <c r="D41" s="5">
        <f t="shared" si="0"/>
        <v>3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24" x14ac:dyDescent="0.3">
      <c r="B42" s="7">
        <v>1167</v>
      </c>
      <c r="C42" s="5">
        <v>1168</v>
      </c>
      <c r="D42" s="5">
        <f t="shared" si="0"/>
        <v>2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24" x14ac:dyDescent="0.3">
      <c r="B43" s="7">
        <v>1182</v>
      </c>
      <c r="C43" s="5">
        <v>1182</v>
      </c>
      <c r="D43" s="5">
        <f t="shared" si="0"/>
        <v>1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24" x14ac:dyDescent="0.3">
      <c r="B44" s="7">
        <v>1186</v>
      </c>
      <c r="C44" s="5">
        <v>1186</v>
      </c>
      <c r="D44" s="5">
        <f t="shared" si="0"/>
        <v>1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24" x14ac:dyDescent="0.3">
      <c r="B45" s="7">
        <v>1188</v>
      </c>
      <c r="C45" s="5">
        <v>1189</v>
      </c>
      <c r="D45" s="5">
        <f t="shared" si="0"/>
        <v>2</v>
      </c>
      <c r="E45" s="8">
        <v>1</v>
      </c>
      <c r="G45" s="7"/>
      <c r="H45" s="8"/>
      <c r="J45" s="7"/>
      <c r="M45" s="8"/>
      <c r="O45" s="7"/>
      <c r="Q45" s="8"/>
      <c r="S45" s="7"/>
      <c r="U45" s="8"/>
      <c r="W45" s="7"/>
      <c r="X45" s="8"/>
    </row>
    <row r="46" spans="2:24" x14ac:dyDescent="0.3">
      <c r="B46" s="7">
        <v>1192</v>
      </c>
      <c r="C46" s="5">
        <v>1192</v>
      </c>
      <c r="D46" s="5">
        <f t="shared" si="0"/>
        <v>1</v>
      </c>
      <c r="E46" s="8">
        <v>1</v>
      </c>
      <c r="G46" s="7"/>
      <c r="H46" s="8"/>
      <c r="J46" s="7"/>
      <c r="M46" s="8"/>
      <c r="O46" s="7"/>
      <c r="Q46" s="8"/>
      <c r="S46" s="7"/>
      <c r="U46" s="8"/>
      <c r="W46" s="7"/>
      <c r="X46" s="8"/>
    </row>
    <row r="47" spans="2:24" x14ac:dyDescent="0.3">
      <c r="B47" s="9"/>
      <c r="C47" s="10"/>
      <c r="D47" s="10"/>
      <c r="E47" s="11"/>
      <c r="G47" s="9"/>
      <c r="H47" s="11"/>
      <c r="J47" s="9"/>
      <c r="K47" s="10"/>
      <c r="L47" s="10"/>
      <c r="M47" s="11"/>
      <c r="O47" s="9"/>
      <c r="P47" s="10"/>
      <c r="Q47" s="11"/>
      <c r="S47" s="9"/>
      <c r="T47" s="10"/>
      <c r="U47" s="11"/>
      <c r="W47" s="9"/>
      <c r="X47" s="11"/>
    </row>
    <row r="49" spans="2:41" x14ac:dyDescent="0.3">
      <c r="D49" s="5">
        <f>SUM(D4:D47)</f>
        <v>111</v>
      </c>
      <c r="E49" s="5">
        <f>SUM(E4:E47)</f>
        <v>43</v>
      </c>
      <c r="H49" s="5">
        <f>SUM(H4:H47)</f>
        <v>0</v>
      </c>
      <c r="L49" s="5">
        <f>SUM(L4:L47)</f>
        <v>17</v>
      </c>
      <c r="M49" s="5">
        <f>SUM(M4:M47)</f>
        <v>21</v>
      </c>
      <c r="Q49" s="5">
        <f>SUM(Q4:Q47)</f>
        <v>0</v>
      </c>
      <c r="U49" s="5">
        <f>SUM(U4:U47)</f>
        <v>0</v>
      </c>
      <c r="X49" s="5">
        <f>SUM(X4:X47)</f>
        <v>0</v>
      </c>
      <c r="Z49" s="5">
        <f>SUM(Z4:Z47)</f>
        <v>1200</v>
      </c>
      <c r="AA49" s="5">
        <f>Z49-(Q49+U49+X49)</f>
        <v>1200</v>
      </c>
      <c r="AB49" s="6">
        <f>((D49+H49)/AA49)*100</f>
        <v>9.25</v>
      </c>
      <c r="AC49" s="6">
        <f>100-AB49</f>
        <v>90.75</v>
      </c>
      <c r="AD49" s="6">
        <f>(L49/AA49)*100</f>
        <v>1.4166666666666665</v>
      </c>
      <c r="AE49" s="6">
        <f>B4/120</f>
        <v>0.33333333333333331</v>
      </c>
      <c r="AF49" s="6">
        <f>G4/120</f>
        <v>0</v>
      </c>
      <c r="AG49" s="6" t="s">
        <v>33</v>
      </c>
      <c r="AH49" s="6">
        <f>H49</f>
        <v>0</v>
      </c>
      <c r="AI49" s="6" t="s">
        <v>33</v>
      </c>
      <c r="AJ49" s="6" t="s">
        <v>33</v>
      </c>
      <c r="AK49" s="6">
        <f>E49+H49</f>
        <v>43</v>
      </c>
      <c r="AL49" s="6">
        <f>(SUM(E51:E52)/AK49)*100</f>
        <v>0</v>
      </c>
      <c r="AM49" s="6">
        <f>(SUM(E51:E52)/M49)*100</f>
        <v>0</v>
      </c>
      <c r="AN49" s="6">
        <f>(AVERAGE(L4:L47))*0.5</f>
        <v>1.4166666666666667</v>
      </c>
      <c r="AO49" s="6">
        <f>(AVERAGE(D4:D47))*0.5</f>
        <v>1.2906976744186047</v>
      </c>
    </row>
    <row r="51" spans="2:41" x14ac:dyDescent="0.3">
      <c r="B51" s="21" t="s">
        <v>25</v>
      </c>
      <c r="E51" s="5">
        <v>0</v>
      </c>
    </row>
    <row r="52" spans="2:41" x14ac:dyDescent="0.3">
      <c r="B52" s="22" t="s">
        <v>26</v>
      </c>
      <c r="E52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O55"/>
  <sheetViews>
    <sheetView topLeftCell="H26" zoomScale="56" workbookViewId="0">
      <selection activeCell="AO52" sqref="AB52:AO5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28</v>
      </c>
      <c r="C4" s="5">
        <v>28</v>
      </c>
      <c r="D4" s="5">
        <f>(C4-B4)+1</f>
        <v>1</v>
      </c>
      <c r="E4" s="8">
        <v>1</v>
      </c>
      <c r="G4" s="7"/>
      <c r="H4" s="8"/>
      <c r="J4" s="7">
        <v>738</v>
      </c>
      <c r="K4" s="5">
        <v>745</v>
      </c>
      <c r="L4" s="5">
        <f>(K4-J4)+1</f>
        <v>8</v>
      </c>
      <c r="M4" s="8">
        <v>1</v>
      </c>
      <c r="O4" s="7"/>
      <c r="Q4" s="8"/>
      <c r="S4" s="7">
        <v>379</v>
      </c>
      <c r="T4" s="5">
        <v>380</v>
      </c>
      <c r="U4" s="8">
        <f>(T4-S4)+1</f>
        <v>2</v>
      </c>
      <c r="W4" s="7"/>
      <c r="X4" s="8"/>
      <c r="Z4" s="5">
        <v>1200</v>
      </c>
    </row>
    <row r="5" spans="2:41" x14ac:dyDescent="0.3">
      <c r="B5" s="7">
        <v>42</v>
      </c>
      <c r="C5" s="5">
        <v>43</v>
      </c>
      <c r="D5" s="5">
        <f t="shared" ref="D5:D49" si="0">(C5-B5)+1</f>
        <v>2</v>
      </c>
      <c r="E5" s="8">
        <v>1</v>
      </c>
      <c r="G5" s="7"/>
      <c r="H5" s="8"/>
      <c r="J5" s="7">
        <v>863</v>
      </c>
      <c r="K5" s="5">
        <v>864</v>
      </c>
      <c r="L5" s="5">
        <f t="shared" ref="L5:L8" si="1">(K5-J5)+1</f>
        <v>2</v>
      </c>
      <c r="M5" s="8">
        <v>2</v>
      </c>
      <c r="O5" s="7"/>
      <c r="Q5" s="8"/>
      <c r="S5" s="7">
        <v>559</v>
      </c>
      <c r="T5" s="5">
        <v>564</v>
      </c>
      <c r="U5" s="8">
        <f t="shared" ref="U5:U8" si="2">(T5-S5)+1</f>
        <v>6</v>
      </c>
      <c r="W5" s="7"/>
      <c r="X5" s="8"/>
    </row>
    <row r="6" spans="2:41" x14ac:dyDescent="0.3">
      <c r="B6" s="7">
        <v>54</v>
      </c>
      <c r="C6" s="5">
        <v>54</v>
      </c>
      <c r="D6" s="5">
        <f t="shared" si="0"/>
        <v>1</v>
      </c>
      <c r="E6" s="8">
        <v>1</v>
      </c>
      <c r="G6" s="7"/>
      <c r="H6" s="8"/>
      <c r="J6" s="24">
        <v>1045</v>
      </c>
      <c r="K6" s="25">
        <v>1047</v>
      </c>
      <c r="L6" s="25">
        <f t="shared" si="1"/>
        <v>3</v>
      </c>
      <c r="M6" s="26">
        <v>3</v>
      </c>
      <c r="O6" s="7"/>
      <c r="Q6" s="8"/>
      <c r="S6" s="7">
        <v>909</v>
      </c>
      <c r="T6" s="5">
        <v>920</v>
      </c>
      <c r="U6" s="8">
        <f t="shared" si="2"/>
        <v>12</v>
      </c>
      <c r="W6" s="7"/>
      <c r="X6" s="8"/>
    </row>
    <row r="7" spans="2:41" x14ac:dyDescent="0.3">
      <c r="B7" s="7">
        <v>118</v>
      </c>
      <c r="C7" s="5">
        <v>118</v>
      </c>
      <c r="D7" s="5">
        <f t="shared" si="0"/>
        <v>1</v>
      </c>
      <c r="E7" s="8">
        <v>1</v>
      </c>
      <c r="G7" s="7"/>
      <c r="H7" s="8"/>
      <c r="J7" s="24">
        <v>1176</v>
      </c>
      <c r="K7" s="25">
        <v>1177</v>
      </c>
      <c r="L7" s="25">
        <f t="shared" si="1"/>
        <v>2</v>
      </c>
      <c r="M7" s="26">
        <v>4</v>
      </c>
      <c r="O7" s="7"/>
      <c r="Q7" s="8"/>
      <c r="S7" s="7">
        <v>1064</v>
      </c>
      <c r="T7" s="5">
        <v>1068</v>
      </c>
      <c r="U7" s="8">
        <f t="shared" si="2"/>
        <v>5</v>
      </c>
      <c r="W7" s="7"/>
      <c r="X7" s="8"/>
    </row>
    <row r="8" spans="2:41" x14ac:dyDescent="0.3">
      <c r="B8" s="7">
        <v>150</v>
      </c>
      <c r="C8" s="5">
        <v>158</v>
      </c>
      <c r="D8" s="5">
        <f t="shared" si="0"/>
        <v>9</v>
      </c>
      <c r="E8" s="8">
        <v>1</v>
      </c>
      <c r="G8" s="7"/>
      <c r="H8" s="8"/>
      <c r="J8" s="24">
        <v>1187</v>
      </c>
      <c r="K8" s="25">
        <v>1188</v>
      </c>
      <c r="L8" s="25">
        <f t="shared" si="1"/>
        <v>2</v>
      </c>
      <c r="M8" s="26">
        <v>5</v>
      </c>
      <c r="O8" s="7"/>
      <c r="Q8" s="8"/>
      <c r="S8" s="7">
        <v>1079</v>
      </c>
      <c r="T8" s="5">
        <v>1085</v>
      </c>
      <c r="U8" s="8">
        <f t="shared" si="2"/>
        <v>7</v>
      </c>
      <c r="W8" s="7"/>
      <c r="X8" s="8"/>
    </row>
    <row r="9" spans="2:41" x14ac:dyDescent="0.3">
      <c r="B9" s="7">
        <v>168</v>
      </c>
      <c r="C9" s="5">
        <v>168</v>
      </c>
      <c r="D9" s="5">
        <f t="shared" si="0"/>
        <v>1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234</v>
      </c>
      <c r="C10" s="5">
        <v>234</v>
      </c>
      <c r="D10" s="5">
        <f t="shared" si="0"/>
        <v>1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256</v>
      </c>
      <c r="C11" s="5">
        <v>256</v>
      </c>
      <c r="D11" s="5">
        <f t="shared" si="0"/>
        <v>1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273</v>
      </c>
      <c r="C12" s="5">
        <v>274</v>
      </c>
      <c r="D12" s="5">
        <f t="shared" si="0"/>
        <v>2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302</v>
      </c>
      <c r="C13" s="5">
        <v>306</v>
      </c>
      <c r="D13" s="5">
        <f t="shared" si="0"/>
        <v>5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311</v>
      </c>
      <c r="C14" s="5">
        <v>311</v>
      </c>
      <c r="D14" s="5">
        <f t="shared" si="0"/>
        <v>1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329</v>
      </c>
      <c r="C15" s="5">
        <v>329</v>
      </c>
      <c r="D15" s="5">
        <f t="shared" si="0"/>
        <v>1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339</v>
      </c>
      <c r="C16" s="5">
        <v>339</v>
      </c>
      <c r="D16" s="5">
        <f t="shared" si="0"/>
        <v>1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353</v>
      </c>
      <c r="C17" s="5">
        <v>353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360</v>
      </c>
      <c r="C18" s="5">
        <v>378</v>
      </c>
      <c r="D18" s="5">
        <f t="shared" si="0"/>
        <v>19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438</v>
      </c>
      <c r="C19" s="5">
        <v>438</v>
      </c>
      <c r="D19" s="5">
        <f t="shared" si="0"/>
        <v>1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440</v>
      </c>
      <c r="C20" s="5">
        <v>440</v>
      </c>
      <c r="D20" s="5">
        <f t="shared" si="0"/>
        <v>1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446</v>
      </c>
      <c r="C21" s="5">
        <v>447</v>
      </c>
      <c r="D21" s="5">
        <f t="shared" si="0"/>
        <v>2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518</v>
      </c>
      <c r="C22" s="5">
        <v>518</v>
      </c>
      <c r="D22" s="5">
        <f t="shared" si="0"/>
        <v>1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555</v>
      </c>
      <c r="C23" s="5">
        <v>555</v>
      </c>
      <c r="D23" s="5">
        <f t="shared" si="0"/>
        <v>1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576</v>
      </c>
      <c r="C24" s="5">
        <v>578</v>
      </c>
      <c r="D24" s="5">
        <f t="shared" si="0"/>
        <v>3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606</v>
      </c>
      <c r="C25" s="5">
        <v>606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608</v>
      </c>
      <c r="C26" s="5">
        <v>608</v>
      </c>
      <c r="D26" s="5">
        <f t="shared" si="0"/>
        <v>1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696</v>
      </c>
      <c r="C27" s="5">
        <v>696</v>
      </c>
      <c r="D27" s="5">
        <f t="shared" si="0"/>
        <v>1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714</v>
      </c>
      <c r="C28" s="5">
        <v>714</v>
      </c>
      <c r="D28" s="5">
        <f t="shared" si="0"/>
        <v>1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751</v>
      </c>
      <c r="C29" s="5">
        <v>753</v>
      </c>
      <c r="D29" s="5">
        <f t="shared" si="0"/>
        <v>3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767</v>
      </c>
      <c r="C30" s="5">
        <v>769</v>
      </c>
      <c r="D30" s="5">
        <f t="shared" si="0"/>
        <v>3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773</v>
      </c>
      <c r="C31" s="5">
        <v>775</v>
      </c>
      <c r="D31" s="5">
        <f t="shared" si="0"/>
        <v>3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782</v>
      </c>
      <c r="C32" s="5">
        <v>783</v>
      </c>
      <c r="D32" s="5">
        <f t="shared" si="0"/>
        <v>2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24" x14ac:dyDescent="0.3">
      <c r="B33" s="7">
        <v>792</v>
      </c>
      <c r="C33" s="5">
        <v>792</v>
      </c>
      <c r="D33" s="5">
        <f t="shared" si="0"/>
        <v>1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24" x14ac:dyDescent="0.3">
      <c r="B34" s="7">
        <v>795</v>
      </c>
      <c r="C34" s="5">
        <v>795</v>
      </c>
      <c r="D34" s="5">
        <f t="shared" si="0"/>
        <v>1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24" x14ac:dyDescent="0.3">
      <c r="B35" s="7">
        <v>798</v>
      </c>
      <c r="C35" s="5">
        <v>798</v>
      </c>
      <c r="D35" s="5">
        <f t="shared" si="0"/>
        <v>1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24" x14ac:dyDescent="0.3">
      <c r="B36" s="7">
        <v>848</v>
      </c>
      <c r="C36" s="5">
        <v>851</v>
      </c>
      <c r="D36" s="5">
        <f t="shared" si="0"/>
        <v>4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24" x14ac:dyDescent="0.3">
      <c r="B37" s="7">
        <v>887</v>
      </c>
      <c r="C37" s="5">
        <v>888</v>
      </c>
      <c r="D37" s="5">
        <f t="shared" si="0"/>
        <v>2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24" x14ac:dyDescent="0.3">
      <c r="B38" s="7">
        <v>924</v>
      </c>
      <c r="C38" s="5">
        <v>929</v>
      </c>
      <c r="D38" s="5">
        <f t="shared" si="0"/>
        <v>6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24" x14ac:dyDescent="0.3">
      <c r="B39" s="7">
        <v>934</v>
      </c>
      <c r="C39" s="5">
        <v>938</v>
      </c>
      <c r="D39" s="5">
        <f t="shared" si="0"/>
        <v>5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24" x14ac:dyDescent="0.3">
      <c r="B40" s="7">
        <v>989</v>
      </c>
      <c r="C40" s="5">
        <v>990</v>
      </c>
      <c r="D40" s="5">
        <f t="shared" si="0"/>
        <v>2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24" x14ac:dyDescent="0.3">
      <c r="B41" s="7">
        <v>1030</v>
      </c>
      <c r="C41" s="5">
        <v>1031</v>
      </c>
      <c r="D41" s="5">
        <f t="shared" si="0"/>
        <v>2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24" x14ac:dyDescent="0.3">
      <c r="B42" s="7">
        <v>1044</v>
      </c>
      <c r="C42" s="5">
        <v>1044</v>
      </c>
      <c r="D42" s="5">
        <f t="shared" si="0"/>
        <v>1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24" x14ac:dyDescent="0.3">
      <c r="B43" s="7">
        <v>1059</v>
      </c>
      <c r="C43" s="5">
        <v>1063</v>
      </c>
      <c r="D43" s="5">
        <f t="shared" si="0"/>
        <v>5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24" x14ac:dyDescent="0.3">
      <c r="B44" s="7">
        <v>1108</v>
      </c>
      <c r="C44" s="5">
        <v>1109</v>
      </c>
      <c r="D44" s="5">
        <f t="shared" si="0"/>
        <v>2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24" x14ac:dyDescent="0.3">
      <c r="B45" s="7">
        <v>1132</v>
      </c>
      <c r="C45" s="5">
        <v>1132</v>
      </c>
      <c r="D45" s="5">
        <f t="shared" si="0"/>
        <v>1</v>
      </c>
      <c r="E45" s="8">
        <v>1</v>
      </c>
      <c r="G45" s="7"/>
      <c r="H45" s="8"/>
      <c r="J45" s="7"/>
      <c r="M45" s="8"/>
      <c r="O45" s="7"/>
      <c r="Q45" s="8"/>
      <c r="S45" s="7"/>
      <c r="U45" s="8"/>
      <c r="W45" s="7"/>
      <c r="X45" s="8"/>
    </row>
    <row r="46" spans="2:24" x14ac:dyDescent="0.3">
      <c r="B46" s="7">
        <v>1158</v>
      </c>
      <c r="C46" s="5">
        <v>1158</v>
      </c>
      <c r="D46" s="5">
        <f t="shared" si="0"/>
        <v>1</v>
      </c>
      <c r="E46" s="8">
        <v>1</v>
      </c>
      <c r="G46" s="7"/>
      <c r="H46" s="8"/>
      <c r="J46" s="7"/>
      <c r="M46" s="8"/>
      <c r="O46" s="7"/>
      <c r="Q46" s="8"/>
      <c r="S46" s="7"/>
      <c r="U46" s="8"/>
      <c r="W46" s="7"/>
      <c r="X46" s="8"/>
    </row>
    <row r="47" spans="2:24" x14ac:dyDescent="0.3">
      <c r="B47" s="7">
        <v>1175</v>
      </c>
      <c r="C47" s="5">
        <v>1175</v>
      </c>
      <c r="D47" s="5">
        <f t="shared" si="0"/>
        <v>1</v>
      </c>
      <c r="E47" s="8">
        <v>1</v>
      </c>
      <c r="G47" s="7"/>
      <c r="H47" s="8"/>
      <c r="J47" s="7"/>
      <c r="M47" s="8"/>
      <c r="O47" s="7"/>
      <c r="Q47" s="8"/>
      <c r="S47" s="7"/>
      <c r="U47" s="8"/>
      <c r="W47" s="7"/>
      <c r="X47" s="8"/>
    </row>
    <row r="48" spans="2:24" x14ac:dyDescent="0.3">
      <c r="B48" s="7">
        <v>1182</v>
      </c>
      <c r="C48" s="5">
        <v>1182</v>
      </c>
      <c r="D48" s="5">
        <f t="shared" si="0"/>
        <v>1</v>
      </c>
      <c r="E48" s="8">
        <v>1</v>
      </c>
      <c r="G48" s="7"/>
      <c r="H48" s="8"/>
      <c r="J48" s="7"/>
      <c r="M48" s="8"/>
      <c r="O48" s="7"/>
      <c r="Q48" s="8"/>
      <c r="S48" s="7"/>
      <c r="U48" s="8"/>
      <c r="W48" s="7"/>
      <c r="X48" s="8"/>
    </row>
    <row r="49" spans="2:41" x14ac:dyDescent="0.3">
      <c r="B49" s="7">
        <v>1186</v>
      </c>
      <c r="C49" s="5">
        <v>1186</v>
      </c>
      <c r="D49" s="5">
        <f t="shared" si="0"/>
        <v>1</v>
      </c>
      <c r="E49" s="8">
        <v>1</v>
      </c>
      <c r="G49" s="7"/>
      <c r="H49" s="8"/>
      <c r="J49" s="7"/>
      <c r="M49" s="8"/>
      <c r="O49" s="7"/>
      <c r="Q49" s="8"/>
      <c r="S49" s="7"/>
      <c r="U49" s="8"/>
      <c r="W49" s="7"/>
      <c r="X49" s="8"/>
    </row>
    <row r="50" spans="2:41" x14ac:dyDescent="0.3">
      <c r="B50" s="9"/>
      <c r="C50" s="10"/>
      <c r="D50" s="10"/>
      <c r="E50" s="11"/>
      <c r="G50" s="9"/>
      <c r="H50" s="11"/>
      <c r="J50" s="9"/>
      <c r="K50" s="10"/>
      <c r="L50" s="10"/>
      <c r="M50" s="11"/>
      <c r="O50" s="9"/>
      <c r="P50" s="10"/>
      <c r="Q50" s="11"/>
      <c r="S50" s="9"/>
      <c r="T50" s="10"/>
      <c r="U50" s="11"/>
      <c r="W50" s="9"/>
      <c r="X50" s="11"/>
    </row>
    <row r="52" spans="2:41" x14ac:dyDescent="0.3">
      <c r="D52" s="5">
        <f>SUM(D4:D50)</f>
        <v>108</v>
      </c>
      <c r="E52" s="5">
        <f>SUM(E4:E50)</f>
        <v>46</v>
      </c>
      <c r="H52" s="5">
        <f>SUM(H4:H50)</f>
        <v>0</v>
      </c>
      <c r="L52" s="5">
        <f>SUM(L4:L50)</f>
        <v>17</v>
      </c>
      <c r="M52" s="5">
        <f>SUM(M4:M50)</f>
        <v>15</v>
      </c>
      <c r="Q52" s="5">
        <f>SUM(Q4:Q50)</f>
        <v>0</v>
      </c>
      <c r="U52" s="5">
        <f>SUM(U4:U50)</f>
        <v>32</v>
      </c>
      <c r="X52" s="5">
        <f>SUM(X4:X50)</f>
        <v>0</v>
      </c>
      <c r="Z52" s="5">
        <f>SUM(Z4:Z50)</f>
        <v>1200</v>
      </c>
      <c r="AA52" s="5">
        <f>Z52-(Q52+U52+X52)</f>
        <v>1168</v>
      </c>
      <c r="AB52" s="6">
        <f>((D52+H52)/AA52)*100</f>
        <v>9.2465753424657535</v>
      </c>
      <c r="AC52" s="6">
        <f>100-AB52</f>
        <v>90.753424657534254</v>
      </c>
      <c r="AD52" s="6">
        <f>(L52/AA52)*100</f>
        <v>1.4554794520547945</v>
      </c>
      <c r="AE52" s="6">
        <f>B4/120</f>
        <v>0.23333333333333334</v>
      </c>
      <c r="AF52" s="6">
        <f>G4/120</f>
        <v>0</v>
      </c>
      <c r="AG52" s="6" t="s">
        <v>34</v>
      </c>
      <c r="AH52" s="6">
        <f>H52</f>
        <v>0</v>
      </c>
      <c r="AI52" s="6" t="s">
        <v>34</v>
      </c>
      <c r="AJ52" s="6" t="s">
        <v>34</v>
      </c>
      <c r="AK52" s="6">
        <f>E52+H52</f>
        <v>46</v>
      </c>
      <c r="AL52" s="6">
        <f>(SUM(E54:E55)/AK52)*100</f>
        <v>6.5217391304347823</v>
      </c>
      <c r="AM52" s="6">
        <f>(SUM(E54:E55)/M52)*100</f>
        <v>20</v>
      </c>
      <c r="AN52" s="6">
        <f>(AVERAGE(L4:L50))*0.5</f>
        <v>1.7</v>
      </c>
      <c r="AO52" s="6">
        <f>(AVERAGE(D4:D50))*0.5</f>
        <v>1.173913043478261</v>
      </c>
    </row>
    <row r="54" spans="2:41" x14ac:dyDescent="0.3">
      <c r="B54" s="21" t="s">
        <v>25</v>
      </c>
      <c r="E54" s="5">
        <v>3</v>
      </c>
    </row>
    <row r="55" spans="2:41" x14ac:dyDescent="0.3">
      <c r="B55" s="22" t="s">
        <v>26</v>
      </c>
      <c r="E55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26"/>
  <sheetViews>
    <sheetView topLeftCell="V1" zoomScale="56" workbookViewId="0">
      <selection activeCell="AB23" sqref="AB23:AO2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9</v>
      </c>
      <c r="C4" s="5">
        <v>12</v>
      </c>
      <c r="D4" s="5">
        <f>(C4-B4)+1</f>
        <v>4</v>
      </c>
      <c r="E4" s="8">
        <v>1</v>
      </c>
      <c r="G4" s="7"/>
      <c r="H4" s="8"/>
      <c r="J4" s="27">
        <v>125</v>
      </c>
      <c r="K4" s="28">
        <v>126</v>
      </c>
      <c r="L4" s="28">
        <f>(K4-J4)+1</f>
        <v>2</v>
      </c>
      <c r="M4" s="29">
        <v>1</v>
      </c>
      <c r="O4" s="7"/>
      <c r="Q4" s="8"/>
      <c r="S4" s="7">
        <v>66</v>
      </c>
      <c r="T4" s="5">
        <v>112</v>
      </c>
      <c r="U4" s="8">
        <f>(T4-S4)+1</f>
        <v>47</v>
      </c>
      <c r="W4" s="7"/>
      <c r="X4" s="8"/>
      <c r="Z4" s="5">
        <v>1200</v>
      </c>
    </row>
    <row r="5" spans="2:41" x14ac:dyDescent="0.3">
      <c r="B5" s="7">
        <v>15</v>
      </c>
      <c r="C5" s="5">
        <v>18</v>
      </c>
      <c r="D5" s="5">
        <f t="shared" ref="D5:D20" si="0">(C5-B5)+1</f>
        <v>4</v>
      </c>
      <c r="E5" s="8">
        <v>1</v>
      </c>
      <c r="G5" s="7"/>
      <c r="H5" s="8"/>
      <c r="J5" s="27">
        <v>196</v>
      </c>
      <c r="K5" s="28">
        <v>198</v>
      </c>
      <c r="L5" s="28">
        <f t="shared" ref="L5:L16" si="1">(K5-J5)+1</f>
        <v>3</v>
      </c>
      <c r="M5" s="29">
        <v>1</v>
      </c>
      <c r="O5" s="7"/>
      <c r="Q5" s="8"/>
      <c r="S5" s="7">
        <v>280</v>
      </c>
      <c r="T5" s="5">
        <v>307</v>
      </c>
      <c r="U5" s="8">
        <f t="shared" ref="U5:U9" si="2">(T5-S5)+1</f>
        <v>28</v>
      </c>
      <c r="W5" s="7"/>
      <c r="X5" s="8"/>
    </row>
    <row r="6" spans="2:41" x14ac:dyDescent="0.3">
      <c r="B6" s="7">
        <v>36</v>
      </c>
      <c r="C6" s="5">
        <v>38</v>
      </c>
      <c r="D6" s="5">
        <f t="shared" si="0"/>
        <v>3</v>
      </c>
      <c r="E6" s="8">
        <v>1</v>
      </c>
      <c r="G6" s="7"/>
      <c r="H6" s="8"/>
      <c r="J6" s="27">
        <v>408</v>
      </c>
      <c r="K6" s="28">
        <v>410</v>
      </c>
      <c r="L6" s="28">
        <f t="shared" si="1"/>
        <v>3</v>
      </c>
      <c r="M6" s="29">
        <v>1</v>
      </c>
      <c r="O6" s="7"/>
      <c r="Q6" s="8"/>
      <c r="S6" s="7">
        <v>375</v>
      </c>
      <c r="T6" s="5">
        <v>383</v>
      </c>
      <c r="U6" s="8">
        <f t="shared" si="2"/>
        <v>9</v>
      </c>
      <c r="W6" s="7"/>
      <c r="X6" s="8"/>
    </row>
    <row r="7" spans="2:41" x14ac:dyDescent="0.3">
      <c r="B7" s="7">
        <v>41</v>
      </c>
      <c r="C7" s="5">
        <v>42</v>
      </c>
      <c r="D7" s="5">
        <f t="shared" si="0"/>
        <v>2</v>
      </c>
      <c r="E7" s="8">
        <v>1</v>
      </c>
      <c r="G7" s="7"/>
      <c r="H7" s="8"/>
      <c r="J7" s="27">
        <v>458</v>
      </c>
      <c r="K7" s="28">
        <v>459</v>
      </c>
      <c r="L7" s="28">
        <f t="shared" si="1"/>
        <v>2</v>
      </c>
      <c r="M7" s="29">
        <v>1</v>
      </c>
      <c r="O7" s="7"/>
      <c r="Q7" s="8"/>
      <c r="S7" s="7">
        <v>642</v>
      </c>
      <c r="T7" s="5">
        <v>649</v>
      </c>
      <c r="U7" s="8">
        <f t="shared" si="2"/>
        <v>8</v>
      </c>
      <c r="W7" s="7"/>
      <c r="X7" s="8"/>
    </row>
    <row r="8" spans="2:41" x14ac:dyDescent="0.3">
      <c r="B8" s="7">
        <v>52</v>
      </c>
      <c r="C8" s="5">
        <v>52</v>
      </c>
      <c r="D8" s="5">
        <f t="shared" si="0"/>
        <v>1</v>
      </c>
      <c r="E8" s="8">
        <v>1</v>
      </c>
      <c r="G8" s="7"/>
      <c r="H8" s="8"/>
      <c r="J8" s="27">
        <v>669</v>
      </c>
      <c r="K8" s="28">
        <v>673</v>
      </c>
      <c r="L8" s="28">
        <f t="shared" si="1"/>
        <v>5</v>
      </c>
      <c r="M8" s="29">
        <v>1</v>
      </c>
      <c r="O8" s="7"/>
      <c r="Q8" s="8"/>
      <c r="S8" s="7">
        <v>704</v>
      </c>
      <c r="T8" s="5">
        <v>775</v>
      </c>
      <c r="U8" s="8">
        <f t="shared" si="2"/>
        <v>72</v>
      </c>
      <c r="W8" s="7"/>
      <c r="X8" s="8"/>
    </row>
    <row r="9" spans="2:41" x14ac:dyDescent="0.3">
      <c r="B9" s="7">
        <v>161</v>
      </c>
      <c r="C9" s="5">
        <v>164</v>
      </c>
      <c r="D9" s="5">
        <f t="shared" si="0"/>
        <v>4</v>
      </c>
      <c r="E9" s="8">
        <v>1</v>
      </c>
      <c r="G9" s="7"/>
      <c r="H9" s="8"/>
      <c r="J9" s="27">
        <v>903</v>
      </c>
      <c r="K9" s="28">
        <v>913</v>
      </c>
      <c r="L9" s="28">
        <f t="shared" si="1"/>
        <v>11</v>
      </c>
      <c r="M9" s="29">
        <v>1</v>
      </c>
      <c r="O9" s="7"/>
      <c r="Q9" s="8"/>
      <c r="S9" s="7">
        <v>1060</v>
      </c>
      <c r="T9" s="5">
        <v>1065</v>
      </c>
      <c r="U9" s="8">
        <f t="shared" si="2"/>
        <v>6</v>
      </c>
      <c r="W9" s="7"/>
      <c r="X9" s="8"/>
    </row>
    <row r="10" spans="2:41" x14ac:dyDescent="0.3">
      <c r="B10" s="7">
        <v>195</v>
      </c>
      <c r="C10" s="5">
        <v>195</v>
      </c>
      <c r="D10" s="5">
        <f t="shared" si="0"/>
        <v>1</v>
      </c>
      <c r="E10" s="8">
        <v>1</v>
      </c>
      <c r="G10" s="7"/>
      <c r="H10" s="8"/>
      <c r="J10" s="27">
        <v>929</v>
      </c>
      <c r="K10" s="28">
        <v>948</v>
      </c>
      <c r="L10" s="28">
        <f t="shared" si="1"/>
        <v>20</v>
      </c>
      <c r="M10" s="29">
        <v>1</v>
      </c>
      <c r="O10" s="7"/>
      <c r="Q10" s="8"/>
      <c r="S10" s="7"/>
      <c r="U10" s="8"/>
      <c r="W10" s="7"/>
      <c r="X10" s="8"/>
    </row>
    <row r="11" spans="2:41" x14ac:dyDescent="0.3">
      <c r="B11" s="7">
        <v>217</v>
      </c>
      <c r="C11" s="5">
        <v>217</v>
      </c>
      <c r="D11" s="5">
        <f t="shared" si="0"/>
        <v>1</v>
      </c>
      <c r="E11" s="8">
        <v>1</v>
      </c>
      <c r="G11" s="7"/>
      <c r="H11" s="8"/>
      <c r="J11" s="27">
        <v>999</v>
      </c>
      <c r="K11" s="28">
        <v>1001</v>
      </c>
      <c r="L11" s="28">
        <f t="shared" si="1"/>
        <v>3</v>
      </c>
      <c r="M11" s="29">
        <v>1</v>
      </c>
      <c r="O11" s="7"/>
      <c r="Q11" s="8"/>
      <c r="S11" s="7"/>
      <c r="U11" s="8"/>
      <c r="W11" s="7"/>
      <c r="X11" s="8"/>
    </row>
    <row r="12" spans="2:41" x14ac:dyDescent="0.3">
      <c r="B12" s="7">
        <v>230</v>
      </c>
      <c r="C12" s="5">
        <v>230</v>
      </c>
      <c r="D12" s="5">
        <f t="shared" si="0"/>
        <v>1</v>
      </c>
      <c r="E12" s="8">
        <v>1</v>
      </c>
      <c r="G12" s="7"/>
      <c r="H12" s="8"/>
      <c r="J12" s="27">
        <v>1006</v>
      </c>
      <c r="K12" s="28">
        <v>1053</v>
      </c>
      <c r="L12" s="28">
        <f t="shared" si="1"/>
        <v>48</v>
      </c>
      <c r="M12" s="29">
        <v>1</v>
      </c>
      <c r="O12" s="7"/>
      <c r="Q12" s="8"/>
      <c r="S12" s="7"/>
      <c r="U12" s="8"/>
      <c r="W12" s="7"/>
      <c r="X12" s="8"/>
    </row>
    <row r="13" spans="2:41" x14ac:dyDescent="0.3">
      <c r="B13" s="7">
        <v>237</v>
      </c>
      <c r="C13" s="5">
        <v>237</v>
      </c>
      <c r="D13" s="5">
        <f t="shared" si="0"/>
        <v>1</v>
      </c>
      <c r="E13" s="8">
        <v>1</v>
      </c>
      <c r="G13" s="7"/>
      <c r="H13" s="8"/>
      <c r="J13" s="27">
        <v>1079</v>
      </c>
      <c r="K13" s="28">
        <v>1081</v>
      </c>
      <c r="L13" s="28">
        <f t="shared" si="1"/>
        <v>3</v>
      </c>
      <c r="M13" s="29">
        <v>1</v>
      </c>
      <c r="O13" s="7"/>
      <c r="Q13" s="8"/>
      <c r="S13" s="7"/>
      <c r="U13" s="8"/>
      <c r="W13" s="7"/>
      <c r="X13" s="8"/>
    </row>
    <row r="14" spans="2:41" x14ac:dyDescent="0.3">
      <c r="B14" s="7">
        <v>269</v>
      </c>
      <c r="C14" s="5">
        <v>269</v>
      </c>
      <c r="D14" s="5">
        <f t="shared" si="0"/>
        <v>1</v>
      </c>
      <c r="E14" s="8">
        <v>1</v>
      </c>
      <c r="G14" s="7"/>
      <c r="H14" s="8"/>
      <c r="J14" s="27">
        <v>1091</v>
      </c>
      <c r="K14" s="28">
        <v>1093</v>
      </c>
      <c r="L14" s="28">
        <f t="shared" si="1"/>
        <v>3</v>
      </c>
      <c r="M14" s="29">
        <v>1</v>
      </c>
      <c r="O14" s="7"/>
      <c r="Q14" s="8"/>
      <c r="S14" s="7"/>
      <c r="U14" s="8"/>
      <c r="W14" s="7"/>
      <c r="X14" s="8"/>
    </row>
    <row r="15" spans="2:41" x14ac:dyDescent="0.3">
      <c r="B15" s="7">
        <v>340</v>
      </c>
      <c r="C15" s="5">
        <v>340</v>
      </c>
      <c r="D15" s="5">
        <f t="shared" si="0"/>
        <v>1</v>
      </c>
      <c r="E15" s="8">
        <v>1</v>
      </c>
      <c r="G15" s="7"/>
      <c r="H15" s="8"/>
      <c r="J15" s="27">
        <v>1150</v>
      </c>
      <c r="K15" s="28">
        <v>1157</v>
      </c>
      <c r="L15" s="28">
        <f t="shared" si="1"/>
        <v>8</v>
      </c>
      <c r="M15" s="29">
        <v>1</v>
      </c>
      <c r="O15" s="7"/>
      <c r="Q15" s="8"/>
      <c r="S15" s="7"/>
      <c r="U15" s="8"/>
      <c r="W15" s="7"/>
      <c r="X15" s="8"/>
    </row>
    <row r="16" spans="2:41" x14ac:dyDescent="0.3">
      <c r="B16" s="7">
        <v>367</v>
      </c>
      <c r="C16" s="5">
        <v>369</v>
      </c>
      <c r="D16" s="5">
        <f t="shared" si="0"/>
        <v>3</v>
      </c>
      <c r="E16" s="8">
        <v>1</v>
      </c>
      <c r="G16" s="7"/>
      <c r="H16" s="8"/>
      <c r="J16" s="27">
        <v>1172</v>
      </c>
      <c r="K16" s="28">
        <v>1194</v>
      </c>
      <c r="L16" s="28">
        <f t="shared" si="1"/>
        <v>23</v>
      </c>
      <c r="M16" s="29">
        <v>1</v>
      </c>
      <c r="O16" s="7"/>
      <c r="Q16" s="8"/>
      <c r="S16" s="7"/>
      <c r="U16" s="8"/>
      <c r="W16" s="7"/>
      <c r="X16" s="8"/>
    </row>
    <row r="17" spans="2:41" x14ac:dyDescent="0.3">
      <c r="B17" s="7">
        <v>431</v>
      </c>
      <c r="C17" s="5">
        <v>431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41" x14ac:dyDescent="0.3">
      <c r="B18" s="7">
        <v>452</v>
      </c>
      <c r="C18" s="5">
        <v>452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41" x14ac:dyDescent="0.3">
      <c r="B19" s="7">
        <v>530</v>
      </c>
      <c r="C19" s="5">
        <v>531</v>
      </c>
      <c r="D19" s="5">
        <f t="shared" si="0"/>
        <v>2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41" x14ac:dyDescent="0.3">
      <c r="B20" s="7">
        <v>825</v>
      </c>
      <c r="C20" s="5">
        <v>825</v>
      </c>
      <c r="D20" s="5">
        <f t="shared" si="0"/>
        <v>1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41" x14ac:dyDescent="0.3">
      <c r="B21" s="9"/>
      <c r="C21" s="10"/>
      <c r="D21" s="10"/>
      <c r="E21" s="11"/>
      <c r="G21" s="9"/>
      <c r="H21" s="11"/>
      <c r="J21" s="9"/>
      <c r="K21" s="10"/>
      <c r="L21" s="10"/>
      <c r="M21" s="11"/>
      <c r="O21" s="9"/>
      <c r="P21" s="10"/>
      <c r="Q21" s="11"/>
      <c r="S21" s="9"/>
      <c r="T21" s="10"/>
      <c r="U21" s="11"/>
      <c r="W21" s="9"/>
      <c r="X21" s="11"/>
    </row>
    <row r="23" spans="2:41" x14ac:dyDescent="0.3">
      <c r="D23" s="5">
        <f>SUM(D4:D21)</f>
        <v>32</v>
      </c>
      <c r="E23" s="5">
        <f>SUM(E4:E21)</f>
        <v>17</v>
      </c>
      <c r="H23" s="5">
        <f>SUM(H4:H21)</f>
        <v>0</v>
      </c>
      <c r="L23" s="5">
        <f>SUM(L4:L21)</f>
        <v>134</v>
      </c>
      <c r="M23" s="5">
        <f>SUM(M4:M21)</f>
        <v>13</v>
      </c>
      <c r="Q23" s="5">
        <f>SUM(Q4:Q21)</f>
        <v>0</v>
      </c>
      <c r="U23" s="5">
        <f>SUM(U4:U21)</f>
        <v>170</v>
      </c>
      <c r="X23" s="5">
        <f>SUM(X4:X21)</f>
        <v>0</v>
      </c>
      <c r="Z23" s="5">
        <f>SUM(Z4:Z21)</f>
        <v>1200</v>
      </c>
      <c r="AA23" s="5">
        <f>Z23-(Q23+U23+X23)</f>
        <v>1030</v>
      </c>
      <c r="AB23" s="6">
        <f>((D23+H23)/AA23)*100</f>
        <v>3.1067961165048543</v>
      </c>
      <c r="AC23" s="6">
        <f>100-AB23</f>
        <v>96.893203883495147</v>
      </c>
      <c r="AD23" s="6">
        <f>(L23/AA23)*100</f>
        <v>13.009708737864079</v>
      </c>
      <c r="AE23" s="6">
        <f>B4/120</f>
        <v>7.4999999999999997E-2</v>
      </c>
      <c r="AF23" s="6">
        <f>G4/120</f>
        <v>0</v>
      </c>
      <c r="AG23" s="6" t="s">
        <v>34</v>
      </c>
      <c r="AH23" s="6">
        <f>H23</f>
        <v>0</v>
      </c>
      <c r="AI23" s="6" t="s">
        <v>34</v>
      </c>
      <c r="AJ23" s="6" t="s">
        <v>34</v>
      </c>
      <c r="AK23" s="6">
        <f>E23+H23</f>
        <v>17</v>
      </c>
      <c r="AL23" s="6">
        <f>(SUM(E25:E26)/AK23)*100</f>
        <v>0</v>
      </c>
      <c r="AM23" s="6">
        <f>(SUM(E25:E26)/M23)*100</f>
        <v>0</v>
      </c>
      <c r="AN23" s="6">
        <f>(AVERAGE(L4:L21))*0.5</f>
        <v>5.1538461538461542</v>
      </c>
      <c r="AO23" s="6">
        <f>(AVERAGE(D4:D21))*0.5</f>
        <v>0.94117647058823528</v>
      </c>
    </row>
    <row r="25" spans="2:41" x14ac:dyDescent="0.3">
      <c r="B25" s="21" t="s">
        <v>25</v>
      </c>
      <c r="E25" s="5">
        <v>0</v>
      </c>
    </row>
    <row r="26" spans="2:41" x14ac:dyDescent="0.3">
      <c r="B26" s="22" t="s">
        <v>26</v>
      </c>
      <c r="E26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O20"/>
  <sheetViews>
    <sheetView topLeftCell="W1" zoomScale="56" workbookViewId="0">
      <selection activeCell="AB17" sqref="AB17:AO1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7</v>
      </c>
      <c r="C4" s="5">
        <v>7</v>
      </c>
      <c r="D4" s="5">
        <f>(C4-B4)+1</f>
        <v>1</v>
      </c>
      <c r="E4" s="8">
        <v>1</v>
      </c>
      <c r="G4" s="7">
        <v>301</v>
      </c>
      <c r="H4" s="8">
        <v>1</v>
      </c>
      <c r="J4" s="7"/>
      <c r="M4" s="8"/>
      <c r="O4" s="7">
        <v>302</v>
      </c>
      <c r="P4" s="5">
        <v>352</v>
      </c>
      <c r="Q4" s="8">
        <f>(P4-O4)+1</f>
        <v>51</v>
      </c>
      <c r="S4" s="7"/>
      <c r="U4" s="8"/>
      <c r="W4" s="7">
        <v>353</v>
      </c>
      <c r="X4" s="8">
        <v>1</v>
      </c>
      <c r="Z4" s="5">
        <v>353</v>
      </c>
    </row>
    <row r="5" spans="2:41" x14ac:dyDescent="0.3">
      <c r="B5" s="7">
        <v>30</v>
      </c>
      <c r="C5" s="5">
        <v>30</v>
      </c>
      <c r="D5" s="5">
        <f t="shared" ref="D5:D14" si="0">(C5-B5)+1</f>
        <v>1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7">
        <v>50</v>
      </c>
      <c r="C6" s="5">
        <v>52</v>
      </c>
      <c r="D6" s="5">
        <f t="shared" si="0"/>
        <v>3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114</v>
      </c>
      <c r="C7" s="5">
        <v>114</v>
      </c>
      <c r="D7" s="5">
        <f t="shared" si="0"/>
        <v>1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144</v>
      </c>
      <c r="C8" s="5">
        <v>145</v>
      </c>
      <c r="D8" s="5">
        <f t="shared" si="0"/>
        <v>2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162</v>
      </c>
      <c r="C9" s="5">
        <v>168</v>
      </c>
      <c r="D9" s="5">
        <f t="shared" si="0"/>
        <v>7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230</v>
      </c>
      <c r="C10" s="5">
        <v>233</v>
      </c>
      <c r="D10" s="5">
        <f t="shared" si="0"/>
        <v>4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238</v>
      </c>
      <c r="C11" s="5">
        <v>238</v>
      </c>
      <c r="D11" s="5">
        <f t="shared" si="0"/>
        <v>1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240</v>
      </c>
      <c r="C12" s="5">
        <v>240</v>
      </c>
      <c r="D12" s="5">
        <f t="shared" si="0"/>
        <v>1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269</v>
      </c>
      <c r="C13" s="5">
        <v>269</v>
      </c>
      <c r="D13" s="5">
        <f t="shared" si="0"/>
        <v>1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272</v>
      </c>
      <c r="C14" s="5">
        <v>292</v>
      </c>
      <c r="D14" s="5">
        <f t="shared" si="0"/>
        <v>21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9"/>
      <c r="C15" s="10"/>
      <c r="D15" s="10"/>
      <c r="E15" s="11"/>
      <c r="G15" s="9"/>
      <c r="H15" s="11"/>
      <c r="J15" s="9"/>
      <c r="K15" s="10"/>
      <c r="L15" s="10"/>
      <c r="M15" s="11"/>
      <c r="O15" s="9"/>
      <c r="P15" s="10"/>
      <c r="Q15" s="11"/>
      <c r="S15" s="9"/>
      <c r="T15" s="10"/>
      <c r="U15" s="11"/>
      <c r="W15" s="9"/>
      <c r="X15" s="11"/>
    </row>
    <row r="17" spans="2:41" x14ac:dyDescent="0.3">
      <c r="D17" s="5">
        <f>SUM(D4:D15)</f>
        <v>43</v>
      </c>
      <c r="E17" s="5">
        <f>SUM(E4:E15)</f>
        <v>11</v>
      </c>
      <c r="H17" s="5">
        <f>SUM(H4:H15)</f>
        <v>1</v>
      </c>
      <c r="L17" s="5">
        <f>SUM(L4:L15)</f>
        <v>0</v>
      </c>
      <c r="M17" s="5">
        <f>SUM(M4:M15)</f>
        <v>0</v>
      </c>
      <c r="Q17" s="5">
        <f>SUM(Q4:Q15)</f>
        <v>51</v>
      </c>
      <c r="U17" s="5">
        <f>SUM(U4:U15)</f>
        <v>0</v>
      </c>
      <c r="X17" s="5">
        <f>SUM(X4:X15)</f>
        <v>1</v>
      </c>
      <c r="Z17" s="5">
        <f>SUM(Z4:Z15)</f>
        <v>353</v>
      </c>
      <c r="AA17" s="5">
        <f>Z17-(Q17+U17+X17)</f>
        <v>301</v>
      </c>
      <c r="AB17" s="6">
        <f>((D17+H17)/AA17)*100</f>
        <v>14.61794019933555</v>
      </c>
      <c r="AC17" s="6">
        <f>100-AB17</f>
        <v>85.38205980066445</v>
      </c>
      <c r="AD17" s="6">
        <f>(L17/AA17)*100</f>
        <v>0</v>
      </c>
      <c r="AE17" s="6">
        <f>B4/120</f>
        <v>5.8333333333333334E-2</v>
      </c>
      <c r="AF17" s="6">
        <f>G4/120</f>
        <v>2.5083333333333333</v>
      </c>
      <c r="AG17" s="6">
        <f>Q4/120</f>
        <v>0.42499999999999999</v>
      </c>
      <c r="AH17" s="6">
        <f>H17</f>
        <v>1</v>
      </c>
      <c r="AI17" s="6">
        <v>0</v>
      </c>
      <c r="AJ17" s="6">
        <f>(AI17/AH17)*100</f>
        <v>0</v>
      </c>
      <c r="AK17" s="6">
        <f>E17+H17</f>
        <v>12</v>
      </c>
      <c r="AL17" s="6">
        <f>(SUM(E19:E20)/AK17)*100</f>
        <v>0</v>
      </c>
      <c r="AM17" s="6" t="s">
        <v>34</v>
      </c>
      <c r="AN17" s="6" t="s">
        <v>34</v>
      </c>
      <c r="AO17" s="6">
        <f>(AVERAGE(D4:D15))*0.5</f>
        <v>1.9545454545454546</v>
      </c>
    </row>
    <row r="19" spans="2:41" x14ac:dyDescent="0.3">
      <c r="B19" s="21" t="s">
        <v>25</v>
      </c>
      <c r="E19" s="5">
        <v>0</v>
      </c>
    </row>
    <row r="20" spans="2:41" x14ac:dyDescent="0.3">
      <c r="B20" s="22" t="s">
        <v>26</v>
      </c>
      <c r="E20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FFB0-486A-BD44-BFD6-45CB02E0B01A}">
  <dimension ref="B2:AO17"/>
  <sheetViews>
    <sheetView topLeftCell="Z1" zoomScale="56" workbookViewId="0">
      <selection activeCell="AB14" sqref="AB14:AO14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</v>
      </c>
      <c r="C4" s="5">
        <v>4</v>
      </c>
      <c r="D4" s="5">
        <f>(C4-B4)+1</f>
        <v>2</v>
      </c>
      <c r="E4" s="8">
        <v>1</v>
      </c>
      <c r="G4" s="7">
        <v>19</v>
      </c>
      <c r="H4" s="8">
        <v>1</v>
      </c>
      <c r="J4" s="7"/>
      <c r="M4" s="8"/>
      <c r="O4" s="7">
        <v>20</v>
      </c>
      <c r="P4" s="5">
        <v>88</v>
      </c>
      <c r="Q4" s="8">
        <f>(P4-O4)+1</f>
        <v>69</v>
      </c>
      <c r="S4" s="7">
        <v>89</v>
      </c>
      <c r="T4" s="5">
        <v>100</v>
      </c>
      <c r="U4" s="8">
        <f>(T4-S4)+1</f>
        <v>12</v>
      </c>
      <c r="W4" s="7">
        <v>293</v>
      </c>
      <c r="X4" s="8">
        <v>1</v>
      </c>
      <c r="Z4" s="5">
        <v>293</v>
      </c>
    </row>
    <row r="5" spans="2:41" x14ac:dyDescent="0.3">
      <c r="B5" s="7">
        <v>12</v>
      </c>
      <c r="C5" s="5">
        <v>18</v>
      </c>
      <c r="D5" s="5">
        <f t="shared" ref="D5:D11" si="0">(C5-B5)+1</f>
        <v>7</v>
      </c>
      <c r="E5" s="8">
        <v>1</v>
      </c>
      <c r="G5" s="7">
        <v>126</v>
      </c>
      <c r="H5" s="8">
        <v>1</v>
      </c>
      <c r="J5" s="7"/>
      <c r="M5" s="8"/>
      <c r="O5" s="7">
        <v>127</v>
      </c>
      <c r="P5" s="5">
        <v>129</v>
      </c>
      <c r="Q5" s="8">
        <f t="shared" ref="Q5:Q8" si="1">(P5-O5)+1</f>
        <v>3</v>
      </c>
      <c r="S5" s="7"/>
      <c r="U5" s="8"/>
      <c r="W5" s="7"/>
      <c r="X5" s="8"/>
    </row>
    <row r="6" spans="2:41" x14ac:dyDescent="0.3">
      <c r="B6" s="7">
        <v>125</v>
      </c>
      <c r="C6" s="5">
        <v>125</v>
      </c>
      <c r="D6" s="5">
        <f t="shared" si="0"/>
        <v>1</v>
      </c>
      <c r="E6" s="8">
        <v>1</v>
      </c>
      <c r="G6" s="7">
        <v>141</v>
      </c>
      <c r="H6" s="8">
        <v>1</v>
      </c>
      <c r="J6" s="7"/>
      <c r="M6" s="8"/>
      <c r="O6" s="7">
        <v>142</v>
      </c>
      <c r="P6" s="5">
        <v>190</v>
      </c>
      <c r="Q6" s="8">
        <f t="shared" si="1"/>
        <v>49</v>
      </c>
      <c r="S6" s="7"/>
      <c r="U6" s="8"/>
      <c r="W6" s="7"/>
      <c r="X6" s="8"/>
    </row>
    <row r="7" spans="2:41" x14ac:dyDescent="0.3">
      <c r="B7" s="7">
        <v>137</v>
      </c>
      <c r="C7" s="5">
        <v>140</v>
      </c>
      <c r="D7" s="5">
        <f t="shared" si="0"/>
        <v>4</v>
      </c>
      <c r="E7" s="8">
        <v>1</v>
      </c>
      <c r="G7" s="7">
        <v>251</v>
      </c>
      <c r="H7" s="8">
        <v>1</v>
      </c>
      <c r="J7" s="7"/>
      <c r="M7" s="8"/>
      <c r="O7" s="7">
        <v>252</v>
      </c>
      <c r="P7" s="5">
        <v>255</v>
      </c>
      <c r="Q7" s="8">
        <f t="shared" si="1"/>
        <v>4</v>
      </c>
      <c r="S7" s="7"/>
      <c r="U7" s="8"/>
      <c r="W7" s="7"/>
      <c r="X7" s="8"/>
    </row>
    <row r="8" spans="2:41" x14ac:dyDescent="0.3">
      <c r="B8" s="7">
        <v>198</v>
      </c>
      <c r="C8" s="5">
        <v>201</v>
      </c>
      <c r="D8" s="5">
        <f t="shared" si="0"/>
        <v>4</v>
      </c>
      <c r="E8" s="8">
        <v>1</v>
      </c>
      <c r="G8" s="7">
        <v>282</v>
      </c>
      <c r="H8" s="8">
        <v>1</v>
      </c>
      <c r="J8" s="7"/>
      <c r="M8" s="8"/>
      <c r="O8" s="7">
        <v>283</v>
      </c>
      <c r="P8" s="5">
        <v>292</v>
      </c>
      <c r="Q8" s="8">
        <f t="shared" si="1"/>
        <v>10</v>
      </c>
      <c r="S8" s="7"/>
      <c r="U8" s="8"/>
      <c r="W8" s="7"/>
      <c r="X8" s="8"/>
    </row>
    <row r="9" spans="2:41" x14ac:dyDescent="0.3">
      <c r="B9" s="7">
        <v>206</v>
      </c>
      <c r="C9" s="5">
        <v>210</v>
      </c>
      <c r="D9" s="5">
        <f t="shared" si="0"/>
        <v>5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218</v>
      </c>
      <c r="C10" s="5">
        <v>224</v>
      </c>
      <c r="D10" s="5">
        <f t="shared" si="0"/>
        <v>7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246</v>
      </c>
      <c r="C11" s="5">
        <v>250</v>
      </c>
      <c r="D11" s="5">
        <f t="shared" si="0"/>
        <v>5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9"/>
      <c r="C12" s="10"/>
      <c r="D12" s="10"/>
      <c r="E12" s="11"/>
      <c r="G12" s="9"/>
      <c r="H12" s="11"/>
      <c r="J12" s="9"/>
      <c r="K12" s="10"/>
      <c r="L12" s="10"/>
      <c r="M12" s="11"/>
      <c r="O12" s="9"/>
      <c r="P12" s="10"/>
      <c r="Q12" s="11"/>
      <c r="S12" s="9"/>
      <c r="T12" s="10"/>
      <c r="U12" s="11"/>
      <c r="W12" s="9"/>
      <c r="X12" s="11"/>
    </row>
    <row r="14" spans="2:41" x14ac:dyDescent="0.3">
      <c r="D14" s="5">
        <f>SUM(D4:D12)</f>
        <v>35</v>
      </c>
      <c r="E14" s="5">
        <f>SUM(E4:E12)</f>
        <v>8</v>
      </c>
      <c r="H14" s="5">
        <f>SUM(H4:H12)</f>
        <v>5</v>
      </c>
      <c r="L14" s="5">
        <f>SUM(L4:L12)</f>
        <v>0</v>
      </c>
      <c r="M14" s="5">
        <f>SUM(M4:M12)</f>
        <v>0</v>
      </c>
      <c r="Q14" s="5">
        <f>SUM(Q4:Q12)</f>
        <v>135</v>
      </c>
      <c r="U14" s="5">
        <f>SUM(U4:U12)</f>
        <v>12</v>
      </c>
      <c r="X14" s="5">
        <f>SUM(X4:X12)</f>
        <v>1</v>
      </c>
      <c r="Z14" s="5">
        <f>SUM(Z4:Z12)</f>
        <v>293</v>
      </c>
      <c r="AA14" s="5">
        <f>Z14-(Q14+U14+X14)</f>
        <v>145</v>
      </c>
      <c r="AB14" s="6">
        <f>((D14+H14)/AA14)*100</f>
        <v>27.586206896551722</v>
      </c>
      <c r="AC14" s="6">
        <f>100-AB14</f>
        <v>72.413793103448285</v>
      </c>
      <c r="AD14" s="6">
        <f>(L14/AA14)*100</f>
        <v>0</v>
      </c>
      <c r="AE14" s="6">
        <f>B4/120</f>
        <v>2.5000000000000001E-2</v>
      </c>
      <c r="AF14" s="6">
        <f>G4/120</f>
        <v>0.15833333333333333</v>
      </c>
      <c r="AG14" s="6">
        <f>Q8/120</f>
        <v>8.3333333333333329E-2</v>
      </c>
      <c r="AH14" s="6">
        <f>H14</f>
        <v>5</v>
      </c>
      <c r="AI14" s="6">
        <v>4</v>
      </c>
      <c r="AJ14" s="6">
        <f>(AI14/AH14)*100</f>
        <v>80</v>
      </c>
      <c r="AK14" s="6">
        <f>E14+H14</f>
        <v>13</v>
      </c>
      <c r="AL14" s="6">
        <f>(SUM(E16:E17)/AK14)*100</f>
        <v>0</v>
      </c>
      <c r="AM14" s="6" t="s">
        <v>34</v>
      </c>
      <c r="AN14" s="6" t="s">
        <v>34</v>
      </c>
      <c r="AO14" s="6">
        <f>(AVERAGE(D4:D12))*0.5</f>
        <v>2.1875</v>
      </c>
    </row>
    <row r="16" spans="2:41" x14ac:dyDescent="0.3">
      <c r="B16" s="21" t="s">
        <v>25</v>
      </c>
      <c r="E16" s="5">
        <v>0</v>
      </c>
    </row>
    <row r="17" spans="2:5" x14ac:dyDescent="0.3">
      <c r="B17" s="22" t="s">
        <v>26</v>
      </c>
      <c r="E17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0D2F-ECE1-004B-B8F7-FBF923D63384}">
  <dimension ref="B2:AO79"/>
  <sheetViews>
    <sheetView tabSelected="1" topLeftCell="D15" zoomScale="50" workbookViewId="0">
      <selection activeCell="AB72" sqref="AB72:AO7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32" t="s">
        <v>0</v>
      </c>
      <c r="C2" s="33"/>
      <c r="D2" s="33"/>
      <c r="E2" s="34"/>
      <c r="F2" s="13"/>
      <c r="G2" s="35" t="s">
        <v>4</v>
      </c>
      <c r="H2" s="36"/>
      <c r="I2" s="13"/>
      <c r="J2" s="37" t="s">
        <v>15</v>
      </c>
      <c r="K2" s="38"/>
      <c r="L2" s="38"/>
      <c r="M2" s="39"/>
      <c r="N2" s="13"/>
      <c r="O2" s="40" t="s">
        <v>7</v>
      </c>
      <c r="P2" s="41"/>
      <c r="Q2" s="42"/>
      <c r="R2" s="13"/>
      <c r="S2" s="43" t="s">
        <v>29</v>
      </c>
      <c r="T2" s="44"/>
      <c r="U2" s="45"/>
      <c r="V2" s="13"/>
      <c r="W2" s="30" t="s">
        <v>8</v>
      </c>
      <c r="X2" s="31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</v>
      </c>
      <c r="C4" s="5">
        <v>3</v>
      </c>
      <c r="D4" s="5">
        <f>(C4-B4)+1</f>
        <v>1</v>
      </c>
      <c r="E4" s="8">
        <v>1</v>
      </c>
      <c r="G4" s="7"/>
      <c r="H4" s="8"/>
      <c r="J4" s="7">
        <v>134</v>
      </c>
      <c r="K4" s="5">
        <v>136</v>
      </c>
      <c r="L4" s="5">
        <f>(K4-J4)+1</f>
        <v>3</v>
      </c>
      <c r="M4" s="8">
        <v>1</v>
      </c>
      <c r="O4" s="7"/>
      <c r="Q4" s="8"/>
      <c r="S4" s="7">
        <v>86</v>
      </c>
      <c r="T4" s="5">
        <v>120</v>
      </c>
      <c r="U4" s="8">
        <f>(T4-S4)+1</f>
        <v>35</v>
      </c>
      <c r="W4" s="7"/>
      <c r="X4" s="8"/>
      <c r="Z4" s="5">
        <v>1182</v>
      </c>
    </row>
    <row r="5" spans="2:41" x14ac:dyDescent="0.3">
      <c r="B5" s="7">
        <v>67</v>
      </c>
      <c r="C5" s="5">
        <v>71</v>
      </c>
      <c r="D5" s="5">
        <f t="shared" ref="D5:D69" si="0">(C5-B5)+1</f>
        <v>5</v>
      </c>
      <c r="E5" s="8">
        <v>1</v>
      </c>
      <c r="G5" s="7"/>
      <c r="H5" s="8"/>
      <c r="J5" s="24">
        <v>374</v>
      </c>
      <c r="K5" s="25">
        <v>375</v>
      </c>
      <c r="L5" s="25">
        <f>(K5-J5)+1</f>
        <v>2</v>
      </c>
      <c r="M5" s="26">
        <v>1</v>
      </c>
      <c r="O5" s="7"/>
      <c r="Q5" s="8"/>
      <c r="S5" s="7">
        <v>316</v>
      </c>
      <c r="T5" s="5">
        <v>324</v>
      </c>
      <c r="U5" s="8">
        <f t="shared" ref="U5:U9" si="1">(T5-S5)+1</f>
        <v>9</v>
      </c>
      <c r="W5" s="7"/>
      <c r="X5" s="8"/>
    </row>
    <row r="6" spans="2:41" x14ac:dyDescent="0.3">
      <c r="B6" s="7">
        <v>74</v>
      </c>
      <c r="C6" s="5">
        <v>80</v>
      </c>
      <c r="D6" s="5">
        <f t="shared" si="0"/>
        <v>7</v>
      </c>
      <c r="E6" s="8">
        <v>1</v>
      </c>
      <c r="G6" s="7"/>
      <c r="H6" s="8"/>
      <c r="J6" s="7">
        <v>515</v>
      </c>
      <c r="K6" s="5">
        <v>518</v>
      </c>
      <c r="L6" s="5">
        <f t="shared" ref="L6:L10" si="2">(K6-J6)+1</f>
        <v>4</v>
      </c>
      <c r="M6" s="8">
        <v>1</v>
      </c>
      <c r="O6" s="7"/>
      <c r="Q6" s="8"/>
      <c r="S6" s="7">
        <v>422</v>
      </c>
      <c r="T6" s="5">
        <v>426</v>
      </c>
      <c r="U6" s="8">
        <f t="shared" si="1"/>
        <v>5</v>
      </c>
      <c r="W6" s="7"/>
      <c r="X6" s="8"/>
    </row>
    <row r="7" spans="2:41" x14ac:dyDescent="0.3">
      <c r="B7" s="7">
        <v>83</v>
      </c>
      <c r="C7" s="5">
        <v>85</v>
      </c>
      <c r="D7" s="5">
        <f t="shared" si="0"/>
        <v>3</v>
      </c>
      <c r="E7" s="8">
        <v>1</v>
      </c>
      <c r="G7" s="7"/>
      <c r="H7" s="8"/>
      <c r="J7" s="7">
        <v>644</v>
      </c>
      <c r="K7" s="5">
        <v>646</v>
      </c>
      <c r="L7" s="5">
        <f t="shared" si="2"/>
        <v>3</v>
      </c>
      <c r="M7" s="8">
        <v>1</v>
      </c>
      <c r="O7" s="7"/>
      <c r="Q7" s="8"/>
      <c r="S7" s="7">
        <v>456</v>
      </c>
      <c r="T7" s="5">
        <v>460</v>
      </c>
      <c r="U7" s="8">
        <f t="shared" si="1"/>
        <v>5</v>
      </c>
      <c r="W7" s="7"/>
      <c r="X7" s="8"/>
    </row>
    <row r="8" spans="2:41" x14ac:dyDescent="0.3">
      <c r="B8" s="7">
        <v>123</v>
      </c>
      <c r="C8" s="5">
        <v>123</v>
      </c>
      <c r="D8" s="5">
        <f t="shared" si="0"/>
        <v>1</v>
      </c>
      <c r="E8" s="8">
        <v>1</v>
      </c>
      <c r="G8" s="7"/>
      <c r="H8" s="8"/>
      <c r="J8" s="24">
        <v>782</v>
      </c>
      <c r="K8" s="25">
        <v>783</v>
      </c>
      <c r="L8" s="25">
        <f t="shared" si="2"/>
        <v>2</v>
      </c>
      <c r="M8" s="26">
        <v>1</v>
      </c>
      <c r="O8" s="7"/>
      <c r="Q8" s="8"/>
      <c r="S8" s="7">
        <v>678</v>
      </c>
      <c r="T8" s="5">
        <v>719</v>
      </c>
      <c r="U8" s="8">
        <f t="shared" si="1"/>
        <v>42</v>
      </c>
      <c r="W8" s="7"/>
      <c r="X8" s="8"/>
    </row>
    <row r="9" spans="2:41" x14ac:dyDescent="0.3">
      <c r="B9" s="7">
        <v>139</v>
      </c>
      <c r="C9" s="5">
        <v>139</v>
      </c>
      <c r="D9" s="5">
        <f t="shared" si="0"/>
        <v>1</v>
      </c>
      <c r="E9" s="8">
        <v>1</v>
      </c>
      <c r="G9" s="7"/>
      <c r="H9" s="8"/>
      <c r="J9" s="7">
        <v>924</v>
      </c>
      <c r="K9" s="5">
        <v>925</v>
      </c>
      <c r="L9" s="5">
        <f t="shared" si="2"/>
        <v>2</v>
      </c>
      <c r="M9" s="8">
        <v>1</v>
      </c>
      <c r="O9" s="7"/>
      <c r="Q9" s="8"/>
      <c r="S9" s="7">
        <v>1125</v>
      </c>
      <c r="T9" s="5">
        <v>1182</v>
      </c>
      <c r="U9" s="8">
        <f t="shared" si="1"/>
        <v>58</v>
      </c>
      <c r="W9" s="7"/>
      <c r="X9" s="8"/>
    </row>
    <row r="10" spans="2:41" x14ac:dyDescent="0.3">
      <c r="B10" s="7">
        <v>149</v>
      </c>
      <c r="C10" s="5">
        <v>149</v>
      </c>
      <c r="D10" s="5">
        <f t="shared" si="0"/>
        <v>1</v>
      </c>
      <c r="E10" s="8">
        <v>1</v>
      </c>
      <c r="G10" s="7"/>
      <c r="H10" s="8"/>
      <c r="J10" s="24">
        <v>1115</v>
      </c>
      <c r="K10" s="25">
        <v>1116</v>
      </c>
      <c r="L10" s="25">
        <f t="shared" si="2"/>
        <v>2</v>
      </c>
      <c r="M10" s="26">
        <v>1</v>
      </c>
      <c r="O10" s="7"/>
      <c r="Q10" s="8"/>
      <c r="S10" s="7"/>
      <c r="U10" s="8"/>
      <c r="W10" s="7"/>
      <c r="X10" s="8"/>
    </row>
    <row r="11" spans="2:41" x14ac:dyDescent="0.3">
      <c r="B11" s="7">
        <v>191</v>
      </c>
      <c r="C11" s="5">
        <v>198</v>
      </c>
      <c r="D11" s="5">
        <f t="shared" si="0"/>
        <v>8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201</v>
      </c>
      <c r="C12" s="5">
        <v>204</v>
      </c>
      <c r="D12" s="5">
        <f t="shared" si="0"/>
        <v>4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241</v>
      </c>
      <c r="C13" s="5">
        <v>250</v>
      </c>
      <c r="D13" s="5">
        <f t="shared" si="0"/>
        <v>10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371</v>
      </c>
      <c r="C14" s="5">
        <v>371</v>
      </c>
      <c r="D14" s="5">
        <f t="shared" si="0"/>
        <v>1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401</v>
      </c>
      <c r="C15" s="5">
        <v>402</v>
      </c>
      <c r="D15" s="5">
        <f t="shared" si="0"/>
        <v>2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414</v>
      </c>
      <c r="C16" s="5">
        <v>421</v>
      </c>
      <c r="D16" s="5">
        <f t="shared" si="0"/>
        <v>8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430</v>
      </c>
      <c r="C17" s="5">
        <v>430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436</v>
      </c>
      <c r="C18" s="5">
        <v>436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445</v>
      </c>
      <c r="C19" s="5">
        <v>445</v>
      </c>
      <c r="D19" s="5">
        <f t="shared" si="0"/>
        <v>1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449</v>
      </c>
      <c r="C20" s="5">
        <v>453</v>
      </c>
      <c r="D20" s="5">
        <f t="shared" si="0"/>
        <v>5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466</v>
      </c>
      <c r="C21" s="5">
        <v>467</v>
      </c>
      <c r="D21" s="5">
        <f t="shared" si="0"/>
        <v>2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477</v>
      </c>
      <c r="C22" s="5">
        <v>480</v>
      </c>
      <c r="D22" s="5">
        <f t="shared" si="0"/>
        <v>4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487</v>
      </c>
      <c r="C23" s="5">
        <v>488</v>
      </c>
      <c r="D23" s="5">
        <f t="shared" si="0"/>
        <v>2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501</v>
      </c>
      <c r="C24" s="5">
        <v>502</v>
      </c>
      <c r="D24" s="5">
        <f t="shared" si="0"/>
        <v>2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508</v>
      </c>
      <c r="C25" s="5">
        <v>508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526</v>
      </c>
      <c r="C26" s="5">
        <v>526</v>
      </c>
      <c r="D26" s="5">
        <f t="shared" si="0"/>
        <v>1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533</v>
      </c>
      <c r="C27" s="5">
        <v>537</v>
      </c>
      <c r="D27" s="5">
        <f t="shared" si="0"/>
        <v>5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594</v>
      </c>
      <c r="C28" s="5">
        <v>597</v>
      </c>
      <c r="D28" s="5">
        <f t="shared" si="0"/>
        <v>4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600</v>
      </c>
      <c r="C29" s="5">
        <v>600</v>
      </c>
      <c r="D29" s="5">
        <f t="shared" si="0"/>
        <v>1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628</v>
      </c>
      <c r="C30" s="5">
        <v>628</v>
      </c>
      <c r="D30" s="5">
        <f t="shared" si="0"/>
        <v>1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634</v>
      </c>
      <c r="C31" s="5">
        <v>634</v>
      </c>
      <c r="D31" s="5">
        <f t="shared" si="0"/>
        <v>1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671</v>
      </c>
      <c r="C32" s="5">
        <v>674</v>
      </c>
      <c r="D32" s="5">
        <f t="shared" si="0"/>
        <v>4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24" x14ac:dyDescent="0.3">
      <c r="B33" s="7">
        <v>767</v>
      </c>
      <c r="C33" s="5">
        <v>767</v>
      </c>
      <c r="D33" s="5">
        <f t="shared" si="0"/>
        <v>1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24" x14ac:dyDescent="0.3">
      <c r="B34" s="7">
        <v>771</v>
      </c>
      <c r="C34" s="5">
        <v>773</v>
      </c>
      <c r="D34" s="5">
        <f t="shared" si="0"/>
        <v>3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24" x14ac:dyDescent="0.3">
      <c r="B35" s="7">
        <v>781</v>
      </c>
      <c r="C35" s="5">
        <v>781</v>
      </c>
      <c r="D35" s="5">
        <f t="shared" si="0"/>
        <v>1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24" x14ac:dyDescent="0.3">
      <c r="B36" s="7">
        <v>790</v>
      </c>
      <c r="C36" s="5">
        <v>800</v>
      </c>
      <c r="D36" s="5">
        <f t="shared" si="0"/>
        <v>11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24" x14ac:dyDescent="0.3">
      <c r="B37" s="7">
        <v>826</v>
      </c>
      <c r="C37" s="5">
        <v>831</v>
      </c>
      <c r="D37" s="5">
        <f t="shared" si="0"/>
        <v>6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24" x14ac:dyDescent="0.3">
      <c r="B38" s="7">
        <v>854</v>
      </c>
      <c r="C38" s="5">
        <v>856</v>
      </c>
      <c r="D38" s="5">
        <f t="shared" si="0"/>
        <v>3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24" x14ac:dyDescent="0.3">
      <c r="B39" s="7">
        <v>861</v>
      </c>
      <c r="C39" s="5">
        <v>862</v>
      </c>
      <c r="D39" s="5">
        <f t="shared" si="0"/>
        <v>2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24" x14ac:dyDescent="0.3">
      <c r="B40" s="7">
        <v>865</v>
      </c>
      <c r="C40" s="5">
        <v>865</v>
      </c>
      <c r="D40" s="5">
        <f t="shared" si="0"/>
        <v>1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24" x14ac:dyDescent="0.3">
      <c r="B41" s="7">
        <v>894</v>
      </c>
      <c r="C41" s="5">
        <v>894</v>
      </c>
      <c r="D41" s="5">
        <f t="shared" si="0"/>
        <v>1</v>
      </c>
      <c r="E41" s="8">
        <v>1</v>
      </c>
      <c r="G41" s="7"/>
      <c r="H41" s="8"/>
      <c r="J41" s="7"/>
      <c r="M41" s="8"/>
      <c r="O41" s="7"/>
      <c r="Q41" s="8"/>
      <c r="S41" s="7"/>
      <c r="U41" s="8"/>
      <c r="W41" s="7"/>
      <c r="X41" s="8"/>
    </row>
    <row r="42" spans="2:24" x14ac:dyDescent="0.3">
      <c r="B42" s="7">
        <v>896</v>
      </c>
      <c r="C42" s="5">
        <v>900</v>
      </c>
      <c r="D42" s="5">
        <f t="shared" si="0"/>
        <v>5</v>
      </c>
      <c r="E42" s="8">
        <v>1</v>
      </c>
      <c r="G42" s="7"/>
      <c r="H42" s="8"/>
      <c r="J42" s="7"/>
      <c r="M42" s="8"/>
      <c r="O42" s="7"/>
      <c r="Q42" s="8"/>
      <c r="S42" s="7"/>
      <c r="U42" s="8"/>
      <c r="W42" s="7"/>
      <c r="X42" s="8"/>
    </row>
    <row r="43" spans="2:24" x14ac:dyDescent="0.3">
      <c r="B43" s="7">
        <v>915</v>
      </c>
      <c r="C43" s="5">
        <v>915</v>
      </c>
      <c r="D43" s="5">
        <f t="shared" si="0"/>
        <v>1</v>
      </c>
      <c r="E43" s="8">
        <v>1</v>
      </c>
      <c r="G43" s="7"/>
      <c r="H43" s="8"/>
      <c r="J43" s="7"/>
      <c r="M43" s="8"/>
      <c r="O43" s="7"/>
      <c r="Q43" s="8"/>
      <c r="S43" s="7"/>
      <c r="U43" s="8"/>
      <c r="W43" s="7"/>
      <c r="X43" s="8"/>
    </row>
    <row r="44" spans="2:24" x14ac:dyDescent="0.3">
      <c r="B44" s="7">
        <v>923</v>
      </c>
      <c r="C44" s="5">
        <v>923</v>
      </c>
      <c r="D44" s="5">
        <f t="shared" si="0"/>
        <v>1</v>
      </c>
      <c r="E44" s="8">
        <v>1</v>
      </c>
      <c r="G44" s="7"/>
      <c r="H44" s="8"/>
      <c r="J44" s="7"/>
      <c r="M44" s="8"/>
      <c r="O44" s="7"/>
      <c r="Q44" s="8"/>
      <c r="S44" s="7"/>
      <c r="U44" s="8"/>
      <c r="W44" s="7"/>
      <c r="X44" s="8"/>
    </row>
    <row r="45" spans="2:24" x14ac:dyDescent="0.3">
      <c r="B45" s="7">
        <v>932</v>
      </c>
      <c r="C45" s="5">
        <v>932</v>
      </c>
      <c r="D45" s="5">
        <f t="shared" si="0"/>
        <v>1</v>
      </c>
      <c r="E45" s="8">
        <v>1</v>
      </c>
      <c r="G45" s="7"/>
      <c r="H45" s="8"/>
      <c r="J45" s="7"/>
      <c r="M45" s="8"/>
      <c r="O45" s="7"/>
      <c r="Q45" s="8"/>
      <c r="S45" s="7"/>
      <c r="U45" s="8"/>
      <c r="W45" s="7"/>
      <c r="X45" s="8"/>
    </row>
    <row r="46" spans="2:24" x14ac:dyDescent="0.3">
      <c r="B46" s="7">
        <v>941</v>
      </c>
      <c r="C46" s="5">
        <v>943</v>
      </c>
      <c r="D46" s="5">
        <f t="shared" si="0"/>
        <v>3</v>
      </c>
      <c r="E46" s="8">
        <v>1</v>
      </c>
      <c r="G46" s="7"/>
      <c r="H46" s="8"/>
      <c r="J46" s="7"/>
      <c r="M46" s="8"/>
      <c r="O46" s="7"/>
      <c r="Q46" s="8"/>
      <c r="S46" s="7"/>
      <c r="U46" s="8"/>
      <c r="W46" s="7"/>
      <c r="X46" s="8"/>
    </row>
    <row r="47" spans="2:24" x14ac:dyDescent="0.3">
      <c r="B47" s="7">
        <v>949</v>
      </c>
      <c r="C47" s="5">
        <v>949</v>
      </c>
      <c r="D47" s="5">
        <f t="shared" si="0"/>
        <v>1</v>
      </c>
      <c r="E47" s="8">
        <v>1</v>
      </c>
      <c r="G47" s="7"/>
      <c r="H47" s="8"/>
      <c r="J47" s="7"/>
      <c r="M47" s="8"/>
      <c r="O47" s="7"/>
      <c r="Q47" s="8"/>
      <c r="S47" s="7"/>
      <c r="U47" s="8"/>
      <c r="W47" s="7"/>
      <c r="X47" s="8"/>
    </row>
    <row r="48" spans="2:24" x14ac:dyDescent="0.3">
      <c r="B48" s="7">
        <v>952</v>
      </c>
      <c r="C48" s="5">
        <v>952</v>
      </c>
      <c r="D48" s="5">
        <f t="shared" si="0"/>
        <v>1</v>
      </c>
      <c r="E48" s="8">
        <v>1</v>
      </c>
      <c r="G48" s="7"/>
      <c r="H48" s="8"/>
      <c r="J48" s="7"/>
      <c r="M48" s="8"/>
      <c r="O48" s="7"/>
      <c r="Q48" s="8"/>
      <c r="S48" s="7"/>
      <c r="U48" s="8"/>
      <c r="W48" s="7"/>
      <c r="X48" s="8"/>
    </row>
    <row r="49" spans="2:24" x14ac:dyDescent="0.3">
      <c r="B49" s="7">
        <v>957</v>
      </c>
      <c r="C49" s="5">
        <v>957</v>
      </c>
      <c r="D49" s="5">
        <f t="shared" si="0"/>
        <v>1</v>
      </c>
      <c r="E49" s="8">
        <v>1</v>
      </c>
      <c r="G49" s="7"/>
      <c r="H49" s="8"/>
      <c r="J49" s="7"/>
      <c r="M49" s="8"/>
      <c r="O49" s="7"/>
      <c r="Q49" s="8"/>
      <c r="S49" s="7"/>
      <c r="U49" s="8"/>
      <c r="W49" s="7"/>
      <c r="X49" s="8"/>
    </row>
    <row r="50" spans="2:24" x14ac:dyDescent="0.3">
      <c r="B50" s="7">
        <v>984</v>
      </c>
      <c r="C50" s="5">
        <v>986</v>
      </c>
      <c r="D50" s="5">
        <f t="shared" si="0"/>
        <v>3</v>
      </c>
      <c r="E50" s="8">
        <v>1</v>
      </c>
      <c r="G50" s="7"/>
      <c r="H50" s="8"/>
      <c r="J50" s="7"/>
      <c r="M50" s="8"/>
      <c r="O50" s="7"/>
      <c r="Q50" s="8"/>
      <c r="S50" s="7"/>
      <c r="U50" s="8"/>
      <c r="W50" s="7"/>
      <c r="X50" s="8"/>
    </row>
    <row r="51" spans="2:24" x14ac:dyDescent="0.3">
      <c r="B51" s="7">
        <v>988</v>
      </c>
      <c r="C51" s="5">
        <v>988</v>
      </c>
      <c r="D51" s="5">
        <f t="shared" si="0"/>
        <v>1</v>
      </c>
      <c r="E51" s="8">
        <v>1</v>
      </c>
      <c r="G51" s="7"/>
      <c r="H51" s="8"/>
      <c r="J51" s="7"/>
      <c r="M51" s="8"/>
      <c r="O51" s="7"/>
      <c r="Q51" s="8"/>
      <c r="S51" s="7"/>
      <c r="U51" s="8"/>
      <c r="W51" s="7"/>
      <c r="X51" s="8"/>
    </row>
    <row r="52" spans="2:24" x14ac:dyDescent="0.3">
      <c r="B52" s="7">
        <v>995</v>
      </c>
      <c r="C52" s="5">
        <v>997</v>
      </c>
      <c r="D52" s="5">
        <f t="shared" si="0"/>
        <v>3</v>
      </c>
      <c r="E52" s="8">
        <v>1</v>
      </c>
      <c r="G52" s="7"/>
      <c r="H52" s="8"/>
      <c r="J52" s="7"/>
      <c r="M52" s="8"/>
      <c r="O52" s="7"/>
      <c r="Q52" s="8"/>
      <c r="S52" s="7"/>
      <c r="U52" s="8"/>
      <c r="W52" s="7"/>
      <c r="X52" s="8"/>
    </row>
    <row r="53" spans="2:24" x14ac:dyDescent="0.3">
      <c r="B53" s="7">
        <v>1000</v>
      </c>
      <c r="C53" s="5">
        <v>1000</v>
      </c>
      <c r="D53" s="5">
        <f t="shared" si="0"/>
        <v>1</v>
      </c>
      <c r="E53" s="8">
        <v>1</v>
      </c>
      <c r="G53" s="7"/>
      <c r="H53" s="8"/>
      <c r="J53" s="7"/>
      <c r="M53" s="8"/>
      <c r="O53" s="7"/>
      <c r="Q53" s="8"/>
      <c r="S53" s="7"/>
      <c r="U53" s="8"/>
      <c r="W53" s="7"/>
      <c r="X53" s="8"/>
    </row>
    <row r="54" spans="2:24" x14ac:dyDescent="0.3">
      <c r="B54" s="7">
        <v>1003</v>
      </c>
      <c r="C54" s="5">
        <v>1003</v>
      </c>
      <c r="D54" s="5">
        <f t="shared" si="0"/>
        <v>1</v>
      </c>
      <c r="E54" s="8">
        <v>1</v>
      </c>
      <c r="G54" s="7"/>
      <c r="H54" s="8"/>
      <c r="J54" s="7"/>
      <c r="M54" s="8"/>
      <c r="O54" s="7"/>
      <c r="Q54" s="8"/>
      <c r="S54" s="7"/>
      <c r="U54" s="8"/>
      <c r="W54" s="7"/>
      <c r="X54" s="8"/>
    </row>
    <row r="55" spans="2:24" x14ac:dyDescent="0.3">
      <c r="B55" s="7">
        <v>1006</v>
      </c>
      <c r="C55" s="5">
        <v>1007</v>
      </c>
      <c r="D55" s="5">
        <f t="shared" si="0"/>
        <v>2</v>
      </c>
      <c r="E55" s="8">
        <v>1</v>
      </c>
      <c r="G55" s="7"/>
      <c r="H55" s="8"/>
      <c r="J55" s="7"/>
      <c r="M55" s="8"/>
      <c r="O55" s="7"/>
      <c r="Q55" s="8"/>
      <c r="S55" s="7"/>
      <c r="U55" s="8"/>
      <c r="W55" s="7"/>
      <c r="X55" s="8"/>
    </row>
    <row r="56" spans="2:24" x14ac:dyDescent="0.3">
      <c r="B56" s="7">
        <v>1025</v>
      </c>
      <c r="C56" s="5">
        <v>1028</v>
      </c>
      <c r="D56" s="5">
        <f t="shared" si="0"/>
        <v>4</v>
      </c>
      <c r="E56" s="8">
        <v>1</v>
      </c>
      <c r="G56" s="7"/>
      <c r="H56" s="8"/>
      <c r="J56" s="7"/>
      <c r="M56" s="8"/>
      <c r="O56" s="7"/>
      <c r="Q56" s="8"/>
      <c r="S56" s="7"/>
      <c r="U56" s="8"/>
      <c r="W56" s="7"/>
      <c r="X56" s="8"/>
    </row>
    <row r="57" spans="2:24" x14ac:dyDescent="0.3">
      <c r="B57" s="7">
        <v>1037</v>
      </c>
      <c r="C57" s="5">
        <v>1040</v>
      </c>
      <c r="D57" s="5">
        <f t="shared" si="0"/>
        <v>4</v>
      </c>
      <c r="E57" s="8">
        <v>1</v>
      </c>
      <c r="G57" s="7"/>
      <c r="H57" s="8"/>
      <c r="J57" s="7"/>
      <c r="M57" s="8"/>
      <c r="O57" s="7"/>
      <c r="Q57" s="8"/>
      <c r="S57" s="7"/>
      <c r="U57" s="8"/>
      <c r="W57" s="7"/>
      <c r="X57" s="8"/>
    </row>
    <row r="58" spans="2:24" x14ac:dyDescent="0.3">
      <c r="B58" s="7">
        <v>1054</v>
      </c>
      <c r="C58" s="5">
        <v>1055</v>
      </c>
      <c r="D58" s="5">
        <f t="shared" si="0"/>
        <v>2</v>
      </c>
      <c r="E58" s="8">
        <v>1</v>
      </c>
      <c r="G58" s="7"/>
      <c r="H58" s="8"/>
      <c r="J58" s="7"/>
      <c r="M58" s="8"/>
      <c r="O58" s="7"/>
      <c r="Q58" s="8"/>
      <c r="S58" s="7"/>
      <c r="U58" s="8"/>
      <c r="W58" s="7"/>
      <c r="X58" s="8"/>
    </row>
    <row r="59" spans="2:24" x14ac:dyDescent="0.3">
      <c r="B59" s="7">
        <v>1057</v>
      </c>
      <c r="C59" s="5">
        <v>1057</v>
      </c>
      <c r="D59" s="5">
        <f t="shared" si="0"/>
        <v>1</v>
      </c>
      <c r="E59" s="8">
        <v>1</v>
      </c>
      <c r="G59" s="7"/>
      <c r="H59" s="8"/>
      <c r="J59" s="7"/>
      <c r="M59" s="8"/>
      <c r="O59" s="7"/>
      <c r="Q59" s="8"/>
      <c r="S59" s="7"/>
      <c r="U59" s="8"/>
      <c r="W59" s="7"/>
      <c r="X59" s="8"/>
    </row>
    <row r="60" spans="2:24" x14ac:dyDescent="0.3">
      <c r="B60" s="7">
        <v>1059</v>
      </c>
      <c r="C60" s="5">
        <v>1060</v>
      </c>
      <c r="D60" s="5">
        <f t="shared" si="0"/>
        <v>2</v>
      </c>
      <c r="E60" s="8">
        <v>1</v>
      </c>
      <c r="G60" s="7"/>
      <c r="H60" s="8"/>
      <c r="J60" s="7"/>
      <c r="M60" s="8"/>
      <c r="O60" s="7"/>
      <c r="Q60" s="8"/>
      <c r="S60" s="7"/>
      <c r="U60" s="8"/>
      <c r="W60" s="7"/>
      <c r="X60" s="8"/>
    </row>
    <row r="61" spans="2:24" x14ac:dyDescent="0.3">
      <c r="B61" s="7">
        <v>1062</v>
      </c>
      <c r="C61" s="5">
        <v>1062</v>
      </c>
      <c r="D61" s="5">
        <f t="shared" si="0"/>
        <v>1</v>
      </c>
      <c r="E61" s="8">
        <v>1</v>
      </c>
      <c r="G61" s="7"/>
      <c r="H61" s="8"/>
      <c r="J61" s="7"/>
      <c r="M61" s="8"/>
      <c r="O61" s="7"/>
      <c r="Q61" s="8"/>
      <c r="S61" s="7"/>
      <c r="U61" s="8"/>
      <c r="W61" s="7"/>
      <c r="X61" s="8"/>
    </row>
    <row r="62" spans="2:24" x14ac:dyDescent="0.3">
      <c r="B62" s="7">
        <v>1068</v>
      </c>
      <c r="C62" s="5">
        <v>1069</v>
      </c>
      <c r="D62" s="5">
        <f t="shared" si="0"/>
        <v>2</v>
      </c>
      <c r="E62" s="8">
        <v>1</v>
      </c>
      <c r="G62" s="7"/>
      <c r="H62" s="8"/>
      <c r="J62" s="7"/>
      <c r="M62" s="8"/>
      <c r="O62" s="7"/>
      <c r="Q62" s="8"/>
      <c r="S62" s="7"/>
      <c r="U62" s="8"/>
      <c r="W62" s="7"/>
      <c r="X62" s="8"/>
    </row>
    <row r="63" spans="2:24" x14ac:dyDescent="0.3">
      <c r="B63" s="7">
        <v>1071</v>
      </c>
      <c r="C63" s="5">
        <v>1072</v>
      </c>
      <c r="D63" s="5">
        <f t="shared" si="0"/>
        <v>2</v>
      </c>
      <c r="E63" s="8">
        <v>1</v>
      </c>
      <c r="G63" s="7"/>
      <c r="H63" s="8"/>
      <c r="J63" s="7"/>
      <c r="M63" s="8"/>
      <c r="O63" s="7"/>
      <c r="Q63" s="8"/>
      <c r="S63" s="7"/>
      <c r="U63" s="8"/>
      <c r="W63" s="7"/>
      <c r="X63" s="8"/>
    </row>
    <row r="64" spans="2:24" x14ac:dyDescent="0.3">
      <c r="B64" s="7">
        <v>1081</v>
      </c>
      <c r="C64" s="5">
        <v>1083</v>
      </c>
      <c r="D64" s="5">
        <f t="shared" si="0"/>
        <v>3</v>
      </c>
      <c r="E64" s="8">
        <v>1</v>
      </c>
      <c r="G64" s="7"/>
      <c r="H64" s="8"/>
      <c r="J64" s="7"/>
      <c r="M64" s="8"/>
      <c r="O64" s="7"/>
      <c r="Q64" s="8"/>
      <c r="S64" s="7"/>
      <c r="U64" s="8"/>
      <c r="W64" s="7"/>
      <c r="X64" s="8"/>
    </row>
    <row r="65" spans="2:41" x14ac:dyDescent="0.3">
      <c r="B65" s="7">
        <v>1087</v>
      </c>
      <c r="C65" s="5">
        <v>1087</v>
      </c>
      <c r="D65" s="5">
        <f t="shared" si="0"/>
        <v>1</v>
      </c>
      <c r="E65" s="8">
        <v>1</v>
      </c>
      <c r="G65" s="7"/>
      <c r="H65" s="8"/>
      <c r="J65" s="7"/>
      <c r="M65" s="8"/>
      <c r="O65" s="7"/>
      <c r="Q65" s="8"/>
      <c r="S65" s="7"/>
      <c r="U65" s="8"/>
      <c r="W65" s="7"/>
      <c r="X65" s="8"/>
    </row>
    <row r="66" spans="2:41" x14ac:dyDescent="0.3">
      <c r="B66" s="7">
        <v>1091</v>
      </c>
      <c r="C66" s="5">
        <v>1091</v>
      </c>
      <c r="D66" s="5">
        <f t="shared" si="0"/>
        <v>1</v>
      </c>
      <c r="E66" s="8">
        <v>1</v>
      </c>
      <c r="G66" s="7"/>
      <c r="H66" s="8"/>
      <c r="J66" s="7"/>
      <c r="M66" s="8"/>
      <c r="O66" s="7"/>
      <c r="Q66" s="8"/>
      <c r="S66" s="7"/>
      <c r="U66" s="8"/>
      <c r="W66" s="7"/>
      <c r="X66" s="8"/>
    </row>
    <row r="67" spans="2:41" x14ac:dyDescent="0.3">
      <c r="B67" s="7">
        <v>1096</v>
      </c>
      <c r="C67" s="5">
        <v>1099</v>
      </c>
      <c r="D67" s="5">
        <f t="shared" si="0"/>
        <v>4</v>
      </c>
      <c r="E67" s="8">
        <v>1</v>
      </c>
      <c r="G67" s="7"/>
      <c r="H67" s="8"/>
      <c r="J67" s="7"/>
      <c r="M67" s="8"/>
      <c r="O67" s="7"/>
      <c r="Q67" s="8"/>
      <c r="S67" s="7"/>
      <c r="U67" s="8"/>
      <c r="W67" s="7"/>
      <c r="X67" s="8"/>
    </row>
    <row r="68" spans="2:41" x14ac:dyDescent="0.3">
      <c r="B68" s="7">
        <v>1110</v>
      </c>
      <c r="C68" s="5">
        <v>1111</v>
      </c>
      <c r="D68" s="5">
        <f t="shared" si="0"/>
        <v>2</v>
      </c>
      <c r="E68" s="8">
        <v>1</v>
      </c>
      <c r="G68" s="7"/>
      <c r="H68" s="8"/>
      <c r="J68" s="7"/>
      <c r="M68" s="8"/>
      <c r="O68" s="7"/>
      <c r="Q68" s="8"/>
      <c r="S68" s="7"/>
      <c r="U68" s="8"/>
      <c r="W68" s="7"/>
      <c r="X68" s="8"/>
    </row>
    <row r="69" spans="2:41" x14ac:dyDescent="0.3">
      <c r="B69" s="7">
        <v>1114</v>
      </c>
      <c r="C69" s="5">
        <v>1114</v>
      </c>
      <c r="D69" s="5">
        <f t="shared" si="0"/>
        <v>1</v>
      </c>
      <c r="E69" s="8">
        <v>1</v>
      </c>
      <c r="G69" s="7"/>
      <c r="H69" s="8"/>
      <c r="J69" s="7"/>
      <c r="M69" s="8"/>
      <c r="O69" s="7"/>
      <c r="Q69" s="8"/>
      <c r="S69" s="7"/>
      <c r="U69" s="8"/>
      <c r="W69" s="7"/>
      <c r="X69" s="8"/>
    </row>
    <row r="70" spans="2:41" x14ac:dyDescent="0.3">
      <c r="B70" s="9"/>
      <c r="C70" s="10"/>
      <c r="D70" s="10"/>
      <c r="E70" s="11"/>
      <c r="G70" s="9"/>
      <c r="H70" s="11"/>
      <c r="J70" s="9"/>
      <c r="K70" s="10"/>
      <c r="L70" s="10"/>
      <c r="M70" s="11"/>
      <c r="O70" s="9"/>
      <c r="P70" s="10"/>
      <c r="Q70" s="11"/>
      <c r="S70" s="9"/>
      <c r="T70" s="10"/>
      <c r="U70" s="11"/>
      <c r="W70" s="9"/>
      <c r="X70" s="11"/>
    </row>
    <row r="72" spans="2:41" x14ac:dyDescent="0.3">
      <c r="D72" s="5">
        <f>SUM(D4:D70)</f>
        <v>172</v>
      </c>
      <c r="E72" s="5">
        <f>SUM(E4:E70)</f>
        <v>66</v>
      </c>
      <c r="H72" s="5">
        <f>SUM(H4:H70)</f>
        <v>0</v>
      </c>
      <c r="L72" s="5">
        <f>SUM(L4:L70)</f>
        <v>18</v>
      </c>
      <c r="M72" s="5">
        <f>SUM(M4:M70)</f>
        <v>7</v>
      </c>
      <c r="Q72" s="5">
        <f>SUM(Q4:Q70)</f>
        <v>0</v>
      </c>
      <c r="U72" s="5">
        <f>SUM(U4:U70)</f>
        <v>154</v>
      </c>
      <c r="X72" s="5">
        <f>SUM(X4:X70)</f>
        <v>0</v>
      </c>
      <c r="Z72" s="5">
        <f>SUM(Z4:Z70)</f>
        <v>1182</v>
      </c>
      <c r="AA72" s="5">
        <f>Z72-(Q72+U72+X72)</f>
        <v>1028</v>
      </c>
      <c r="AB72" s="6">
        <f>((D72+H72)/AA72)*100</f>
        <v>16.731517509727624</v>
      </c>
      <c r="AC72" s="6">
        <f>100-AB72</f>
        <v>83.268482490272376</v>
      </c>
      <c r="AD72" s="6">
        <f>(L72/AA72)*100</f>
        <v>1.7509727626459144</v>
      </c>
      <c r="AE72" s="6">
        <f>B4/120</f>
        <v>2.5000000000000001E-2</v>
      </c>
      <c r="AF72" s="6">
        <f>G4/120</f>
        <v>0</v>
      </c>
      <c r="AG72" s="6" t="s">
        <v>34</v>
      </c>
      <c r="AH72" s="6">
        <f>H72</f>
        <v>0</v>
      </c>
      <c r="AI72" s="6" t="s">
        <v>34</v>
      </c>
      <c r="AJ72" s="6" t="s">
        <v>34</v>
      </c>
      <c r="AK72" s="6">
        <f>E72+H72</f>
        <v>66</v>
      </c>
      <c r="AL72" s="6">
        <f>(SUM(E74:E75)/AK72)*100</f>
        <v>4.5454545454545459</v>
      </c>
      <c r="AM72" s="6">
        <f>(SUM(E74:E75)/M72)*100</f>
        <v>42.857142857142854</v>
      </c>
      <c r="AN72" s="6">
        <f>(AVERAGE(L4:L70))*0.5</f>
        <v>1.2857142857142858</v>
      </c>
      <c r="AO72" s="6">
        <f>(AVERAGE(D4:D70))*0.5</f>
        <v>1.303030303030303</v>
      </c>
    </row>
    <row r="74" spans="2:41" x14ac:dyDescent="0.3">
      <c r="B74" s="21" t="s">
        <v>25</v>
      </c>
      <c r="E74" s="5">
        <v>3</v>
      </c>
    </row>
    <row r="75" spans="2:41" x14ac:dyDescent="0.3">
      <c r="B75" s="22" t="s">
        <v>26</v>
      </c>
      <c r="E75" s="5">
        <v>0</v>
      </c>
    </row>
    <row r="79" spans="2:41" x14ac:dyDescent="0.3">
      <c r="B79" s="5" t="s">
        <v>35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8"/>
  <sheetViews>
    <sheetView topLeftCell="A2" zoomScale="105" workbookViewId="0">
      <selection activeCell="P3" sqref="P3:P8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14</v>
      </c>
      <c r="C2" s="1" t="s">
        <v>18</v>
      </c>
      <c r="D2" s="1" t="s">
        <v>20</v>
      </c>
      <c r="E2" s="1" t="s">
        <v>19</v>
      </c>
      <c r="F2" s="1" t="s">
        <v>31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21</v>
      </c>
      <c r="L2" s="20" t="s">
        <v>27</v>
      </c>
      <c r="M2" s="1" t="s">
        <v>22</v>
      </c>
      <c r="N2" s="1" t="s">
        <v>28</v>
      </c>
      <c r="O2" s="1" t="s">
        <v>32</v>
      </c>
      <c r="P2" s="1" t="s">
        <v>30</v>
      </c>
    </row>
    <row r="3" spans="2:16" x14ac:dyDescent="0.2">
      <c r="B3">
        <v>1</v>
      </c>
      <c r="C3" s="23">
        <v>9.25</v>
      </c>
      <c r="D3" s="23">
        <v>90.75</v>
      </c>
      <c r="E3" s="23">
        <v>1.4166666666666665</v>
      </c>
      <c r="F3" s="23">
        <v>0.33333333333333331</v>
      </c>
      <c r="G3" s="23">
        <v>0</v>
      </c>
      <c r="H3" s="23" t="s">
        <v>33</v>
      </c>
      <c r="I3" s="23">
        <v>0</v>
      </c>
      <c r="J3" s="23" t="s">
        <v>33</v>
      </c>
      <c r="K3" s="23" t="s">
        <v>33</v>
      </c>
      <c r="L3" s="23">
        <v>43</v>
      </c>
      <c r="M3" s="23">
        <v>0</v>
      </c>
      <c r="N3" s="23">
        <v>0</v>
      </c>
      <c r="O3" s="23">
        <v>1.4166666666666667</v>
      </c>
      <c r="P3" s="23">
        <v>1.2906976744186047</v>
      </c>
    </row>
    <row r="4" spans="2:16" x14ac:dyDescent="0.2">
      <c r="B4">
        <v>2</v>
      </c>
      <c r="C4" s="23">
        <v>9.2465753424657535</v>
      </c>
      <c r="D4" s="23">
        <v>90.753424657534254</v>
      </c>
      <c r="E4" s="23">
        <v>1.4554794520547945</v>
      </c>
      <c r="F4" s="23">
        <v>0.23333333333333334</v>
      </c>
      <c r="G4" s="23">
        <v>0</v>
      </c>
      <c r="H4" s="23" t="s">
        <v>34</v>
      </c>
      <c r="I4" s="23">
        <v>0</v>
      </c>
      <c r="J4" s="23" t="s">
        <v>34</v>
      </c>
      <c r="K4" s="23" t="s">
        <v>34</v>
      </c>
      <c r="L4" s="23">
        <v>46</v>
      </c>
      <c r="M4" s="23">
        <v>6.5217391304347823</v>
      </c>
      <c r="N4" s="23">
        <v>20</v>
      </c>
      <c r="O4" s="23">
        <v>1.7</v>
      </c>
      <c r="P4" s="23">
        <v>1.173913043478261</v>
      </c>
    </row>
    <row r="5" spans="2:16" x14ac:dyDescent="0.2">
      <c r="B5">
        <v>3</v>
      </c>
      <c r="C5" s="23">
        <v>3.1067961165048543</v>
      </c>
      <c r="D5" s="23">
        <v>96.893203883495147</v>
      </c>
      <c r="E5" s="23">
        <v>13.009708737864079</v>
      </c>
      <c r="F5" s="23">
        <v>7.4999999999999997E-2</v>
      </c>
      <c r="G5" s="23">
        <v>0</v>
      </c>
      <c r="H5" s="23" t="s">
        <v>34</v>
      </c>
      <c r="I5" s="23">
        <v>0</v>
      </c>
      <c r="J5" s="23" t="s">
        <v>34</v>
      </c>
      <c r="K5" s="23" t="s">
        <v>34</v>
      </c>
      <c r="L5" s="23">
        <v>17</v>
      </c>
      <c r="M5" s="23">
        <v>0</v>
      </c>
      <c r="N5" s="23">
        <v>0</v>
      </c>
      <c r="O5" s="23">
        <v>5.1538461538461542</v>
      </c>
      <c r="P5" s="23">
        <v>0.94117647058823528</v>
      </c>
    </row>
    <row r="6" spans="2:16" x14ac:dyDescent="0.2">
      <c r="B6">
        <v>4</v>
      </c>
      <c r="C6" s="23">
        <v>14.61794019933555</v>
      </c>
      <c r="D6" s="23">
        <v>85.38205980066445</v>
      </c>
      <c r="E6" s="23">
        <v>0</v>
      </c>
      <c r="F6" s="23">
        <v>5.8333333333333334E-2</v>
      </c>
      <c r="G6" s="23">
        <v>2.5083333333333333</v>
      </c>
      <c r="H6" s="23">
        <v>0.42499999999999999</v>
      </c>
      <c r="I6" s="23">
        <v>1</v>
      </c>
      <c r="J6" s="23">
        <v>0</v>
      </c>
      <c r="K6" s="23">
        <v>0</v>
      </c>
      <c r="L6" s="23">
        <v>12</v>
      </c>
      <c r="M6" s="23">
        <v>0</v>
      </c>
      <c r="N6" s="23" t="s">
        <v>34</v>
      </c>
      <c r="O6" s="23" t="s">
        <v>34</v>
      </c>
      <c r="P6" s="23">
        <v>1.9545454545454546</v>
      </c>
    </row>
    <row r="7" spans="2:16" x14ac:dyDescent="0.2">
      <c r="B7">
        <v>6</v>
      </c>
      <c r="C7" s="23">
        <v>27.586206896551722</v>
      </c>
      <c r="D7" s="23">
        <v>72.413793103448285</v>
      </c>
      <c r="E7" s="23">
        <v>0</v>
      </c>
      <c r="F7" s="23">
        <v>2.5000000000000001E-2</v>
      </c>
      <c r="G7" s="23">
        <v>0.15833333333333333</v>
      </c>
      <c r="H7" s="23">
        <v>8.3333333333333329E-2</v>
      </c>
      <c r="I7" s="23">
        <v>5</v>
      </c>
      <c r="J7" s="23">
        <v>4</v>
      </c>
      <c r="K7" s="23">
        <v>80</v>
      </c>
      <c r="L7" s="23">
        <v>13</v>
      </c>
      <c r="M7" s="23">
        <v>0</v>
      </c>
      <c r="N7" s="23" t="s">
        <v>34</v>
      </c>
      <c r="O7" s="23" t="s">
        <v>34</v>
      </c>
      <c r="P7" s="23">
        <v>2.1875</v>
      </c>
    </row>
    <row r="8" spans="2:16" x14ac:dyDescent="0.2">
      <c r="B8">
        <v>7</v>
      </c>
      <c r="C8" s="23">
        <v>16.731517509727624</v>
      </c>
      <c r="D8" s="23">
        <v>83.268482490272376</v>
      </c>
      <c r="E8" s="23">
        <v>1.7509727626459144</v>
      </c>
      <c r="F8" s="23">
        <v>2.5000000000000001E-2</v>
      </c>
      <c r="G8" s="23">
        <v>0</v>
      </c>
      <c r="H8" s="23" t="s">
        <v>34</v>
      </c>
      <c r="I8" s="23">
        <v>0</v>
      </c>
      <c r="J8" s="23" t="s">
        <v>34</v>
      </c>
      <c r="K8" s="23" t="s">
        <v>34</v>
      </c>
      <c r="L8" s="23">
        <v>66</v>
      </c>
      <c r="M8" s="23">
        <v>4.5454545454545459</v>
      </c>
      <c r="N8" s="23">
        <v>42.857142857142854</v>
      </c>
      <c r="O8" s="23">
        <v>1.2857142857142858</v>
      </c>
      <c r="P8" s="23">
        <v>1.303030303030303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Worm 1</vt:lpstr>
      <vt:lpstr>Worm 2</vt:lpstr>
      <vt:lpstr>Worm 3</vt:lpstr>
      <vt:lpstr>Worm 4</vt:lpstr>
      <vt:lpstr>Worm 6</vt:lpstr>
      <vt:lpstr>Worm 7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2024-11-16T00:01:44Z</dcterms:modified>
</cp:coreProperties>
</file>