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mushtaqhali/Documents/Career/Writing/2024/Manuscripts/Patel et al, 2024b - Submission 2024-10-31/Figures/Supplemental Figures/Supplemental Figure 8/Behavior worksheets/"/>
    </mc:Choice>
  </mc:AlternateContent>
  <xr:revisionPtr revIDLastSave="0" documentId="13_ncr:1_{ABC7BB68-7853-E249-9D56-E371CACCAA29}" xr6:coauthVersionLast="47" xr6:coauthVersionMax="47" xr10:uidLastSave="{00000000-0000-0000-0000-000000000000}"/>
  <bookViews>
    <workbookView xWindow="0" yWindow="500" windowWidth="28800" windowHeight="16300" activeTab="4" xr2:uid="{E8647115-4527-472B-9C5C-A7FAAB6ACF7F}"/>
  </bookViews>
  <sheets>
    <sheet name="Worm 1" sheetId="3" r:id="rId1"/>
    <sheet name="Worm 2" sheetId="19" r:id="rId2"/>
    <sheet name="Worm 3" sheetId="20" r:id="rId3"/>
    <sheet name="Worm 4" sheetId="21" r:id="rId4"/>
    <sheet name="Compiled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F75" i="19" l="1"/>
  <c r="U5" i="21"/>
  <c r="U6" i="21"/>
  <c r="U7" i="21"/>
  <c r="U8" i="21"/>
  <c r="U9" i="21"/>
  <c r="U4" i="21"/>
  <c r="L5" i="21"/>
  <c r="L6" i="21"/>
  <c r="L7" i="21"/>
  <c r="L8" i="21"/>
  <c r="L9" i="21"/>
  <c r="L10" i="21"/>
  <c r="L4" i="21"/>
  <c r="D5" i="21"/>
  <c r="D6" i="21"/>
  <c r="D7" i="21"/>
  <c r="D8" i="21"/>
  <c r="D9" i="21"/>
  <c r="D10" i="21"/>
  <c r="D11" i="21"/>
  <c r="D12" i="21"/>
  <c r="AO48" i="21" s="1"/>
  <c r="D13" i="21"/>
  <c r="D14" i="21"/>
  <c r="D15" i="21"/>
  <c r="D16" i="21"/>
  <c r="D17" i="21"/>
  <c r="D18" i="21"/>
  <c r="D19" i="21"/>
  <c r="D20" i="21"/>
  <c r="D21" i="21"/>
  <c r="D22" i="21"/>
  <c r="D23" i="21"/>
  <c r="D24" i="21"/>
  <c r="D25" i="21"/>
  <c r="D26" i="21"/>
  <c r="D27" i="21"/>
  <c r="D28" i="21"/>
  <c r="D29" i="21"/>
  <c r="D30" i="21"/>
  <c r="D31" i="21"/>
  <c r="D32" i="21"/>
  <c r="D33" i="21"/>
  <c r="D34" i="21"/>
  <c r="D35" i="21"/>
  <c r="D36" i="21"/>
  <c r="D37" i="21"/>
  <c r="D38" i="21"/>
  <c r="D39" i="21"/>
  <c r="D40" i="21"/>
  <c r="D41" i="21"/>
  <c r="D42" i="21"/>
  <c r="D43" i="21"/>
  <c r="D44" i="21"/>
  <c r="D45" i="21"/>
  <c r="D4" i="21"/>
  <c r="AG47" i="20"/>
  <c r="U5" i="20"/>
  <c r="U4" i="20"/>
  <c r="Q5" i="20"/>
  <c r="Q6" i="20"/>
  <c r="Q7" i="20"/>
  <c r="Q4" i="20"/>
  <c r="L5" i="20"/>
  <c r="L6" i="20"/>
  <c r="L7" i="20"/>
  <c r="L8" i="20"/>
  <c r="L9" i="20"/>
  <c r="L10" i="20"/>
  <c r="L11" i="20"/>
  <c r="L12" i="20"/>
  <c r="L47" i="20" s="1"/>
  <c r="L13" i="20"/>
  <c r="L14" i="20"/>
  <c r="L15" i="20"/>
  <c r="L4" i="20"/>
  <c r="D5" i="20"/>
  <c r="D6" i="20"/>
  <c r="D7" i="20"/>
  <c r="D8" i="20"/>
  <c r="D9" i="20"/>
  <c r="D10" i="20"/>
  <c r="D11" i="20"/>
  <c r="D12" i="20"/>
  <c r="D13" i="20"/>
  <c r="D14" i="20"/>
  <c r="D15" i="20"/>
  <c r="D16" i="20"/>
  <c r="D17" i="20"/>
  <c r="D18" i="20"/>
  <c r="D19" i="20"/>
  <c r="D20" i="20"/>
  <c r="D21" i="20"/>
  <c r="D22" i="20"/>
  <c r="D23" i="20"/>
  <c r="D24" i="20"/>
  <c r="D25" i="20"/>
  <c r="D26" i="20"/>
  <c r="D27" i="20"/>
  <c r="D28" i="20"/>
  <c r="D29" i="20"/>
  <c r="D30" i="20"/>
  <c r="D31" i="20"/>
  <c r="D32" i="20"/>
  <c r="D33" i="20"/>
  <c r="D34" i="20"/>
  <c r="D35" i="20"/>
  <c r="D36" i="20"/>
  <c r="D37" i="20"/>
  <c r="D38" i="20"/>
  <c r="D39" i="20"/>
  <c r="D40" i="20"/>
  <c r="D41" i="20"/>
  <c r="D47" i="20" s="1"/>
  <c r="D42" i="20"/>
  <c r="D43" i="20"/>
  <c r="D44" i="20"/>
  <c r="D4" i="20"/>
  <c r="U7" i="19"/>
  <c r="U8" i="19"/>
  <c r="U75" i="19" s="1"/>
  <c r="U9" i="19"/>
  <c r="U10" i="19"/>
  <c r="U11" i="19"/>
  <c r="U6" i="19"/>
  <c r="U5" i="19"/>
  <c r="U4" i="19"/>
  <c r="Q5" i="19"/>
  <c r="Q6" i="19"/>
  <c r="Q4" i="19"/>
  <c r="Q75" i="19" s="1"/>
  <c r="L4" i="19"/>
  <c r="D5" i="19"/>
  <c r="D6" i="19"/>
  <c r="D7" i="19"/>
  <c r="D8" i="19"/>
  <c r="D9" i="19"/>
  <c r="D10" i="19"/>
  <c r="D11" i="19"/>
  <c r="D12" i="19"/>
  <c r="D13" i="19"/>
  <c r="D14" i="19"/>
  <c r="D15" i="19"/>
  <c r="D16" i="19"/>
  <c r="D17" i="19"/>
  <c r="D18" i="19"/>
  <c r="D19" i="19"/>
  <c r="D20" i="19"/>
  <c r="D21" i="19"/>
  <c r="D22" i="19"/>
  <c r="D23" i="19"/>
  <c r="D24" i="19"/>
  <c r="D25" i="19"/>
  <c r="D26" i="19"/>
  <c r="D27" i="19"/>
  <c r="D28" i="19"/>
  <c r="D29" i="19"/>
  <c r="D30" i="19"/>
  <c r="D31" i="19"/>
  <c r="D32" i="19"/>
  <c r="D33" i="19"/>
  <c r="D34" i="19"/>
  <c r="D35" i="19"/>
  <c r="D36" i="19"/>
  <c r="D37" i="19"/>
  <c r="D38" i="19"/>
  <c r="D39" i="19"/>
  <c r="D40" i="19"/>
  <c r="D41" i="19"/>
  <c r="D42" i="19"/>
  <c r="D43" i="19"/>
  <c r="D44" i="19"/>
  <c r="D45" i="19"/>
  <c r="D46" i="19"/>
  <c r="D47" i="19"/>
  <c r="D48" i="19"/>
  <c r="D49" i="19"/>
  <c r="D50" i="19"/>
  <c r="D51" i="19"/>
  <c r="D52" i="19"/>
  <c r="D53" i="19"/>
  <c r="D54" i="19"/>
  <c r="D55" i="19"/>
  <c r="D56" i="19"/>
  <c r="D57" i="19"/>
  <c r="D58" i="19"/>
  <c r="D59" i="19"/>
  <c r="D60" i="19"/>
  <c r="D61" i="19"/>
  <c r="D62" i="19"/>
  <c r="D63" i="19"/>
  <c r="D64" i="19"/>
  <c r="D65" i="19"/>
  <c r="D66" i="19"/>
  <c r="D67" i="19"/>
  <c r="D68" i="19"/>
  <c r="D69" i="19"/>
  <c r="D70" i="19"/>
  <c r="D71" i="19"/>
  <c r="D72" i="19"/>
  <c r="D4" i="19"/>
  <c r="AO43" i="3"/>
  <c r="AN43" i="3"/>
  <c r="AF43" i="3"/>
  <c r="AE43" i="3"/>
  <c r="Z43" i="3"/>
  <c r="X43" i="3"/>
  <c r="U43" i="3"/>
  <c r="Q43" i="3"/>
  <c r="M43" i="3"/>
  <c r="AM43" i="3" s="1"/>
  <c r="L43" i="3"/>
  <c r="H43" i="3"/>
  <c r="AH43" i="3" s="1"/>
  <c r="AJ43" i="3" s="1"/>
  <c r="E43" i="3"/>
  <c r="AK43" i="3" s="1"/>
  <c r="AL43" i="3" s="1"/>
  <c r="D43" i="3"/>
  <c r="AN75" i="19"/>
  <c r="AE75" i="19"/>
  <c r="Z75" i="19"/>
  <c r="X75" i="19"/>
  <c r="M75" i="19"/>
  <c r="AM75" i="19" s="1"/>
  <c r="L75" i="19"/>
  <c r="H75" i="19"/>
  <c r="AH75" i="19" s="1"/>
  <c r="AJ75" i="19" s="1"/>
  <c r="E75" i="19"/>
  <c r="AN47" i="20"/>
  <c r="AF47" i="20"/>
  <c r="AE47" i="20"/>
  <c r="Z47" i="20"/>
  <c r="X47" i="20"/>
  <c r="U47" i="20"/>
  <c r="Q47" i="20"/>
  <c r="M47" i="20"/>
  <c r="AM47" i="20" s="1"/>
  <c r="H47" i="20"/>
  <c r="AH47" i="20" s="1"/>
  <c r="AJ47" i="20" s="1"/>
  <c r="E47" i="20"/>
  <c r="AE48" i="21"/>
  <c r="AN48" i="21"/>
  <c r="AO47" i="20" l="1"/>
  <c r="AK47" i="20"/>
  <c r="AL47" i="20" s="1"/>
  <c r="AA47" i="20"/>
  <c r="AD47" i="20" s="1"/>
  <c r="AO75" i="19"/>
  <c r="D75" i="19"/>
  <c r="AK75" i="19"/>
  <c r="AL75" i="19" s="1"/>
  <c r="AA75" i="19"/>
  <c r="AD75" i="19" s="1"/>
  <c r="AA43" i="3"/>
  <c r="AD43" i="3" s="1"/>
  <c r="AB47" i="20" l="1"/>
  <c r="AC47" i="20" s="1"/>
  <c r="AB75" i="19"/>
  <c r="AC75" i="19" s="1"/>
  <c r="AB43" i="3"/>
  <c r="AC43" i="3" s="1"/>
  <c r="AF48" i="21"/>
  <c r="Z48" i="21"/>
  <c r="X48" i="21"/>
  <c r="U48" i="21"/>
  <c r="Q48" i="21"/>
  <c r="M48" i="21"/>
  <c r="AM48" i="21" s="1"/>
  <c r="L48" i="21"/>
  <c r="H48" i="21"/>
  <c r="AH48" i="21" s="1"/>
  <c r="E48" i="21"/>
  <c r="AK48" i="21" s="1"/>
  <c r="AL48" i="21" s="1"/>
  <c r="D48" i="21"/>
  <c r="AA48" i="21" l="1"/>
  <c r="AB48" i="21" s="1"/>
  <c r="AC48" i="21" s="1"/>
  <c r="AD48" i="21" l="1"/>
</calcChain>
</file>

<file path=xl/sharedStrings.xml><?xml version="1.0" encoding="utf-8"?>
<sst xmlns="http://schemas.openxmlformats.org/spreadsheetml/2006/main" count="196" uniqueCount="35">
  <si>
    <t>Push</t>
  </si>
  <si>
    <t>Initial Frame</t>
  </si>
  <si>
    <t>Final Frame</t>
  </si>
  <si>
    <t>Total Frames</t>
  </si>
  <si>
    <t>Puncture</t>
  </si>
  <si>
    <t>Frame Number</t>
  </si>
  <si>
    <t>Instances</t>
  </si>
  <si>
    <t>Partially inside skin</t>
  </si>
  <si>
    <t>Completed</t>
  </si>
  <si>
    <t>Frames</t>
  </si>
  <si>
    <t>Time to first puncture</t>
  </si>
  <si>
    <t>Time to successful completion</t>
  </si>
  <si>
    <t>Total number of attempts</t>
  </si>
  <si>
    <t>Number of aborted attempts</t>
  </si>
  <si>
    <t>Worm ID</t>
  </si>
  <si>
    <t>Reversal</t>
  </si>
  <si>
    <t>Instance</t>
  </si>
  <si>
    <t>Total Frames
(placement on skin to penetration or end)</t>
  </si>
  <si>
    <t>% of frames on skin 
spent pushing or puncturing</t>
  </si>
  <si>
    <t>% of frames on skin 
spent reversing</t>
  </si>
  <si>
    <t>% of frames on skin 
spent crawling</t>
  </si>
  <si>
    <t>% of aborted attempts</t>
  </si>
  <si>
    <t xml:space="preserve">% of 
pushes or punctures followed by reversals </t>
  </si>
  <si>
    <t>Visible Frames 
on top of skin</t>
  </si>
  <si>
    <t>Bout count</t>
  </si>
  <si>
    <t>Reversals after push</t>
  </si>
  <si>
    <t>Reversals after puncture</t>
  </si>
  <si>
    <t>Number of 
pushing bouts and punctures</t>
  </si>
  <si>
    <t xml:space="preserve">% of 
reversals preceeded by a push/puncture </t>
  </si>
  <si>
    <t>Not visible/Stuck in crevice</t>
  </si>
  <si>
    <t>Average push bout duration</t>
  </si>
  <si>
    <t>Time to first push</t>
  </si>
  <si>
    <t>Average reversal time</t>
  </si>
  <si>
    <t>*Two worms crossed paths. Cannot use this worm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</si>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</sst>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8E297"/>
        <bgColor indexed="64"/>
      </patternFill>
    </fill>
    <fill>
      <patternFill patternType="solid">
        <fgColor rgb="FFFFD57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D5FC79"/>
        <bgColor indexed="64"/>
      </patternFill>
    </fill>
    <fill>
      <patternFill patternType="solid">
        <fgColor rgb="FF0091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3">
    <xf numFmtId="0" fontId="0" fillId="0" borderId="0" xfId="0"/>
    <xf numFmtId="2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2" fontId="2" fillId="0" borderId="0" xfId="0" applyNumberFormat="1" applyFont="1" applyAlignment="1">
      <alignment horizontal="center" vertical="center" wrapText="1"/>
    </xf>
    <xf numFmtId="0" fontId="3" fillId="0" borderId="0" xfId="0" applyFont="1"/>
    <xf numFmtId="2" fontId="3" fillId="0" borderId="0" xfId="0" applyNumberFormat="1" applyFont="1"/>
    <xf numFmtId="0" fontId="3" fillId="0" borderId="4" xfId="0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2" fillId="0" borderId="4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/>
    </xf>
    <xf numFmtId="0" fontId="2" fillId="0" borderId="5" xfId="0" applyFont="1" applyBorder="1" applyAlignment="1">
      <alignment horizontal="center" vertical="center"/>
    </xf>
    <xf numFmtId="164" fontId="2" fillId="0" borderId="5" xfId="0" applyNumberFormat="1" applyFont="1" applyBorder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2" fillId="0" borderId="0" xfId="0" applyFont="1"/>
    <xf numFmtId="2" fontId="2" fillId="0" borderId="0" xfId="0" applyNumberFormat="1" applyFont="1"/>
    <xf numFmtId="0" fontId="1" fillId="0" borderId="0" xfId="0" applyFont="1" applyAlignment="1">
      <alignment horizontal="center" vertical="center" wrapText="1"/>
    </xf>
    <xf numFmtId="0" fontId="3" fillId="8" borderId="0" xfId="0" applyFont="1" applyFill="1" applyAlignment="1">
      <alignment vertical="center"/>
    </xf>
    <xf numFmtId="0" fontId="3" fillId="9" borderId="0" xfId="0" applyFont="1" applyFill="1" applyAlignment="1">
      <alignment vertical="center"/>
    </xf>
    <xf numFmtId="0" fontId="3" fillId="8" borderId="4" xfId="0" applyFont="1" applyFill="1" applyBorder="1"/>
    <xf numFmtId="0" fontId="3" fillId="8" borderId="0" xfId="0" applyFont="1" applyFill="1"/>
    <xf numFmtId="0" fontId="3" fillId="8" borderId="5" xfId="0" applyFont="1" applyFill="1" applyBorder="1"/>
    <xf numFmtId="2" fontId="0" fillId="0" borderId="0" xfId="0" applyNumberFormat="1"/>
    <xf numFmtId="0" fontId="2" fillId="7" borderId="2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9193"/>
      <color rgb="FFD5FC79"/>
      <color rgb="FFFFD579"/>
      <color rgb="FF9437FF"/>
      <color rgb="FF941651"/>
      <color rgb="FF0096FF"/>
      <color rgb="FF73FEFF"/>
      <color rgb="FF7A81FF"/>
      <color rgb="FFC8E29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B172F-410A-7F4D-B253-47801CB0567E}">
  <dimension ref="B2:AO48"/>
  <sheetViews>
    <sheetView zoomScale="50" workbookViewId="0">
      <selection activeCell="B49" sqref="B49"/>
    </sheetView>
  </sheetViews>
  <sheetFormatPr baseColWidth="10" defaultColWidth="8.83203125" defaultRowHeight="24" x14ac:dyDescent="0.3"/>
  <cols>
    <col min="1" max="1" width="2.83203125" style="5" customWidth="1"/>
    <col min="2" max="2" width="17.5" style="5" bestFit="1" customWidth="1"/>
    <col min="3" max="3" width="16.1640625" style="5" bestFit="1" customWidth="1"/>
    <col min="4" max="4" width="18.1640625" style="5" bestFit="1" customWidth="1"/>
    <col min="5" max="5" width="16.1640625" style="5" bestFit="1" customWidth="1"/>
    <col min="6" max="6" width="3.6640625" style="5" customWidth="1"/>
    <col min="7" max="7" width="21.1640625" style="5" bestFit="1" customWidth="1"/>
    <col min="8" max="8" width="14.1640625" style="5" bestFit="1" customWidth="1"/>
    <col min="9" max="9" width="4.83203125" style="5" customWidth="1"/>
    <col min="10" max="10" width="17.5" style="5" bestFit="1" customWidth="1"/>
    <col min="11" max="11" width="16.1640625" style="5" bestFit="1" customWidth="1"/>
    <col min="12" max="12" width="18.1640625" style="5" bestFit="1" customWidth="1"/>
    <col min="13" max="13" width="12.83203125" style="5" bestFit="1" customWidth="1"/>
    <col min="14" max="14" width="4.6640625" style="5" customWidth="1"/>
    <col min="15" max="15" width="17.5" style="5" bestFit="1" customWidth="1"/>
    <col min="16" max="16" width="16.1640625" style="5" bestFit="1" customWidth="1"/>
    <col min="17" max="17" width="18.1640625" style="5" bestFit="1" customWidth="1"/>
    <col min="18" max="18" width="5.83203125" style="5" customWidth="1"/>
    <col min="19" max="19" width="17.5" style="5" bestFit="1" customWidth="1"/>
    <col min="20" max="20" width="16.1640625" style="5" bestFit="1" customWidth="1"/>
    <col min="21" max="21" width="18.1640625" style="5" bestFit="1" customWidth="1"/>
    <col min="22" max="22" width="5" style="5" customWidth="1"/>
    <col min="23" max="23" width="21.1640625" style="5" bestFit="1" customWidth="1"/>
    <col min="24" max="24" width="14.1640625" style="5" bestFit="1" customWidth="1"/>
    <col min="25" max="25" width="5.83203125" style="5" customWidth="1"/>
    <col min="26" max="26" width="40.6640625" style="5" bestFit="1" customWidth="1"/>
    <col min="27" max="27" width="19.6640625" style="5" bestFit="1" customWidth="1"/>
    <col min="28" max="28" width="34.5" style="6" customWidth="1"/>
    <col min="29" max="29" width="20.5" style="6" customWidth="1"/>
    <col min="30" max="30" width="22" style="6" bestFit="1" customWidth="1"/>
    <col min="31" max="31" width="11" style="6" bestFit="1" customWidth="1"/>
    <col min="32" max="32" width="14.1640625" style="6" customWidth="1"/>
    <col min="33" max="33" width="16.83203125" style="6" bestFit="1" customWidth="1"/>
    <col min="34" max="35" width="14.83203125" style="5" bestFit="1" customWidth="1"/>
    <col min="36" max="36" width="13.5" style="5" bestFit="1" customWidth="1"/>
    <col min="37" max="37" width="20.83203125" style="5" bestFit="1" customWidth="1"/>
    <col min="38" max="38" width="29" style="6" bestFit="1" customWidth="1"/>
    <col min="39" max="39" width="27.5" style="5" bestFit="1" customWidth="1"/>
    <col min="40" max="40" width="26.33203125" style="5" bestFit="1" customWidth="1"/>
    <col min="41" max="41" width="14.33203125" style="6" bestFit="1" customWidth="1"/>
    <col min="42" max="16384" width="8.83203125" style="5"/>
  </cols>
  <sheetData>
    <row r="2" spans="2:41" ht="81" customHeight="1" x14ac:dyDescent="0.3">
      <c r="B2" s="29" t="s">
        <v>0</v>
      </c>
      <c r="C2" s="30"/>
      <c r="D2" s="30"/>
      <c r="E2" s="31"/>
      <c r="F2" s="13"/>
      <c r="G2" s="32" t="s">
        <v>4</v>
      </c>
      <c r="H2" s="33"/>
      <c r="I2" s="13"/>
      <c r="J2" s="34" t="s">
        <v>15</v>
      </c>
      <c r="K2" s="35"/>
      <c r="L2" s="35"/>
      <c r="M2" s="36"/>
      <c r="N2" s="13"/>
      <c r="O2" s="37" t="s">
        <v>7</v>
      </c>
      <c r="P2" s="38"/>
      <c r="Q2" s="39"/>
      <c r="R2" s="13"/>
      <c r="S2" s="40" t="s">
        <v>29</v>
      </c>
      <c r="T2" s="41"/>
      <c r="U2" s="42"/>
      <c r="V2" s="13"/>
      <c r="W2" s="27" t="s">
        <v>8</v>
      </c>
      <c r="X2" s="28"/>
      <c r="Y2" s="13"/>
      <c r="Z2" s="3" t="s">
        <v>17</v>
      </c>
      <c r="AA2" s="3" t="s">
        <v>23</v>
      </c>
      <c r="AB2" s="4" t="s">
        <v>18</v>
      </c>
      <c r="AC2" s="4" t="s">
        <v>20</v>
      </c>
      <c r="AD2" s="4" t="s">
        <v>19</v>
      </c>
      <c r="AE2" s="4" t="s">
        <v>31</v>
      </c>
      <c r="AF2" s="4" t="s">
        <v>10</v>
      </c>
      <c r="AG2" s="4" t="s">
        <v>11</v>
      </c>
      <c r="AH2" s="4" t="s">
        <v>12</v>
      </c>
      <c r="AI2" s="4" t="s">
        <v>13</v>
      </c>
      <c r="AJ2" s="4" t="s">
        <v>21</v>
      </c>
      <c r="AK2" s="3" t="s">
        <v>27</v>
      </c>
      <c r="AL2" s="4" t="s">
        <v>22</v>
      </c>
      <c r="AM2" s="4" t="s">
        <v>28</v>
      </c>
      <c r="AN2" s="4" t="s">
        <v>32</v>
      </c>
      <c r="AO2" s="4" t="s">
        <v>30</v>
      </c>
    </row>
    <row r="3" spans="2:41" s="18" customFormat="1" x14ac:dyDescent="0.3">
      <c r="B3" s="12" t="s">
        <v>1</v>
      </c>
      <c r="C3" s="13" t="s">
        <v>2</v>
      </c>
      <c r="D3" s="13" t="s">
        <v>3</v>
      </c>
      <c r="E3" s="14" t="s">
        <v>24</v>
      </c>
      <c r="F3" s="13"/>
      <c r="G3" s="12" t="s">
        <v>5</v>
      </c>
      <c r="H3" s="15" t="s">
        <v>6</v>
      </c>
      <c r="I3" s="13"/>
      <c r="J3" s="12" t="s">
        <v>1</v>
      </c>
      <c r="K3" s="13" t="s">
        <v>2</v>
      </c>
      <c r="L3" s="13" t="s">
        <v>3</v>
      </c>
      <c r="M3" s="16" t="s">
        <v>16</v>
      </c>
      <c r="N3" s="17"/>
      <c r="O3" s="12" t="s">
        <v>1</v>
      </c>
      <c r="P3" s="13" t="s">
        <v>2</v>
      </c>
      <c r="Q3" s="15" t="s">
        <v>3</v>
      </c>
      <c r="R3" s="13"/>
      <c r="S3" s="12" t="s">
        <v>1</v>
      </c>
      <c r="T3" s="13" t="s">
        <v>2</v>
      </c>
      <c r="U3" s="15" t="s">
        <v>3</v>
      </c>
      <c r="V3" s="13"/>
      <c r="W3" s="12" t="s">
        <v>5</v>
      </c>
      <c r="X3" s="15" t="s">
        <v>6</v>
      </c>
      <c r="Y3" s="13"/>
      <c r="Z3" s="13" t="s">
        <v>9</v>
      </c>
      <c r="AB3" s="19"/>
      <c r="AC3" s="19"/>
      <c r="AD3" s="19"/>
      <c r="AE3" s="19"/>
      <c r="AF3" s="19"/>
      <c r="AG3" s="19"/>
      <c r="AL3" s="19"/>
      <c r="AO3" s="19"/>
    </row>
    <row r="4" spans="2:41" x14ac:dyDescent="0.3">
      <c r="B4" s="7">
        <v>2</v>
      </c>
      <c r="C4" s="5">
        <v>2</v>
      </c>
      <c r="E4" s="8"/>
      <c r="G4" s="7"/>
      <c r="H4" s="8"/>
      <c r="J4" s="7">
        <v>252</v>
      </c>
      <c r="K4" s="5">
        <v>253</v>
      </c>
      <c r="M4" s="8"/>
      <c r="O4" s="7"/>
      <c r="Q4" s="8"/>
      <c r="S4" s="7">
        <v>124</v>
      </c>
      <c r="T4" s="5">
        <v>126</v>
      </c>
      <c r="U4" s="8"/>
      <c r="W4" s="7"/>
      <c r="X4" s="8"/>
    </row>
    <row r="5" spans="2:41" x14ac:dyDescent="0.3">
      <c r="B5" s="7">
        <v>13</v>
      </c>
      <c r="C5" s="5">
        <v>21</v>
      </c>
      <c r="E5" s="8"/>
      <c r="G5" s="7"/>
      <c r="H5" s="8"/>
      <c r="J5" s="7">
        <v>286</v>
      </c>
      <c r="K5" s="5">
        <v>289</v>
      </c>
      <c r="M5" s="8"/>
      <c r="O5" s="7"/>
      <c r="Q5" s="8"/>
      <c r="S5" s="7">
        <v>511</v>
      </c>
      <c r="T5" s="5">
        <v>518</v>
      </c>
      <c r="U5" s="8"/>
      <c r="W5" s="7"/>
      <c r="X5" s="8"/>
    </row>
    <row r="6" spans="2:41" x14ac:dyDescent="0.3">
      <c r="B6" s="7">
        <v>82</v>
      </c>
      <c r="C6" s="5">
        <v>85</v>
      </c>
      <c r="E6" s="8"/>
      <c r="G6" s="7"/>
      <c r="H6" s="8"/>
      <c r="J6" s="7">
        <v>575</v>
      </c>
      <c r="K6" s="5">
        <v>587</v>
      </c>
      <c r="M6" s="8"/>
      <c r="O6" s="7"/>
      <c r="Q6" s="8"/>
      <c r="S6" s="7">
        <v>535</v>
      </c>
      <c r="T6" s="5">
        <v>539</v>
      </c>
      <c r="U6" s="8"/>
      <c r="W6" s="7"/>
      <c r="X6" s="8"/>
    </row>
    <row r="7" spans="2:41" x14ac:dyDescent="0.3">
      <c r="B7" s="7">
        <v>129</v>
      </c>
      <c r="C7" s="5">
        <v>129</v>
      </c>
      <c r="E7" s="8"/>
      <c r="G7" s="7"/>
      <c r="H7" s="8"/>
      <c r="J7" s="7"/>
      <c r="M7" s="8"/>
      <c r="O7" s="7"/>
      <c r="Q7" s="8"/>
      <c r="S7" s="7">
        <v>646</v>
      </c>
      <c r="U7" s="8"/>
      <c r="W7" s="7"/>
      <c r="X7" s="8"/>
    </row>
    <row r="8" spans="2:41" x14ac:dyDescent="0.3">
      <c r="B8" s="7">
        <v>146</v>
      </c>
      <c r="C8" s="5">
        <v>146</v>
      </c>
      <c r="E8" s="8"/>
      <c r="G8" s="7"/>
      <c r="H8" s="8"/>
      <c r="J8" s="7"/>
      <c r="M8" s="8"/>
      <c r="O8" s="7"/>
      <c r="Q8" s="8"/>
      <c r="S8" s="7">
        <v>867</v>
      </c>
      <c r="T8" s="5">
        <v>874</v>
      </c>
      <c r="U8" s="8"/>
      <c r="W8" s="7"/>
      <c r="X8" s="8"/>
    </row>
    <row r="9" spans="2:41" x14ac:dyDescent="0.3">
      <c r="B9" s="7">
        <v>149</v>
      </c>
      <c r="C9" s="5">
        <v>152</v>
      </c>
      <c r="E9" s="8"/>
      <c r="G9" s="7"/>
      <c r="H9" s="8"/>
      <c r="J9" s="7"/>
      <c r="M9" s="8"/>
      <c r="O9" s="7"/>
      <c r="Q9" s="8"/>
      <c r="S9" s="7">
        <v>998</v>
      </c>
      <c r="T9" s="5">
        <v>1004</v>
      </c>
      <c r="U9" s="8"/>
      <c r="W9" s="7"/>
      <c r="X9" s="8"/>
    </row>
    <row r="10" spans="2:41" x14ac:dyDescent="0.3">
      <c r="B10" s="7">
        <v>187</v>
      </c>
      <c r="C10" s="5">
        <v>187</v>
      </c>
      <c r="E10" s="8"/>
      <c r="G10" s="7"/>
      <c r="H10" s="8"/>
      <c r="J10" s="7"/>
      <c r="M10" s="8"/>
      <c r="O10" s="7"/>
      <c r="Q10" s="8"/>
      <c r="S10" s="7"/>
      <c r="U10" s="8"/>
      <c r="W10" s="7"/>
      <c r="X10" s="8"/>
    </row>
    <row r="11" spans="2:41" x14ac:dyDescent="0.3">
      <c r="B11" s="7">
        <v>195</v>
      </c>
      <c r="C11" s="5">
        <v>196</v>
      </c>
      <c r="E11" s="8"/>
      <c r="G11" s="7"/>
      <c r="H11" s="8"/>
      <c r="J11" s="7"/>
      <c r="M11" s="8"/>
      <c r="O11" s="7"/>
      <c r="Q11" s="8"/>
      <c r="S11" s="7"/>
      <c r="U11" s="8"/>
      <c r="W11" s="7"/>
      <c r="X11" s="8"/>
    </row>
    <row r="12" spans="2:41" x14ac:dyDescent="0.3">
      <c r="B12" s="7">
        <v>239</v>
      </c>
      <c r="C12" s="5">
        <v>239</v>
      </c>
      <c r="E12" s="8"/>
      <c r="G12" s="7"/>
      <c r="H12" s="8"/>
      <c r="J12" s="7"/>
      <c r="M12" s="8"/>
      <c r="O12" s="7"/>
      <c r="Q12" s="8"/>
      <c r="S12" s="7"/>
      <c r="U12" s="8"/>
      <c r="W12" s="7"/>
      <c r="X12" s="8"/>
    </row>
    <row r="13" spans="2:41" x14ac:dyDescent="0.3">
      <c r="B13" s="7">
        <v>250</v>
      </c>
      <c r="C13" s="5">
        <v>250</v>
      </c>
      <c r="E13" s="8"/>
      <c r="G13" s="7"/>
      <c r="H13" s="8"/>
      <c r="J13" s="7"/>
      <c r="M13" s="8"/>
      <c r="O13" s="7"/>
      <c r="Q13" s="8"/>
      <c r="S13" s="7"/>
      <c r="U13" s="8"/>
      <c r="W13" s="7"/>
      <c r="X13" s="8"/>
    </row>
    <row r="14" spans="2:41" x14ac:dyDescent="0.3">
      <c r="B14" s="7">
        <v>263</v>
      </c>
      <c r="C14" s="5">
        <v>264</v>
      </c>
      <c r="E14" s="8"/>
      <c r="G14" s="7"/>
      <c r="H14" s="8"/>
      <c r="J14" s="7"/>
      <c r="M14" s="8"/>
      <c r="O14" s="7"/>
      <c r="Q14" s="8"/>
      <c r="S14" s="7"/>
      <c r="U14" s="8"/>
      <c r="W14" s="7"/>
      <c r="X14" s="8"/>
    </row>
    <row r="15" spans="2:41" x14ac:dyDescent="0.3">
      <c r="B15" s="7">
        <v>280</v>
      </c>
      <c r="C15" s="5">
        <v>280</v>
      </c>
      <c r="E15" s="8"/>
      <c r="G15" s="7"/>
      <c r="H15" s="8"/>
      <c r="J15" s="7"/>
      <c r="M15" s="8"/>
      <c r="O15" s="7"/>
      <c r="Q15" s="8"/>
      <c r="S15" s="7"/>
      <c r="U15" s="8"/>
      <c r="W15" s="7"/>
      <c r="X15" s="8"/>
    </row>
    <row r="16" spans="2:41" x14ac:dyDescent="0.3">
      <c r="B16" s="7">
        <v>285</v>
      </c>
      <c r="C16" s="5">
        <v>285</v>
      </c>
      <c r="E16" s="8"/>
      <c r="G16" s="7"/>
      <c r="H16" s="8"/>
      <c r="J16" s="7"/>
      <c r="M16" s="8"/>
      <c r="O16" s="7"/>
      <c r="Q16" s="8"/>
      <c r="S16" s="7"/>
      <c r="U16" s="8"/>
      <c r="W16" s="7"/>
      <c r="X16" s="8"/>
    </row>
    <row r="17" spans="2:24" x14ac:dyDescent="0.3">
      <c r="B17" s="7">
        <v>294</v>
      </c>
      <c r="C17" s="5">
        <v>295</v>
      </c>
      <c r="E17" s="8"/>
      <c r="G17" s="7"/>
      <c r="H17" s="8"/>
      <c r="J17" s="7"/>
      <c r="M17" s="8"/>
      <c r="O17" s="7"/>
      <c r="Q17" s="8"/>
      <c r="S17" s="7"/>
      <c r="U17" s="8"/>
      <c r="W17" s="7"/>
      <c r="X17" s="8"/>
    </row>
    <row r="18" spans="2:24" x14ac:dyDescent="0.3">
      <c r="B18" s="7">
        <v>297</v>
      </c>
      <c r="C18" s="5">
        <v>297</v>
      </c>
      <c r="E18" s="8"/>
      <c r="G18" s="7"/>
      <c r="H18" s="8"/>
      <c r="J18" s="7"/>
      <c r="M18" s="8"/>
      <c r="O18" s="7"/>
      <c r="Q18" s="8"/>
      <c r="S18" s="7"/>
      <c r="U18" s="8"/>
      <c r="W18" s="7"/>
      <c r="X18" s="8"/>
    </row>
    <row r="19" spans="2:24" x14ac:dyDescent="0.3">
      <c r="B19" s="7">
        <v>323</v>
      </c>
      <c r="C19" s="5">
        <v>324</v>
      </c>
      <c r="E19" s="8"/>
      <c r="G19" s="7"/>
      <c r="H19" s="8"/>
      <c r="J19" s="7"/>
      <c r="M19" s="8"/>
      <c r="O19" s="7"/>
      <c r="Q19" s="8"/>
      <c r="S19" s="7"/>
      <c r="U19" s="8"/>
      <c r="W19" s="7"/>
      <c r="X19" s="8"/>
    </row>
    <row r="20" spans="2:24" x14ac:dyDescent="0.3">
      <c r="B20" s="7">
        <v>331</v>
      </c>
      <c r="C20" s="5">
        <v>333</v>
      </c>
      <c r="E20" s="8"/>
      <c r="G20" s="7"/>
      <c r="H20" s="8"/>
      <c r="J20" s="7"/>
      <c r="M20" s="8"/>
      <c r="O20" s="7"/>
      <c r="Q20" s="8"/>
      <c r="S20" s="7"/>
      <c r="U20" s="8"/>
      <c r="W20" s="7"/>
      <c r="X20" s="8"/>
    </row>
    <row r="21" spans="2:24" x14ac:dyDescent="0.3">
      <c r="B21" s="7">
        <v>338</v>
      </c>
      <c r="C21" s="5">
        <v>338</v>
      </c>
      <c r="E21" s="8"/>
      <c r="G21" s="7"/>
      <c r="H21" s="8"/>
      <c r="J21" s="7"/>
      <c r="M21" s="8"/>
      <c r="O21" s="7"/>
      <c r="Q21" s="8"/>
      <c r="S21" s="7"/>
      <c r="U21" s="8"/>
      <c r="W21" s="7"/>
      <c r="X21" s="8"/>
    </row>
    <row r="22" spans="2:24" x14ac:dyDescent="0.3">
      <c r="B22" s="7">
        <v>395</v>
      </c>
      <c r="C22" s="5">
        <v>396</v>
      </c>
      <c r="E22" s="8"/>
      <c r="G22" s="7"/>
      <c r="H22" s="8"/>
      <c r="J22" s="7"/>
      <c r="M22" s="8"/>
      <c r="O22" s="7"/>
      <c r="Q22" s="8"/>
      <c r="S22" s="7"/>
      <c r="U22" s="8"/>
      <c r="W22" s="7"/>
      <c r="X22" s="8"/>
    </row>
    <row r="23" spans="2:24" x14ac:dyDescent="0.3">
      <c r="B23" s="7">
        <v>420</v>
      </c>
      <c r="C23" s="5">
        <v>425</v>
      </c>
      <c r="E23" s="8"/>
      <c r="G23" s="7"/>
      <c r="H23" s="8"/>
      <c r="J23" s="7"/>
      <c r="M23" s="8"/>
      <c r="O23" s="7"/>
      <c r="Q23" s="8"/>
      <c r="S23" s="7"/>
      <c r="U23" s="8"/>
      <c r="W23" s="7"/>
      <c r="X23" s="8"/>
    </row>
    <row r="24" spans="2:24" x14ac:dyDescent="0.3">
      <c r="B24" s="7">
        <v>440</v>
      </c>
      <c r="C24" s="5">
        <v>443</v>
      </c>
      <c r="E24" s="8"/>
      <c r="G24" s="7"/>
      <c r="H24" s="8"/>
      <c r="J24" s="7"/>
      <c r="M24" s="8"/>
      <c r="O24" s="7"/>
      <c r="Q24" s="8"/>
      <c r="S24" s="7"/>
      <c r="U24" s="8"/>
      <c r="W24" s="7"/>
      <c r="X24" s="8"/>
    </row>
    <row r="25" spans="2:24" x14ac:dyDescent="0.3">
      <c r="B25" s="7">
        <v>451</v>
      </c>
      <c r="C25" s="5">
        <v>451</v>
      </c>
      <c r="E25" s="8"/>
      <c r="G25" s="7"/>
      <c r="H25" s="8"/>
      <c r="J25" s="7"/>
      <c r="M25" s="8"/>
      <c r="O25" s="7"/>
      <c r="Q25" s="8"/>
      <c r="S25" s="7"/>
      <c r="U25" s="8"/>
      <c r="W25" s="7"/>
      <c r="X25" s="8"/>
    </row>
    <row r="26" spans="2:24" x14ac:dyDescent="0.3">
      <c r="B26" s="7">
        <v>467</v>
      </c>
      <c r="C26" s="5">
        <v>467</v>
      </c>
      <c r="E26" s="8"/>
      <c r="G26" s="7"/>
      <c r="H26" s="8"/>
      <c r="J26" s="7"/>
      <c r="M26" s="8"/>
      <c r="O26" s="7"/>
      <c r="Q26" s="8"/>
      <c r="S26" s="7"/>
      <c r="U26" s="8"/>
      <c r="W26" s="7"/>
      <c r="X26" s="8"/>
    </row>
    <row r="27" spans="2:24" x14ac:dyDescent="0.3">
      <c r="B27" s="7">
        <v>488</v>
      </c>
      <c r="C27" s="5">
        <v>488</v>
      </c>
      <c r="E27" s="8"/>
      <c r="G27" s="7"/>
      <c r="H27" s="8"/>
      <c r="J27" s="7"/>
      <c r="M27" s="8"/>
      <c r="O27" s="7"/>
      <c r="Q27" s="8"/>
      <c r="S27" s="7"/>
      <c r="U27" s="8"/>
      <c r="W27" s="7"/>
      <c r="X27" s="8"/>
    </row>
    <row r="28" spans="2:24" x14ac:dyDescent="0.3">
      <c r="B28" s="7">
        <v>523</v>
      </c>
      <c r="C28" s="5">
        <v>525</v>
      </c>
      <c r="E28" s="8"/>
      <c r="G28" s="7"/>
      <c r="H28" s="8"/>
      <c r="J28" s="7"/>
      <c r="M28" s="8"/>
      <c r="O28" s="7"/>
      <c r="Q28" s="8"/>
      <c r="S28" s="7"/>
      <c r="U28" s="8"/>
      <c r="W28" s="7"/>
      <c r="X28" s="8"/>
    </row>
    <row r="29" spans="2:24" x14ac:dyDescent="0.3">
      <c r="B29" s="7">
        <v>531</v>
      </c>
      <c r="C29" s="5">
        <v>534</v>
      </c>
      <c r="E29" s="8"/>
      <c r="G29" s="7"/>
      <c r="H29" s="8"/>
      <c r="J29" s="7"/>
      <c r="M29" s="8"/>
      <c r="O29" s="7"/>
      <c r="Q29" s="8"/>
      <c r="S29" s="7"/>
      <c r="U29" s="8"/>
      <c r="W29" s="7"/>
      <c r="X29" s="8"/>
    </row>
    <row r="30" spans="2:24" x14ac:dyDescent="0.3">
      <c r="B30" s="7">
        <v>543</v>
      </c>
      <c r="C30" s="5">
        <v>547</v>
      </c>
      <c r="E30" s="8"/>
      <c r="G30" s="7"/>
      <c r="H30" s="8"/>
      <c r="J30" s="7"/>
      <c r="M30" s="8"/>
      <c r="O30" s="7"/>
      <c r="Q30" s="8"/>
      <c r="S30" s="7"/>
      <c r="U30" s="8"/>
      <c r="W30" s="7"/>
      <c r="X30" s="8"/>
    </row>
    <row r="31" spans="2:24" x14ac:dyDescent="0.3">
      <c r="B31" s="7">
        <v>574</v>
      </c>
      <c r="C31" s="5">
        <v>574</v>
      </c>
      <c r="E31" s="8"/>
      <c r="G31" s="7"/>
      <c r="H31" s="8"/>
      <c r="J31" s="7"/>
      <c r="M31" s="8"/>
      <c r="O31" s="7"/>
      <c r="Q31" s="8"/>
      <c r="S31" s="7"/>
      <c r="U31" s="8"/>
      <c r="W31" s="7"/>
      <c r="X31" s="8"/>
    </row>
    <row r="32" spans="2:24" x14ac:dyDescent="0.3">
      <c r="B32" s="7">
        <v>594</v>
      </c>
      <c r="C32" s="5">
        <v>594</v>
      </c>
      <c r="E32" s="8"/>
      <c r="G32" s="7"/>
      <c r="H32" s="8"/>
      <c r="J32" s="7"/>
      <c r="M32" s="8"/>
      <c r="O32" s="7"/>
      <c r="Q32" s="8"/>
      <c r="S32" s="7"/>
      <c r="U32" s="8"/>
      <c r="W32" s="7"/>
      <c r="X32" s="8"/>
    </row>
    <row r="33" spans="2:41" x14ac:dyDescent="0.3">
      <c r="B33" s="7">
        <v>598</v>
      </c>
      <c r="C33" s="5">
        <v>602</v>
      </c>
      <c r="E33" s="8"/>
      <c r="G33" s="7"/>
      <c r="H33" s="8"/>
      <c r="J33" s="7"/>
      <c r="M33" s="8"/>
      <c r="O33" s="7"/>
      <c r="Q33" s="8"/>
      <c r="S33" s="7"/>
      <c r="U33" s="8"/>
      <c r="W33" s="7"/>
      <c r="X33" s="8"/>
    </row>
    <row r="34" spans="2:41" x14ac:dyDescent="0.3">
      <c r="B34" s="7">
        <v>606</v>
      </c>
      <c r="C34" s="5">
        <v>608</v>
      </c>
      <c r="E34" s="8"/>
      <c r="G34" s="7"/>
      <c r="H34" s="8"/>
      <c r="J34" s="7"/>
      <c r="M34" s="8"/>
      <c r="O34" s="7"/>
      <c r="Q34" s="8"/>
      <c r="S34" s="7"/>
      <c r="U34" s="8"/>
      <c r="W34" s="7"/>
      <c r="X34" s="8"/>
    </row>
    <row r="35" spans="2:41" x14ac:dyDescent="0.3">
      <c r="B35" s="7">
        <v>626</v>
      </c>
      <c r="C35" s="5">
        <v>642</v>
      </c>
      <c r="E35" s="8"/>
      <c r="G35" s="7"/>
      <c r="H35" s="8"/>
      <c r="J35" s="7"/>
      <c r="M35" s="8"/>
      <c r="O35" s="7"/>
      <c r="Q35" s="8"/>
      <c r="S35" s="7"/>
      <c r="U35" s="8"/>
      <c r="W35" s="7"/>
      <c r="X35" s="8"/>
    </row>
    <row r="36" spans="2:41" x14ac:dyDescent="0.3">
      <c r="B36" s="7">
        <v>661</v>
      </c>
      <c r="C36" s="5">
        <v>662</v>
      </c>
      <c r="E36" s="8"/>
      <c r="G36" s="7"/>
      <c r="H36" s="8"/>
      <c r="J36" s="7"/>
      <c r="M36" s="8"/>
      <c r="O36" s="7"/>
      <c r="Q36" s="8"/>
      <c r="S36" s="7"/>
      <c r="U36" s="8"/>
      <c r="W36" s="7"/>
      <c r="X36" s="8"/>
    </row>
    <row r="37" spans="2:41" x14ac:dyDescent="0.3">
      <c r="B37" s="7">
        <v>811</v>
      </c>
      <c r="C37" s="5">
        <v>814</v>
      </c>
      <c r="E37" s="8"/>
      <c r="G37" s="7"/>
      <c r="H37" s="8"/>
      <c r="J37" s="7"/>
      <c r="M37" s="8"/>
      <c r="O37" s="7"/>
      <c r="Q37" s="8"/>
      <c r="S37" s="7"/>
      <c r="U37" s="8"/>
      <c r="W37" s="7"/>
      <c r="X37" s="8"/>
    </row>
    <row r="38" spans="2:41" x14ac:dyDescent="0.3">
      <c r="B38" s="7">
        <v>829</v>
      </c>
      <c r="C38" s="5">
        <v>829</v>
      </c>
      <c r="E38" s="8"/>
      <c r="G38" s="7"/>
      <c r="H38" s="8"/>
      <c r="J38" s="7"/>
      <c r="M38" s="8"/>
      <c r="O38" s="7"/>
      <c r="Q38" s="8"/>
      <c r="S38" s="7"/>
      <c r="U38" s="8"/>
      <c r="W38" s="7"/>
      <c r="X38" s="8"/>
    </row>
    <row r="39" spans="2:41" x14ac:dyDescent="0.3">
      <c r="B39" s="7">
        <v>977</v>
      </c>
      <c r="C39" s="5">
        <v>977</v>
      </c>
      <c r="E39" s="8"/>
      <c r="G39" s="7"/>
      <c r="H39" s="8"/>
      <c r="J39" s="7"/>
      <c r="M39" s="8"/>
      <c r="O39" s="7"/>
      <c r="Q39" s="8"/>
      <c r="S39" s="7"/>
      <c r="U39" s="8"/>
      <c r="W39" s="7"/>
      <c r="X39" s="8"/>
    </row>
    <row r="40" spans="2:41" x14ac:dyDescent="0.3">
      <c r="B40" s="7">
        <v>982</v>
      </c>
      <c r="C40" s="5">
        <v>992</v>
      </c>
      <c r="E40" s="8"/>
      <c r="G40" s="7"/>
      <c r="H40" s="8"/>
      <c r="J40" s="7"/>
      <c r="M40" s="8"/>
      <c r="O40" s="7"/>
      <c r="Q40" s="8"/>
      <c r="S40" s="7"/>
      <c r="U40" s="8"/>
      <c r="W40" s="7"/>
      <c r="X40" s="8"/>
    </row>
    <row r="41" spans="2:41" x14ac:dyDescent="0.3">
      <c r="B41" s="9"/>
      <c r="C41" s="10"/>
      <c r="D41" s="10"/>
      <c r="E41" s="11"/>
      <c r="G41" s="9"/>
      <c r="H41" s="11"/>
      <c r="J41" s="9"/>
      <c r="K41" s="10"/>
      <c r="L41" s="10"/>
      <c r="M41" s="11"/>
      <c r="O41" s="9"/>
      <c r="P41" s="10"/>
      <c r="Q41" s="11"/>
      <c r="S41" s="9"/>
      <c r="T41" s="10"/>
      <c r="U41" s="11"/>
      <c r="W41" s="9"/>
      <c r="X41" s="11"/>
    </row>
    <row r="43" spans="2:41" x14ac:dyDescent="0.3">
      <c r="D43" s="5">
        <f>SUM(D4:D41)</f>
        <v>0</v>
      </c>
      <c r="E43" s="5">
        <f>SUM(E4:E41)</f>
        <v>0</v>
      </c>
      <c r="H43" s="5">
        <f>SUM(H4:H41)</f>
        <v>0</v>
      </c>
      <c r="L43" s="5">
        <f>SUM(L4:L41)</f>
        <v>0</v>
      </c>
      <c r="M43" s="5">
        <f>SUM(M4:M41)</f>
        <v>0</v>
      </c>
      <c r="Q43" s="5">
        <f>SUM(Q4:Q41)</f>
        <v>0</v>
      </c>
      <c r="U43" s="5">
        <f>SUM(U4:U41)</f>
        <v>0</v>
      </c>
      <c r="X43" s="5">
        <f>SUM(X4:X41)</f>
        <v>0</v>
      </c>
      <c r="Z43" s="5">
        <f>SUM(Z4:Z41)</f>
        <v>0</v>
      </c>
      <c r="AA43" s="5">
        <f>Z43-(Q43+U43+X43)</f>
        <v>0</v>
      </c>
      <c r="AB43" s="6" t="e">
        <f>((D43+H43)/AA43)*100</f>
        <v>#DIV/0!</v>
      </c>
      <c r="AC43" s="6" t="e">
        <f>100-AB43</f>
        <v>#DIV/0!</v>
      </c>
      <c r="AD43" s="6" t="e">
        <f>(L43/AA43)*100</f>
        <v>#DIV/0!</v>
      </c>
      <c r="AE43" s="6">
        <f>B4/120</f>
        <v>1.6666666666666666E-2</v>
      </c>
      <c r="AF43" s="6">
        <f>G4/120</f>
        <v>0</v>
      </c>
      <c r="AH43" s="6">
        <f>H43</f>
        <v>0</v>
      </c>
      <c r="AI43" s="6"/>
      <c r="AJ43" s="6" t="e">
        <f>(AI43/AH43)*100</f>
        <v>#DIV/0!</v>
      </c>
      <c r="AK43" s="6">
        <f>E43+H43</f>
        <v>0</v>
      </c>
      <c r="AL43" s="6" t="e">
        <f>(SUM(E45:E46)/AK43)*100</f>
        <v>#DIV/0!</v>
      </c>
      <c r="AM43" s="6" t="e">
        <f>(SUM(E45:E46)/M43)*100</f>
        <v>#DIV/0!</v>
      </c>
      <c r="AN43" s="6" t="e">
        <f>(AVERAGE(L4:L41))*0.5</f>
        <v>#DIV/0!</v>
      </c>
      <c r="AO43" s="6" t="e">
        <f>(AVERAGE(D4:D41))*0.5</f>
        <v>#DIV/0!</v>
      </c>
    </row>
    <row r="45" spans="2:41" x14ac:dyDescent="0.3">
      <c r="B45" s="21" t="s">
        <v>25</v>
      </c>
    </row>
    <row r="46" spans="2:41" x14ac:dyDescent="0.3">
      <c r="B46" s="22" t="s">
        <v>26</v>
      </c>
    </row>
    <row r="48" spans="2:41" x14ac:dyDescent="0.3">
      <c r="B48" s="5" t="s">
        <v>33</v>
      </c>
    </row>
  </sheetData>
  <mergeCells count="6">
    <mergeCell ref="W2:X2"/>
    <mergeCell ref="B2:E2"/>
    <mergeCell ref="G2:H2"/>
    <mergeCell ref="J2:M2"/>
    <mergeCell ref="O2:Q2"/>
    <mergeCell ref="S2:U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1278A-4A7C-0543-B9C5-BA9F9DFB7644}">
  <dimension ref="B2:AO78"/>
  <sheetViews>
    <sheetView topLeftCell="J28" zoomScale="40" workbookViewId="0">
      <selection activeCell="AG76" sqref="AG76"/>
    </sheetView>
  </sheetViews>
  <sheetFormatPr baseColWidth="10" defaultColWidth="8.83203125" defaultRowHeight="24" x14ac:dyDescent="0.3"/>
  <cols>
    <col min="1" max="1" width="2.83203125" style="5" customWidth="1"/>
    <col min="2" max="2" width="17.5" style="5" bestFit="1" customWidth="1"/>
    <col min="3" max="3" width="16.1640625" style="5" bestFit="1" customWidth="1"/>
    <col min="4" max="4" width="18.1640625" style="5" bestFit="1" customWidth="1"/>
    <col min="5" max="5" width="16.1640625" style="5" bestFit="1" customWidth="1"/>
    <col min="6" max="6" width="3.6640625" style="5" customWidth="1"/>
    <col min="7" max="7" width="21.1640625" style="5" bestFit="1" customWidth="1"/>
    <col min="8" max="8" width="14.1640625" style="5" bestFit="1" customWidth="1"/>
    <col min="9" max="9" width="4.83203125" style="5" customWidth="1"/>
    <col min="10" max="10" width="17.5" style="5" bestFit="1" customWidth="1"/>
    <col min="11" max="11" width="16.1640625" style="5" bestFit="1" customWidth="1"/>
    <col min="12" max="12" width="18.1640625" style="5" bestFit="1" customWidth="1"/>
    <col min="13" max="13" width="12.83203125" style="5" bestFit="1" customWidth="1"/>
    <col min="14" max="14" width="4.6640625" style="5" customWidth="1"/>
    <col min="15" max="15" width="17.5" style="5" bestFit="1" customWidth="1"/>
    <col min="16" max="16" width="16.1640625" style="5" bestFit="1" customWidth="1"/>
    <col min="17" max="17" width="18.1640625" style="5" bestFit="1" customWidth="1"/>
    <col min="18" max="18" width="5.83203125" style="5" customWidth="1"/>
    <col min="19" max="19" width="17.5" style="5" bestFit="1" customWidth="1"/>
    <col min="20" max="20" width="16.1640625" style="5" bestFit="1" customWidth="1"/>
    <col min="21" max="21" width="18.1640625" style="5" bestFit="1" customWidth="1"/>
    <col min="22" max="22" width="5" style="5" customWidth="1"/>
    <col min="23" max="23" width="21.1640625" style="5" bestFit="1" customWidth="1"/>
    <col min="24" max="24" width="14.1640625" style="5" bestFit="1" customWidth="1"/>
    <col min="25" max="25" width="5.83203125" style="5" customWidth="1"/>
    <col min="26" max="26" width="40.6640625" style="5" bestFit="1" customWidth="1"/>
    <col min="27" max="27" width="19.6640625" style="5" bestFit="1" customWidth="1"/>
    <col min="28" max="28" width="34.5" style="6" customWidth="1"/>
    <col min="29" max="29" width="20.5" style="6" customWidth="1"/>
    <col min="30" max="30" width="22" style="6" bestFit="1" customWidth="1"/>
    <col min="31" max="31" width="11" style="6" bestFit="1" customWidth="1"/>
    <col min="32" max="32" width="14.1640625" style="6" customWidth="1"/>
    <col min="33" max="33" width="16.83203125" style="6" bestFit="1" customWidth="1"/>
    <col min="34" max="35" width="14.83203125" style="5" bestFit="1" customWidth="1"/>
    <col min="36" max="36" width="13.5" style="5" bestFit="1" customWidth="1"/>
    <col min="37" max="37" width="20.83203125" style="5" bestFit="1" customWidth="1"/>
    <col min="38" max="38" width="29" style="6" bestFit="1" customWidth="1"/>
    <col min="39" max="39" width="27.5" style="5" bestFit="1" customWidth="1"/>
    <col min="40" max="40" width="26.33203125" style="5" bestFit="1" customWidth="1"/>
    <col min="41" max="41" width="15.1640625" style="6" bestFit="1" customWidth="1"/>
    <col min="42" max="16384" width="8.83203125" style="5"/>
  </cols>
  <sheetData>
    <row r="2" spans="2:41" ht="81" customHeight="1" x14ac:dyDescent="0.3">
      <c r="B2" s="29" t="s">
        <v>0</v>
      </c>
      <c r="C2" s="30"/>
      <c r="D2" s="30"/>
      <c r="E2" s="31"/>
      <c r="F2" s="13"/>
      <c r="G2" s="32" t="s">
        <v>4</v>
      </c>
      <c r="H2" s="33"/>
      <c r="I2" s="13"/>
      <c r="J2" s="34" t="s">
        <v>15</v>
      </c>
      <c r="K2" s="35"/>
      <c r="L2" s="35"/>
      <c r="M2" s="36"/>
      <c r="N2" s="13"/>
      <c r="O2" s="37" t="s">
        <v>7</v>
      </c>
      <c r="P2" s="38"/>
      <c r="Q2" s="39"/>
      <c r="R2" s="13"/>
      <c r="S2" s="40" t="s">
        <v>29</v>
      </c>
      <c r="T2" s="41"/>
      <c r="U2" s="42"/>
      <c r="V2" s="13"/>
      <c r="W2" s="27" t="s">
        <v>8</v>
      </c>
      <c r="X2" s="28"/>
      <c r="Y2" s="13"/>
      <c r="Z2" s="3" t="s">
        <v>17</v>
      </c>
      <c r="AA2" s="3" t="s">
        <v>23</v>
      </c>
      <c r="AB2" s="4" t="s">
        <v>18</v>
      </c>
      <c r="AC2" s="4" t="s">
        <v>20</v>
      </c>
      <c r="AD2" s="4" t="s">
        <v>19</v>
      </c>
      <c r="AE2" s="4" t="s">
        <v>31</v>
      </c>
      <c r="AF2" s="4" t="s">
        <v>10</v>
      </c>
      <c r="AG2" s="4" t="s">
        <v>11</v>
      </c>
      <c r="AH2" s="4" t="s">
        <v>12</v>
      </c>
      <c r="AI2" s="4" t="s">
        <v>13</v>
      </c>
      <c r="AJ2" s="4" t="s">
        <v>21</v>
      </c>
      <c r="AK2" s="3" t="s">
        <v>27</v>
      </c>
      <c r="AL2" s="4" t="s">
        <v>22</v>
      </c>
      <c r="AM2" s="4" t="s">
        <v>28</v>
      </c>
      <c r="AN2" s="4" t="s">
        <v>32</v>
      </c>
      <c r="AO2" s="4" t="s">
        <v>30</v>
      </c>
    </row>
    <row r="3" spans="2:41" s="18" customFormat="1" x14ac:dyDescent="0.3">
      <c r="B3" s="12" t="s">
        <v>1</v>
      </c>
      <c r="C3" s="13" t="s">
        <v>2</v>
      </c>
      <c r="D3" s="13" t="s">
        <v>3</v>
      </c>
      <c r="E3" s="14" t="s">
        <v>24</v>
      </c>
      <c r="F3" s="13"/>
      <c r="G3" s="12" t="s">
        <v>5</v>
      </c>
      <c r="H3" s="15" t="s">
        <v>6</v>
      </c>
      <c r="I3" s="13"/>
      <c r="J3" s="12" t="s">
        <v>1</v>
      </c>
      <c r="K3" s="13" t="s">
        <v>2</v>
      </c>
      <c r="L3" s="13" t="s">
        <v>3</v>
      </c>
      <c r="M3" s="16" t="s">
        <v>16</v>
      </c>
      <c r="N3" s="17"/>
      <c r="O3" s="12" t="s">
        <v>1</v>
      </c>
      <c r="P3" s="13" t="s">
        <v>2</v>
      </c>
      <c r="Q3" s="15" t="s">
        <v>3</v>
      </c>
      <c r="R3" s="13"/>
      <c r="S3" s="12" t="s">
        <v>1</v>
      </c>
      <c r="T3" s="13" t="s">
        <v>2</v>
      </c>
      <c r="U3" s="15" t="s">
        <v>3</v>
      </c>
      <c r="V3" s="13"/>
      <c r="W3" s="12" t="s">
        <v>5</v>
      </c>
      <c r="X3" s="15" t="s">
        <v>6</v>
      </c>
      <c r="Y3" s="13"/>
      <c r="Z3" s="13" t="s">
        <v>9</v>
      </c>
      <c r="AB3" s="19"/>
      <c r="AC3" s="19"/>
      <c r="AD3" s="19"/>
      <c r="AE3" s="19"/>
      <c r="AF3" s="19"/>
      <c r="AG3" s="19"/>
      <c r="AL3" s="19"/>
      <c r="AO3" s="19"/>
    </row>
    <row r="4" spans="2:41" x14ac:dyDescent="0.3">
      <c r="B4" s="7">
        <v>9</v>
      </c>
      <c r="C4" s="5">
        <v>12</v>
      </c>
      <c r="D4" s="5">
        <f>(C4-B4)+1</f>
        <v>4</v>
      </c>
      <c r="E4" s="8">
        <v>1</v>
      </c>
      <c r="G4" s="7">
        <v>76</v>
      </c>
      <c r="H4" s="8">
        <v>1</v>
      </c>
      <c r="J4" s="23">
        <v>762</v>
      </c>
      <c r="K4" s="24">
        <v>764</v>
      </c>
      <c r="L4" s="24">
        <f>(K4-J4)+1</f>
        <v>3</v>
      </c>
      <c r="M4" s="25">
        <v>1</v>
      </c>
      <c r="O4" s="7">
        <v>77</v>
      </c>
      <c r="P4" s="5">
        <v>109</v>
      </c>
      <c r="Q4" s="8">
        <f>(P4-O4)+1</f>
        <v>33</v>
      </c>
      <c r="S4" s="7">
        <v>101</v>
      </c>
      <c r="T4" s="5">
        <v>107</v>
      </c>
      <c r="U4" s="8">
        <f>(T4-S4)+1</f>
        <v>7</v>
      </c>
      <c r="W4" s="7"/>
      <c r="X4" s="8"/>
      <c r="Z4" s="5">
        <v>1200</v>
      </c>
    </row>
    <row r="5" spans="2:41" x14ac:dyDescent="0.3">
      <c r="B5" s="7">
        <v>136</v>
      </c>
      <c r="C5" s="5">
        <v>137</v>
      </c>
      <c r="D5" s="5">
        <f t="shared" ref="D5:D68" si="0">(C5-B5)+1</f>
        <v>2</v>
      </c>
      <c r="E5" s="8">
        <v>1</v>
      </c>
      <c r="G5" s="7">
        <v>990</v>
      </c>
      <c r="H5" s="8">
        <v>1</v>
      </c>
      <c r="J5" s="7"/>
      <c r="M5" s="8"/>
      <c r="O5" s="7">
        <v>259</v>
      </c>
      <c r="P5" s="5">
        <v>263</v>
      </c>
      <c r="Q5" s="8">
        <f t="shared" ref="Q5:Q6" si="1">(P5-O5)+1</f>
        <v>5</v>
      </c>
      <c r="S5" s="7">
        <v>318</v>
      </c>
      <c r="T5" s="5">
        <v>327</v>
      </c>
      <c r="U5" s="8">
        <f t="shared" ref="U5:U11" si="2">(T5-S5)+1</f>
        <v>10</v>
      </c>
      <c r="W5" s="7"/>
      <c r="X5" s="8"/>
    </row>
    <row r="6" spans="2:41" x14ac:dyDescent="0.3">
      <c r="B6" s="7">
        <v>152</v>
      </c>
      <c r="C6" s="5">
        <v>155</v>
      </c>
      <c r="D6" s="5">
        <f t="shared" si="0"/>
        <v>4</v>
      </c>
      <c r="E6" s="8">
        <v>1</v>
      </c>
      <c r="G6" s="7"/>
      <c r="H6" s="8"/>
      <c r="J6" s="7"/>
      <c r="M6" s="8"/>
      <c r="O6" s="7">
        <v>991</v>
      </c>
      <c r="P6" s="5">
        <v>998</v>
      </c>
      <c r="Q6" s="8">
        <f t="shared" si="1"/>
        <v>8</v>
      </c>
      <c r="S6" s="7">
        <v>551</v>
      </c>
      <c r="T6" s="5">
        <v>552</v>
      </c>
      <c r="U6" s="8">
        <f t="shared" si="2"/>
        <v>2</v>
      </c>
      <c r="W6" s="7"/>
      <c r="X6" s="8"/>
    </row>
    <row r="7" spans="2:41" x14ac:dyDescent="0.3">
      <c r="B7" s="7">
        <v>182</v>
      </c>
      <c r="C7" s="5">
        <v>185</v>
      </c>
      <c r="D7" s="5">
        <f t="shared" si="0"/>
        <v>4</v>
      </c>
      <c r="E7" s="8">
        <v>1</v>
      </c>
      <c r="G7" s="7"/>
      <c r="H7" s="8"/>
      <c r="J7" s="7"/>
      <c r="M7" s="8"/>
      <c r="O7" s="7"/>
      <c r="Q7" s="8"/>
      <c r="S7" s="7">
        <v>699</v>
      </c>
      <c r="T7" s="5">
        <v>703</v>
      </c>
      <c r="U7" s="8">
        <f t="shared" si="2"/>
        <v>5</v>
      </c>
      <c r="W7" s="7"/>
      <c r="X7" s="8"/>
    </row>
    <row r="8" spans="2:41" x14ac:dyDescent="0.3">
      <c r="B8" s="7">
        <v>187</v>
      </c>
      <c r="C8" s="5">
        <v>189</v>
      </c>
      <c r="D8" s="5">
        <f t="shared" si="0"/>
        <v>3</v>
      </c>
      <c r="E8" s="8">
        <v>1</v>
      </c>
      <c r="G8" s="7"/>
      <c r="H8" s="8"/>
      <c r="J8" s="7"/>
      <c r="M8" s="8"/>
      <c r="O8" s="7"/>
      <c r="Q8" s="8"/>
      <c r="S8" s="7">
        <v>853</v>
      </c>
      <c r="T8" s="5">
        <v>856</v>
      </c>
      <c r="U8" s="8">
        <f t="shared" si="2"/>
        <v>4</v>
      </c>
      <c r="W8" s="7"/>
      <c r="X8" s="8"/>
    </row>
    <row r="9" spans="2:41" x14ac:dyDescent="0.3">
      <c r="B9" s="7">
        <v>208</v>
      </c>
      <c r="C9" s="5">
        <v>215</v>
      </c>
      <c r="D9" s="5">
        <f t="shared" si="0"/>
        <v>8</v>
      </c>
      <c r="E9" s="8">
        <v>1</v>
      </c>
      <c r="G9" s="7"/>
      <c r="H9" s="8"/>
      <c r="J9" s="7"/>
      <c r="M9" s="8"/>
      <c r="O9" s="7"/>
      <c r="Q9" s="8"/>
      <c r="S9" s="7">
        <v>999</v>
      </c>
      <c r="T9" s="5">
        <v>1003</v>
      </c>
      <c r="U9" s="8">
        <f t="shared" si="2"/>
        <v>5</v>
      </c>
      <c r="W9" s="7"/>
      <c r="X9" s="8"/>
    </row>
    <row r="10" spans="2:41" x14ac:dyDescent="0.3">
      <c r="B10" s="7">
        <v>244</v>
      </c>
      <c r="C10" s="5">
        <v>250</v>
      </c>
      <c r="D10" s="5">
        <f t="shared" si="0"/>
        <v>7</v>
      </c>
      <c r="E10" s="8">
        <v>1</v>
      </c>
      <c r="G10" s="7"/>
      <c r="H10" s="8"/>
      <c r="J10" s="7"/>
      <c r="M10" s="8"/>
      <c r="O10" s="7"/>
      <c r="Q10" s="8"/>
      <c r="S10" s="7">
        <v>1091</v>
      </c>
      <c r="T10" s="5">
        <v>1094</v>
      </c>
      <c r="U10" s="8">
        <f t="shared" si="2"/>
        <v>4</v>
      </c>
      <c r="W10" s="7"/>
      <c r="X10" s="8"/>
    </row>
    <row r="11" spans="2:41" x14ac:dyDescent="0.3">
      <c r="B11" s="7">
        <v>257</v>
      </c>
      <c r="C11" s="5">
        <v>257</v>
      </c>
      <c r="D11" s="5">
        <f t="shared" si="0"/>
        <v>1</v>
      </c>
      <c r="E11" s="8">
        <v>1</v>
      </c>
      <c r="G11" s="7"/>
      <c r="H11" s="8"/>
      <c r="J11" s="7"/>
      <c r="M11" s="8"/>
      <c r="O11" s="7"/>
      <c r="Q11" s="8"/>
      <c r="S11" s="7">
        <v>1161</v>
      </c>
      <c r="T11" s="5">
        <v>1163</v>
      </c>
      <c r="U11" s="8">
        <f t="shared" si="2"/>
        <v>3</v>
      </c>
      <c r="W11" s="7"/>
      <c r="X11" s="8"/>
    </row>
    <row r="12" spans="2:41" x14ac:dyDescent="0.3">
      <c r="B12" s="7">
        <v>269</v>
      </c>
      <c r="C12" s="5">
        <v>270</v>
      </c>
      <c r="D12" s="5">
        <f t="shared" si="0"/>
        <v>2</v>
      </c>
      <c r="E12" s="8">
        <v>1</v>
      </c>
      <c r="G12" s="7"/>
      <c r="H12" s="8"/>
      <c r="J12" s="7"/>
      <c r="M12" s="8"/>
      <c r="O12" s="7"/>
      <c r="Q12" s="8"/>
      <c r="S12" s="7"/>
      <c r="U12" s="8"/>
      <c r="W12" s="7"/>
      <c r="X12" s="8"/>
    </row>
    <row r="13" spans="2:41" x14ac:dyDescent="0.3">
      <c r="B13" s="7">
        <v>281</v>
      </c>
      <c r="C13" s="5">
        <v>287</v>
      </c>
      <c r="D13" s="5">
        <f t="shared" si="0"/>
        <v>7</v>
      </c>
      <c r="E13" s="8">
        <v>1</v>
      </c>
      <c r="G13" s="7"/>
      <c r="H13" s="8"/>
      <c r="J13" s="7"/>
      <c r="M13" s="8"/>
      <c r="O13" s="7"/>
      <c r="Q13" s="8"/>
      <c r="S13" s="7"/>
      <c r="U13" s="8"/>
      <c r="W13" s="7"/>
      <c r="X13" s="8"/>
    </row>
    <row r="14" spans="2:41" x14ac:dyDescent="0.3">
      <c r="B14" s="7">
        <v>297</v>
      </c>
      <c r="C14" s="5">
        <v>302</v>
      </c>
      <c r="D14" s="5">
        <f t="shared" si="0"/>
        <v>6</v>
      </c>
      <c r="E14" s="8">
        <v>1</v>
      </c>
      <c r="G14" s="7"/>
      <c r="H14" s="8"/>
      <c r="J14" s="7"/>
      <c r="M14" s="8"/>
      <c r="O14" s="7"/>
      <c r="Q14" s="8"/>
      <c r="S14" s="7"/>
      <c r="U14" s="8"/>
      <c r="W14" s="7"/>
      <c r="X14" s="8"/>
    </row>
    <row r="15" spans="2:41" x14ac:dyDescent="0.3">
      <c r="B15" s="7">
        <v>312</v>
      </c>
      <c r="C15" s="5">
        <v>313</v>
      </c>
      <c r="D15" s="5">
        <f t="shared" si="0"/>
        <v>2</v>
      </c>
      <c r="E15" s="8">
        <v>1</v>
      </c>
      <c r="G15" s="7"/>
      <c r="H15" s="8"/>
      <c r="J15" s="7"/>
      <c r="M15" s="8"/>
      <c r="O15" s="7"/>
      <c r="Q15" s="8"/>
      <c r="S15" s="7"/>
      <c r="U15" s="8"/>
      <c r="W15" s="7"/>
      <c r="X15" s="8"/>
    </row>
    <row r="16" spans="2:41" x14ac:dyDescent="0.3">
      <c r="B16" s="7">
        <v>339</v>
      </c>
      <c r="C16" s="5">
        <v>339</v>
      </c>
      <c r="D16" s="5">
        <f t="shared" si="0"/>
        <v>1</v>
      </c>
      <c r="E16" s="8">
        <v>1</v>
      </c>
      <c r="G16" s="7"/>
      <c r="H16" s="8"/>
      <c r="J16" s="7"/>
      <c r="M16" s="8"/>
      <c r="O16" s="7"/>
      <c r="Q16" s="8"/>
      <c r="S16" s="7"/>
      <c r="U16" s="8"/>
      <c r="W16" s="7"/>
      <c r="X16" s="8"/>
    </row>
    <row r="17" spans="2:24" x14ac:dyDescent="0.3">
      <c r="B17" s="7">
        <v>349</v>
      </c>
      <c r="C17" s="5">
        <v>349</v>
      </c>
      <c r="D17" s="5">
        <f t="shared" si="0"/>
        <v>1</v>
      </c>
      <c r="E17" s="8">
        <v>1</v>
      </c>
      <c r="G17" s="7"/>
      <c r="H17" s="8"/>
      <c r="J17" s="7"/>
      <c r="M17" s="8"/>
      <c r="O17" s="7"/>
      <c r="Q17" s="8"/>
      <c r="S17" s="7"/>
      <c r="U17" s="8"/>
      <c r="W17" s="7"/>
      <c r="X17" s="8"/>
    </row>
    <row r="18" spans="2:24" x14ac:dyDescent="0.3">
      <c r="B18" s="7">
        <v>354</v>
      </c>
      <c r="C18" s="5">
        <v>356</v>
      </c>
      <c r="D18" s="5">
        <f t="shared" si="0"/>
        <v>3</v>
      </c>
      <c r="E18" s="8">
        <v>1</v>
      </c>
      <c r="G18" s="7"/>
      <c r="H18" s="8"/>
      <c r="J18" s="7"/>
      <c r="M18" s="8"/>
      <c r="O18" s="7"/>
      <c r="Q18" s="8"/>
      <c r="S18" s="7"/>
      <c r="U18" s="8"/>
      <c r="W18" s="7"/>
      <c r="X18" s="8"/>
    </row>
    <row r="19" spans="2:24" x14ac:dyDescent="0.3">
      <c r="B19" s="7">
        <v>368</v>
      </c>
      <c r="C19" s="5">
        <v>368</v>
      </c>
      <c r="D19" s="5">
        <f t="shared" si="0"/>
        <v>1</v>
      </c>
      <c r="E19" s="8">
        <v>1</v>
      </c>
      <c r="G19" s="7"/>
      <c r="H19" s="8"/>
      <c r="J19" s="7"/>
      <c r="M19" s="8"/>
      <c r="O19" s="7"/>
      <c r="Q19" s="8"/>
      <c r="S19" s="7"/>
      <c r="U19" s="8"/>
      <c r="W19" s="7"/>
      <c r="X19" s="8"/>
    </row>
    <row r="20" spans="2:24" x14ac:dyDescent="0.3">
      <c r="B20" s="7">
        <v>376</v>
      </c>
      <c r="C20" s="5">
        <v>387</v>
      </c>
      <c r="D20" s="5">
        <f t="shared" si="0"/>
        <v>12</v>
      </c>
      <c r="E20" s="8">
        <v>1</v>
      </c>
      <c r="G20" s="7"/>
      <c r="H20" s="8"/>
      <c r="J20" s="7"/>
      <c r="M20" s="8"/>
      <c r="O20" s="7"/>
      <c r="Q20" s="8"/>
      <c r="S20" s="7"/>
      <c r="U20" s="8"/>
      <c r="W20" s="7"/>
      <c r="X20" s="8"/>
    </row>
    <row r="21" spans="2:24" x14ac:dyDescent="0.3">
      <c r="B21" s="7">
        <v>408</v>
      </c>
      <c r="C21" s="5">
        <v>412</v>
      </c>
      <c r="D21" s="5">
        <f t="shared" si="0"/>
        <v>5</v>
      </c>
      <c r="E21" s="8">
        <v>1</v>
      </c>
      <c r="G21" s="7"/>
      <c r="H21" s="8"/>
      <c r="J21" s="7"/>
      <c r="M21" s="8"/>
      <c r="O21" s="7"/>
      <c r="Q21" s="8"/>
      <c r="S21" s="7"/>
      <c r="U21" s="8"/>
      <c r="W21" s="7"/>
      <c r="X21" s="8"/>
    </row>
    <row r="22" spans="2:24" x14ac:dyDescent="0.3">
      <c r="B22" s="7">
        <v>440</v>
      </c>
      <c r="C22" s="5">
        <v>443</v>
      </c>
      <c r="D22" s="5">
        <f t="shared" si="0"/>
        <v>4</v>
      </c>
      <c r="E22" s="8">
        <v>1</v>
      </c>
      <c r="G22" s="7"/>
      <c r="H22" s="8"/>
      <c r="J22" s="7"/>
      <c r="M22" s="8"/>
      <c r="O22" s="7"/>
      <c r="Q22" s="8"/>
      <c r="S22" s="7"/>
      <c r="U22" s="8"/>
      <c r="W22" s="7"/>
      <c r="X22" s="8"/>
    </row>
    <row r="23" spans="2:24" x14ac:dyDescent="0.3">
      <c r="B23" s="7">
        <v>446</v>
      </c>
      <c r="C23" s="5">
        <v>447</v>
      </c>
      <c r="D23" s="5">
        <f t="shared" si="0"/>
        <v>2</v>
      </c>
      <c r="E23" s="8">
        <v>1</v>
      </c>
      <c r="G23" s="7"/>
      <c r="H23" s="8"/>
      <c r="J23" s="7"/>
      <c r="M23" s="8"/>
      <c r="O23" s="7"/>
      <c r="Q23" s="8"/>
      <c r="S23" s="7"/>
      <c r="U23" s="8"/>
      <c r="W23" s="7"/>
      <c r="X23" s="8"/>
    </row>
    <row r="24" spans="2:24" x14ac:dyDescent="0.3">
      <c r="B24" s="7">
        <v>453</v>
      </c>
      <c r="C24" s="5">
        <v>455</v>
      </c>
      <c r="D24" s="5">
        <f t="shared" si="0"/>
        <v>3</v>
      </c>
      <c r="E24" s="8">
        <v>1</v>
      </c>
      <c r="G24" s="7"/>
      <c r="H24" s="8"/>
      <c r="J24" s="7"/>
      <c r="M24" s="8"/>
      <c r="O24" s="7"/>
      <c r="Q24" s="8"/>
      <c r="S24" s="7"/>
      <c r="U24" s="8"/>
      <c r="W24" s="7"/>
      <c r="X24" s="8"/>
    </row>
    <row r="25" spans="2:24" x14ac:dyDescent="0.3">
      <c r="B25" s="7">
        <v>467</v>
      </c>
      <c r="C25" s="5">
        <v>467</v>
      </c>
      <c r="D25" s="5">
        <f t="shared" si="0"/>
        <v>1</v>
      </c>
      <c r="E25" s="8">
        <v>1</v>
      </c>
      <c r="G25" s="7"/>
      <c r="H25" s="8"/>
      <c r="J25" s="7"/>
      <c r="M25" s="8"/>
      <c r="O25" s="7"/>
      <c r="Q25" s="8"/>
      <c r="S25" s="7"/>
      <c r="U25" s="8"/>
      <c r="W25" s="7"/>
      <c r="X25" s="8"/>
    </row>
    <row r="26" spans="2:24" x14ac:dyDescent="0.3">
      <c r="B26" s="7">
        <v>483</v>
      </c>
      <c r="C26" s="5">
        <v>486</v>
      </c>
      <c r="D26" s="5">
        <f t="shared" si="0"/>
        <v>4</v>
      </c>
      <c r="E26" s="8">
        <v>1</v>
      </c>
      <c r="G26" s="7"/>
      <c r="H26" s="8"/>
      <c r="J26" s="7"/>
      <c r="M26" s="8"/>
      <c r="O26" s="7"/>
      <c r="Q26" s="8"/>
      <c r="S26" s="7"/>
      <c r="U26" s="8"/>
      <c r="W26" s="7"/>
      <c r="X26" s="8"/>
    </row>
    <row r="27" spans="2:24" x14ac:dyDescent="0.3">
      <c r="B27" s="7">
        <v>500</v>
      </c>
      <c r="C27" s="5">
        <v>501</v>
      </c>
      <c r="D27" s="5">
        <f t="shared" si="0"/>
        <v>2</v>
      </c>
      <c r="E27" s="8">
        <v>1</v>
      </c>
      <c r="G27" s="7"/>
      <c r="H27" s="8"/>
      <c r="J27" s="7"/>
      <c r="M27" s="8"/>
      <c r="O27" s="7"/>
      <c r="Q27" s="8"/>
      <c r="S27" s="7"/>
      <c r="U27" s="8"/>
      <c r="W27" s="7"/>
      <c r="X27" s="8"/>
    </row>
    <row r="28" spans="2:24" x14ac:dyDescent="0.3">
      <c r="B28" s="7">
        <v>518</v>
      </c>
      <c r="C28" s="5">
        <v>518</v>
      </c>
      <c r="D28" s="5">
        <f t="shared" si="0"/>
        <v>1</v>
      </c>
      <c r="E28" s="8">
        <v>1</v>
      </c>
      <c r="G28" s="7"/>
      <c r="H28" s="8"/>
      <c r="J28" s="7"/>
      <c r="M28" s="8"/>
      <c r="O28" s="7"/>
      <c r="Q28" s="8"/>
      <c r="S28" s="7"/>
      <c r="U28" s="8"/>
      <c r="W28" s="7"/>
      <c r="X28" s="8"/>
    </row>
    <row r="29" spans="2:24" x14ac:dyDescent="0.3">
      <c r="B29" s="7">
        <v>523</v>
      </c>
      <c r="C29" s="5">
        <v>525</v>
      </c>
      <c r="D29" s="5">
        <f t="shared" si="0"/>
        <v>3</v>
      </c>
      <c r="E29" s="8">
        <v>1</v>
      </c>
      <c r="G29" s="7"/>
      <c r="H29" s="8"/>
      <c r="J29" s="7"/>
      <c r="M29" s="8"/>
      <c r="O29" s="7"/>
      <c r="Q29" s="8"/>
      <c r="S29" s="7"/>
      <c r="U29" s="8"/>
      <c r="W29" s="7"/>
      <c r="X29" s="8"/>
    </row>
    <row r="30" spans="2:24" x14ac:dyDescent="0.3">
      <c r="B30" s="7">
        <v>534</v>
      </c>
      <c r="C30" s="5">
        <v>545</v>
      </c>
      <c r="D30" s="5">
        <f t="shared" si="0"/>
        <v>12</v>
      </c>
      <c r="E30" s="8">
        <v>1</v>
      </c>
      <c r="G30" s="7"/>
      <c r="H30" s="8"/>
      <c r="J30" s="7"/>
      <c r="M30" s="8"/>
      <c r="O30" s="7"/>
      <c r="Q30" s="8"/>
      <c r="S30" s="7"/>
      <c r="U30" s="8"/>
      <c r="W30" s="7"/>
      <c r="X30" s="8"/>
    </row>
    <row r="31" spans="2:24" x14ac:dyDescent="0.3">
      <c r="B31" s="7">
        <v>548</v>
      </c>
      <c r="C31" s="5">
        <v>548</v>
      </c>
      <c r="D31" s="5">
        <f t="shared" si="0"/>
        <v>1</v>
      </c>
      <c r="E31" s="8">
        <v>1</v>
      </c>
      <c r="G31" s="7"/>
      <c r="H31" s="8"/>
      <c r="J31" s="7"/>
      <c r="M31" s="8"/>
      <c r="O31" s="7"/>
      <c r="Q31" s="8"/>
      <c r="S31" s="7"/>
      <c r="U31" s="8"/>
      <c r="W31" s="7"/>
      <c r="X31" s="8"/>
    </row>
    <row r="32" spans="2:24" x14ac:dyDescent="0.3">
      <c r="B32" s="7">
        <v>576</v>
      </c>
      <c r="C32" s="5">
        <v>576</v>
      </c>
      <c r="D32" s="5">
        <f t="shared" si="0"/>
        <v>1</v>
      </c>
      <c r="E32" s="8">
        <v>1</v>
      </c>
      <c r="G32" s="7"/>
      <c r="H32" s="8"/>
      <c r="J32" s="7"/>
      <c r="M32" s="8"/>
      <c r="O32" s="7"/>
      <c r="Q32" s="8"/>
      <c r="S32" s="7"/>
      <c r="U32" s="8"/>
      <c r="W32" s="7"/>
      <c r="X32" s="8"/>
    </row>
    <row r="33" spans="2:24" x14ac:dyDescent="0.3">
      <c r="B33" s="7">
        <v>589</v>
      </c>
      <c r="C33" s="5">
        <v>592</v>
      </c>
      <c r="D33" s="5">
        <f t="shared" si="0"/>
        <v>4</v>
      </c>
      <c r="E33" s="8">
        <v>1</v>
      </c>
      <c r="G33" s="7"/>
      <c r="H33" s="8"/>
      <c r="J33" s="7"/>
      <c r="M33" s="8"/>
      <c r="O33" s="7"/>
      <c r="Q33" s="8"/>
      <c r="S33" s="7"/>
      <c r="U33" s="8"/>
      <c r="W33" s="7"/>
      <c r="X33" s="8"/>
    </row>
    <row r="34" spans="2:24" x14ac:dyDescent="0.3">
      <c r="B34" s="7">
        <v>596</v>
      </c>
      <c r="C34" s="5">
        <v>599</v>
      </c>
      <c r="D34" s="5">
        <f t="shared" si="0"/>
        <v>4</v>
      </c>
      <c r="E34" s="8">
        <v>1</v>
      </c>
      <c r="G34" s="7"/>
      <c r="H34" s="8"/>
      <c r="J34" s="7"/>
      <c r="M34" s="8"/>
      <c r="O34" s="7"/>
      <c r="Q34" s="8"/>
      <c r="S34" s="7"/>
      <c r="U34" s="8"/>
      <c r="W34" s="7"/>
      <c r="X34" s="8"/>
    </row>
    <row r="35" spans="2:24" x14ac:dyDescent="0.3">
      <c r="B35" s="7">
        <v>643</v>
      </c>
      <c r="C35" s="5">
        <v>646</v>
      </c>
      <c r="D35" s="5">
        <f t="shared" si="0"/>
        <v>4</v>
      </c>
      <c r="E35" s="8">
        <v>1</v>
      </c>
      <c r="G35" s="7"/>
      <c r="H35" s="8"/>
      <c r="J35" s="7"/>
      <c r="M35" s="8"/>
      <c r="O35" s="7"/>
      <c r="Q35" s="8"/>
      <c r="S35" s="7"/>
      <c r="U35" s="8"/>
      <c r="W35" s="7"/>
      <c r="X35" s="8"/>
    </row>
    <row r="36" spans="2:24" x14ac:dyDescent="0.3">
      <c r="B36" s="7">
        <v>673</v>
      </c>
      <c r="C36" s="5">
        <v>673</v>
      </c>
      <c r="D36" s="5">
        <f t="shared" si="0"/>
        <v>1</v>
      </c>
      <c r="E36" s="8">
        <v>1</v>
      </c>
      <c r="G36" s="7"/>
      <c r="H36" s="8"/>
      <c r="J36" s="7"/>
      <c r="M36" s="8"/>
      <c r="O36" s="7"/>
      <c r="Q36" s="8"/>
      <c r="S36" s="7"/>
      <c r="U36" s="8"/>
      <c r="W36" s="7"/>
      <c r="X36" s="8"/>
    </row>
    <row r="37" spans="2:24" x14ac:dyDescent="0.3">
      <c r="B37" s="7">
        <v>675</v>
      </c>
      <c r="C37" s="5">
        <v>678</v>
      </c>
      <c r="D37" s="5">
        <f t="shared" si="0"/>
        <v>4</v>
      </c>
      <c r="E37" s="8">
        <v>1</v>
      </c>
      <c r="G37" s="7"/>
      <c r="H37" s="8"/>
      <c r="J37" s="7"/>
      <c r="M37" s="8"/>
      <c r="O37" s="7"/>
      <c r="Q37" s="8"/>
      <c r="S37" s="7"/>
      <c r="U37" s="8"/>
      <c r="W37" s="7"/>
      <c r="X37" s="8"/>
    </row>
    <row r="38" spans="2:24" x14ac:dyDescent="0.3">
      <c r="B38" s="7">
        <v>684</v>
      </c>
      <c r="C38" s="5">
        <v>684</v>
      </c>
      <c r="D38" s="5">
        <f t="shared" si="0"/>
        <v>1</v>
      </c>
      <c r="E38" s="8">
        <v>1</v>
      </c>
      <c r="G38" s="7"/>
      <c r="H38" s="8"/>
      <c r="J38" s="7"/>
      <c r="M38" s="8"/>
      <c r="O38" s="7"/>
      <c r="Q38" s="8"/>
      <c r="S38" s="7"/>
      <c r="U38" s="8"/>
      <c r="W38" s="7"/>
      <c r="X38" s="8"/>
    </row>
    <row r="39" spans="2:24" x14ac:dyDescent="0.3">
      <c r="B39" s="7">
        <v>693</v>
      </c>
      <c r="C39" s="5">
        <v>698</v>
      </c>
      <c r="D39" s="5">
        <f t="shared" si="0"/>
        <v>6</v>
      </c>
      <c r="E39" s="8">
        <v>1</v>
      </c>
      <c r="G39" s="7"/>
      <c r="H39" s="8"/>
      <c r="J39" s="7"/>
      <c r="M39" s="8"/>
      <c r="O39" s="7"/>
      <c r="Q39" s="8"/>
      <c r="S39" s="7"/>
      <c r="U39" s="8"/>
      <c r="W39" s="7"/>
      <c r="X39" s="8"/>
    </row>
    <row r="40" spans="2:24" x14ac:dyDescent="0.3">
      <c r="B40" s="7">
        <v>708</v>
      </c>
      <c r="C40" s="5">
        <v>708</v>
      </c>
      <c r="D40" s="5">
        <f t="shared" si="0"/>
        <v>1</v>
      </c>
      <c r="E40" s="8">
        <v>1</v>
      </c>
      <c r="G40" s="7"/>
      <c r="H40" s="8"/>
      <c r="J40" s="7"/>
      <c r="M40" s="8"/>
      <c r="O40" s="7"/>
      <c r="Q40" s="8"/>
      <c r="S40" s="7"/>
      <c r="U40" s="8"/>
      <c r="W40" s="7"/>
      <c r="X40" s="8"/>
    </row>
    <row r="41" spans="2:24" x14ac:dyDescent="0.3">
      <c r="B41" s="7">
        <v>711</v>
      </c>
      <c r="C41" s="5">
        <v>734</v>
      </c>
      <c r="D41" s="5">
        <f t="shared" si="0"/>
        <v>24</v>
      </c>
      <c r="E41" s="8">
        <v>1</v>
      </c>
      <c r="G41" s="7"/>
      <c r="H41" s="8"/>
      <c r="J41" s="7"/>
      <c r="M41" s="8"/>
      <c r="O41" s="7"/>
      <c r="Q41" s="8"/>
      <c r="S41" s="7"/>
      <c r="U41" s="8"/>
      <c r="W41" s="7"/>
      <c r="X41" s="8"/>
    </row>
    <row r="42" spans="2:24" x14ac:dyDescent="0.3">
      <c r="B42" s="7">
        <v>757</v>
      </c>
      <c r="C42" s="5">
        <v>757</v>
      </c>
      <c r="D42" s="5">
        <f t="shared" si="0"/>
        <v>1</v>
      </c>
      <c r="E42" s="8">
        <v>1</v>
      </c>
      <c r="G42" s="7"/>
      <c r="H42" s="8"/>
      <c r="J42" s="7"/>
      <c r="M42" s="8"/>
      <c r="O42" s="7"/>
      <c r="Q42" s="8"/>
      <c r="S42" s="7"/>
      <c r="U42" s="8"/>
      <c r="W42" s="7"/>
      <c r="X42" s="8"/>
    </row>
    <row r="43" spans="2:24" x14ac:dyDescent="0.3">
      <c r="B43" s="7">
        <v>761</v>
      </c>
      <c r="C43" s="5">
        <v>761</v>
      </c>
      <c r="D43" s="5">
        <f t="shared" si="0"/>
        <v>1</v>
      </c>
      <c r="E43" s="8">
        <v>1</v>
      </c>
      <c r="G43" s="7"/>
      <c r="H43" s="8"/>
      <c r="J43" s="7"/>
      <c r="M43" s="8"/>
      <c r="O43" s="7"/>
      <c r="Q43" s="8"/>
      <c r="S43" s="7"/>
      <c r="U43" s="8"/>
      <c r="W43" s="7"/>
      <c r="X43" s="8"/>
    </row>
    <row r="44" spans="2:24" x14ac:dyDescent="0.3">
      <c r="B44" s="7">
        <v>770</v>
      </c>
      <c r="C44" s="5">
        <v>772</v>
      </c>
      <c r="D44" s="5">
        <f t="shared" si="0"/>
        <v>3</v>
      </c>
      <c r="E44" s="8">
        <v>1</v>
      </c>
      <c r="G44" s="7"/>
      <c r="H44" s="8"/>
      <c r="J44" s="7"/>
      <c r="M44" s="8"/>
      <c r="O44" s="7"/>
      <c r="Q44" s="8"/>
      <c r="S44" s="7"/>
      <c r="U44" s="8"/>
      <c r="W44" s="7"/>
      <c r="X44" s="8"/>
    </row>
    <row r="45" spans="2:24" x14ac:dyDescent="0.3">
      <c r="B45" s="7">
        <v>793</v>
      </c>
      <c r="C45" s="5">
        <v>793</v>
      </c>
      <c r="D45" s="5">
        <f t="shared" si="0"/>
        <v>1</v>
      </c>
      <c r="E45" s="8">
        <v>1</v>
      </c>
      <c r="G45" s="7"/>
      <c r="H45" s="8"/>
      <c r="J45" s="7"/>
      <c r="M45" s="8"/>
      <c r="O45" s="7"/>
      <c r="Q45" s="8"/>
      <c r="S45" s="7"/>
      <c r="U45" s="8"/>
      <c r="W45" s="7"/>
      <c r="X45" s="8"/>
    </row>
    <row r="46" spans="2:24" x14ac:dyDescent="0.3">
      <c r="B46" s="7">
        <v>795</v>
      </c>
      <c r="C46" s="5">
        <v>796</v>
      </c>
      <c r="D46" s="5">
        <f t="shared" si="0"/>
        <v>2</v>
      </c>
      <c r="E46" s="8">
        <v>1</v>
      </c>
      <c r="G46" s="7"/>
      <c r="H46" s="8"/>
      <c r="J46" s="7"/>
      <c r="M46" s="8"/>
      <c r="O46" s="7"/>
      <c r="Q46" s="8"/>
      <c r="S46" s="7"/>
      <c r="U46" s="8"/>
      <c r="W46" s="7"/>
      <c r="X46" s="8"/>
    </row>
    <row r="47" spans="2:24" x14ac:dyDescent="0.3">
      <c r="B47" s="7">
        <v>812</v>
      </c>
      <c r="C47" s="5">
        <v>814</v>
      </c>
      <c r="D47" s="5">
        <f t="shared" si="0"/>
        <v>3</v>
      </c>
      <c r="E47" s="8">
        <v>1</v>
      </c>
      <c r="G47" s="7"/>
      <c r="H47" s="8"/>
      <c r="J47" s="7"/>
      <c r="M47" s="8"/>
      <c r="O47" s="7"/>
      <c r="Q47" s="8"/>
      <c r="S47" s="7"/>
      <c r="U47" s="8"/>
      <c r="W47" s="7"/>
      <c r="X47" s="8"/>
    </row>
    <row r="48" spans="2:24" x14ac:dyDescent="0.3">
      <c r="B48" s="7">
        <v>827</v>
      </c>
      <c r="C48" s="5">
        <v>828</v>
      </c>
      <c r="D48" s="5">
        <f t="shared" si="0"/>
        <v>2</v>
      </c>
      <c r="E48" s="8">
        <v>1</v>
      </c>
      <c r="G48" s="7"/>
      <c r="H48" s="8"/>
      <c r="J48" s="7"/>
      <c r="M48" s="8"/>
      <c r="O48" s="7"/>
      <c r="Q48" s="8"/>
      <c r="S48" s="7"/>
      <c r="U48" s="8"/>
      <c r="W48" s="7"/>
      <c r="X48" s="8"/>
    </row>
    <row r="49" spans="2:24" x14ac:dyDescent="0.3">
      <c r="B49" s="7">
        <v>835</v>
      </c>
      <c r="C49" s="5">
        <v>836</v>
      </c>
      <c r="D49" s="5">
        <f t="shared" si="0"/>
        <v>2</v>
      </c>
      <c r="E49" s="8">
        <v>1</v>
      </c>
      <c r="G49" s="7"/>
      <c r="H49" s="8"/>
      <c r="J49" s="7"/>
      <c r="M49" s="8"/>
      <c r="O49" s="7"/>
      <c r="Q49" s="8"/>
      <c r="S49" s="7"/>
      <c r="U49" s="8"/>
      <c r="W49" s="7"/>
      <c r="X49" s="8"/>
    </row>
    <row r="50" spans="2:24" x14ac:dyDescent="0.3">
      <c r="B50" s="7">
        <v>839</v>
      </c>
      <c r="C50" s="5">
        <v>846</v>
      </c>
      <c r="D50" s="5">
        <f t="shared" si="0"/>
        <v>8</v>
      </c>
      <c r="E50" s="8">
        <v>1</v>
      </c>
      <c r="G50" s="7"/>
      <c r="H50" s="8"/>
      <c r="J50" s="7"/>
      <c r="M50" s="8"/>
      <c r="O50" s="7"/>
      <c r="Q50" s="8"/>
      <c r="S50" s="7"/>
      <c r="U50" s="8"/>
      <c r="W50" s="7"/>
      <c r="X50" s="8"/>
    </row>
    <row r="51" spans="2:24" x14ac:dyDescent="0.3">
      <c r="B51" s="7">
        <v>870</v>
      </c>
      <c r="C51" s="5">
        <v>870</v>
      </c>
      <c r="D51" s="5">
        <f t="shared" si="0"/>
        <v>1</v>
      </c>
      <c r="E51" s="8">
        <v>1</v>
      </c>
      <c r="G51" s="7"/>
      <c r="H51" s="8"/>
      <c r="J51" s="7"/>
      <c r="M51" s="8"/>
      <c r="O51" s="7"/>
      <c r="Q51" s="8"/>
      <c r="S51" s="7"/>
      <c r="U51" s="8"/>
      <c r="W51" s="7"/>
      <c r="X51" s="8"/>
    </row>
    <row r="52" spans="2:24" x14ac:dyDescent="0.3">
      <c r="B52" s="7">
        <v>884</v>
      </c>
      <c r="C52" s="5">
        <v>884</v>
      </c>
      <c r="D52" s="5">
        <f t="shared" si="0"/>
        <v>1</v>
      </c>
      <c r="E52" s="8">
        <v>1</v>
      </c>
      <c r="G52" s="7"/>
      <c r="H52" s="8"/>
      <c r="J52" s="7"/>
      <c r="M52" s="8"/>
      <c r="O52" s="7"/>
      <c r="Q52" s="8"/>
      <c r="S52" s="7"/>
      <c r="U52" s="8"/>
      <c r="W52" s="7"/>
      <c r="X52" s="8"/>
    </row>
    <row r="53" spans="2:24" x14ac:dyDescent="0.3">
      <c r="B53" s="7">
        <v>887</v>
      </c>
      <c r="C53" s="5">
        <v>887</v>
      </c>
      <c r="D53" s="5">
        <f t="shared" si="0"/>
        <v>1</v>
      </c>
      <c r="E53" s="8">
        <v>1</v>
      </c>
      <c r="G53" s="7"/>
      <c r="H53" s="8"/>
      <c r="J53" s="7"/>
      <c r="M53" s="8"/>
      <c r="O53" s="7"/>
      <c r="Q53" s="8"/>
      <c r="S53" s="7"/>
      <c r="U53" s="8"/>
      <c r="W53" s="7"/>
      <c r="X53" s="8"/>
    </row>
    <row r="54" spans="2:24" x14ac:dyDescent="0.3">
      <c r="B54" s="7">
        <v>893</v>
      </c>
      <c r="C54" s="5">
        <v>898</v>
      </c>
      <c r="D54" s="5">
        <f t="shared" si="0"/>
        <v>6</v>
      </c>
      <c r="E54" s="8">
        <v>1</v>
      </c>
      <c r="G54" s="7"/>
      <c r="H54" s="8"/>
      <c r="J54" s="7"/>
      <c r="M54" s="8"/>
      <c r="O54" s="7"/>
      <c r="Q54" s="8"/>
      <c r="S54" s="7"/>
      <c r="U54" s="8"/>
      <c r="W54" s="7"/>
      <c r="X54" s="8"/>
    </row>
    <row r="55" spans="2:24" x14ac:dyDescent="0.3">
      <c r="B55" s="7">
        <v>922</v>
      </c>
      <c r="C55" s="5">
        <v>937</v>
      </c>
      <c r="D55" s="5">
        <f t="shared" si="0"/>
        <v>16</v>
      </c>
      <c r="E55" s="8">
        <v>1</v>
      </c>
      <c r="G55" s="7"/>
      <c r="H55" s="8"/>
      <c r="J55" s="7"/>
      <c r="M55" s="8"/>
      <c r="O55" s="7"/>
      <c r="Q55" s="8"/>
      <c r="S55" s="7"/>
      <c r="U55" s="8"/>
      <c r="W55" s="7"/>
      <c r="X55" s="8"/>
    </row>
    <row r="56" spans="2:24" x14ac:dyDescent="0.3">
      <c r="B56" s="7">
        <v>942</v>
      </c>
      <c r="C56" s="5">
        <v>947</v>
      </c>
      <c r="D56" s="5">
        <f t="shared" si="0"/>
        <v>6</v>
      </c>
      <c r="E56" s="8">
        <v>1</v>
      </c>
      <c r="G56" s="7"/>
      <c r="H56" s="8"/>
      <c r="J56" s="7"/>
      <c r="M56" s="8"/>
      <c r="O56" s="7"/>
      <c r="Q56" s="8"/>
      <c r="S56" s="7"/>
      <c r="U56" s="8"/>
      <c r="W56" s="7"/>
      <c r="X56" s="8"/>
    </row>
    <row r="57" spans="2:24" x14ac:dyDescent="0.3">
      <c r="B57" s="7">
        <v>955</v>
      </c>
      <c r="C57" s="5">
        <v>955</v>
      </c>
      <c r="D57" s="5">
        <f t="shared" si="0"/>
        <v>1</v>
      </c>
      <c r="E57" s="8">
        <v>1</v>
      </c>
      <c r="G57" s="7"/>
      <c r="H57" s="8"/>
      <c r="J57" s="7"/>
      <c r="M57" s="8"/>
      <c r="O57" s="7"/>
      <c r="Q57" s="8"/>
      <c r="S57" s="7"/>
      <c r="U57" s="8"/>
      <c r="W57" s="7"/>
      <c r="X57" s="8"/>
    </row>
    <row r="58" spans="2:24" x14ac:dyDescent="0.3">
      <c r="B58" s="7">
        <v>968</v>
      </c>
      <c r="C58" s="5">
        <v>971</v>
      </c>
      <c r="D58" s="5">
        <f t="shared" si="0"/>
        <v>4</v>
      </c>
      <c r="E58" s="8">
        <v>1</v>
      </c>
      <c r="G58" s="7"/>
      <c r="H58" s="8"/>
      <c r="J58" s="7"/>
      <c r="M58" s="8"/>
      <c r="O58" s="7"/>
      <c r="Q58" s="8"/>
      <c r="S58" s="7"/>
      <c r="U58" s="8"/>
      <c r="W58" s="7"/>
      <c r="X58" s="8"/>
    </row>
    <row r="59" spans="2:24" x14ac:dyDescent="0.3">
      <c r="B59" s="7">
        <v>988</v>
      </c>
      <c r="C59" s="5">
        <v>989</v>
      </c>
      <c r="D59" s="5">
        <f t="shared" si="0"/>
        <v>2</v>
      </c>
      <c r="E59" s="8">
        <v>1</v>
      </c>
      <c r="G59" s="7"/>
      <c r="H59" s="8"/>
      <c r="J59" s="7"/>
      <c r="M59" s="8"/>
      <c r="O59" s="7"/>
      <c r="Q59" s="8"/>
      <c r="S59" s="7"/>
      <c r="U59" s="8"/>
      <c r="W59" s="7"/>
      <c r="X59" s="8"/>
    </row>
    <row r="60" spans="2:24" x14ac:dyDescent="0.3">
      <c r="B60" s="7">
        <v>1009</v>
      </c>
      <c r="C60" s="5">
        <v>1012</v>
      </c>
      <c r="D60" s="5">
        <f t="shared" si="0"/>
        <v>4</v>
      </c>
      <c r="E60" s="8">
        <v>1</v>
      </c>
      <c r="G60" s="7"/>
      <c r="H60" s="8"/>
      <c r="J60" s="7"/>
      <c r="M60" s="8"/>
      <c r="O60" s="7"/>
      <c r="Q60" s="8"/>
      <c r="S60" s="7"/>
      <c r="U60" s="8"/>
      <c r="W60" s="7"/>
      <c r="X60" s="8"/>
    </row>
    <row r="61" spans="2:24" x14ac:dyDescent="0.3">
      <c r="B61" s="7">
        <v>1027</v>
      </c>
      <c r="C61" s="5">
        <v>1034</v>
      </c>
      <c r="D61" s="5">
        <f t="shared" si="0"/>
        <v>8</v>
      </c>
      <c r="E61" s="8">
        <v>1</v>
      </c>
      <c r="G61" s="7"/>
      <c r="H61" s="8"/>
      <c r="J61" s="7"/>
      <c r="M61" s="8"/>
      <c r="O61" s="7"/>
      <c r="Q61" s="8"/>
      <c r="S61" s="7"/>
      <c r="U61" s="8"/>
      <c r="W61" s="7"/>
      <c r="X61" s="8"/>
    </row>
    <row r="62" spans="2:24" x14ac:dyDescent="0.3">
      <c r="B62" s="7">
        <v>1043</v>
      </c>
      <c r="C62" s="5">
        <v>1043</v>
      </c>
      <c r="D62" s="5">
        <f t="shared" si="0"/>
        <v>1</v>
      </c>
      <c r="E62" s="8">
        <v>1</v>
      </c>
      <c r="G62" s="7"/>
      <c r="H62" s="8"/>
      <c r="J62" s="7"/>
      <c r="M62" s="8"/>
      <c r="O62" s="7"/>
      <c r="Q62" s="8"/>
      <c r="S62" s="7"/>
      <c r="U62" s="8"/>
      <c r="W62" s="7"/>
      <c r="X62" s="8"/>
    </row>
    <row r="63" spans="2:24" x14ac:dyDescent="0.3">
      <c r="B63" s="7">
        <v>1061</v>
      </c>
      <c r="C63" s="5">
        <v>1061</v>
      </c>
      <c r="D63" s="5">
        <f t="shared" si="0"/>
        <v>1</v>
      </c>
      <c r="E63" s="8">
        <v>1</v>
      </c>
      <c r="G63" s="7"/>
      <c r="H63" s="8"/>
      <c r="J63" s="7"/>
      <c r="M63" s="8"/>
      <c r="O63" s="7"/>
      <c r="Q63" s="8"/>
      <c r="S63" s="7"/>
      <c r="U63" s="8"/>
      <c r="W63" s="7"/>
      <c r="X63" s="8"/>
    </row>
    <row r="64" spans="2:24" x14ac:dyDescent="0.3">
      <c r="B64" s="7">
        <v>1074</v>
      </c>
      <c r="C64" s="5">
        <v>1088</v>
      </c>
      <c r="D64" s="5">
        <f t="shared" si="0"/>
        <v>15</v>
      </c>
      <c r="E64" s="8">
        <v>1</v>
      </c>
      <c r="G64" s="7"/>
      <c r="H64" s="8"/>
      <c r="J64" s="7"/>
      <c r="M64" s="8"/>
      <c r="O64" s="7"/>
      <c r="Q64" s="8"/>
      <c r="S64" s="7"/>
      <c r="U64" s="8"/>
      <c r="W64" s="7"/>
      <c r="X64" s="8"/>
    </row>
    <row r="65" spans="2:41" x14ac:dyDescent="0.3">
      <c r="B65" s="7">
        <v>1095</v>
      </c>
      <c r="C65" s="5">
        <v>1097</v>
      </c>
      <c r="D65" s="5">
        <f t="shared" si="0"/>
        <v>3</v>
      </c>
      <c r="E65" s="8">
        <v>1</v>
      </c>
      <c r="G65" s="7"/>
      <c r="H65" s="8"/>
      <c r="J65" s="7"/>
      <c r="M65" s="8"/>
      <c r="O65" s="7"/>
      <c r="Q65" s="8"/>
      <c r="S65" s="7"/>
      <c r="U65" s="8"/>
      <c r="W65" s="7"/>
      <c r="X65" s="8"/>
    </row>
    <row r="66" spans="2:41" x14ac:dyDescent="0.3">
      <c r="B66" s="7">
        <v>1100</v>
      </c>
      <c r="C66" s="5">
        <v>1100</v>
      </c>
      <c r="D66" s="5">
        <f t="shared" si="0"/>
        <v>1</v>
      </c>
      <c r="E66" s="8">
        <v>1</v>
      </c>
      <c r="G66" s="7"/>
      <c r="H66" s="8"/>
      <c r="J66" s="7"/>
      <c r="M66" s="8"/>
      <c r="O66" s="7"/>
      <c r="Q66" s="8"/>
      <c r="S66" s="7"/>
      <c r="U66" s="8"/>
      <c r="W66" s="7"/>
      <c r="X66" s="8"/>
    </row>
    <row r="67" spans="2:41" x14ac:dyDescent="0.3">
      <c r="B67" s="7">
        <v>1115</v>
      </c>
      <c r="C67" s="5">
        <v>1119</v>
      </c>
      <c r="D67" s="5">
        <f t="shared" si="0"/>
        <v>5</v>
      </c>
      <c r="E67" s="8">
        <v>1</v>
      </c>
      <c r="G67" s="7"/>
      <c r="H67" s="8"/>
      <c r="J67" s="7"/>
      <c r="M67" s="8"/>
      <c r="O67" s="7"/>
      <c r="Q67" s="8"/>
      <c r="S67" s="7"/>
      <c r="U67" s="8"/>
      <c r="W67" s="7"/>
      <c r="X67" s="8"/>
    </row>
    <row r="68" spans="2:41" x14ac:dyDescent="0.3">
      <c r="B68" s="7">
        <v>1127</v>
      </c>
      <c r="C68" s="5">
        <v>1133</v>
      </c>
      <c r="D68" s="5">
        <f t="shared" si="0"/>
        <v>7</v>
      </c>
      <c r="E68" s="8">
        <v>1</v>
      </c>
      <c r="G68" s="7"/>
      <c r="H68" s="8"/>
      <c r="J68" s="7"/>
      <c r="M68" s="8"/>
      <c r="O68" s="7"/>
      <c r="Q68" s="8"/>
      <c r="S68" s="7"/>
      <c r="U68" s="8"/>
      <c r="W68" s="7"/>
      <c r="X68" s="8"/>
    </row>
    <row r="69" spans="2:41" x14ac:dyDescent="0.3">
      <c r="B69" s="7">
        <v>1144</v>
      </c>
      <c r="C69" s="5">
        <v>1147</v>
      </c>
      <c r="D69" s="5">
        <f t="shared" ref="D69:D72" si="3">(C69-B69)+1</f>
        <v>4</v>
      </c>
      <c r="E69" s="8">
        <v>1</v>
      </c>
      <c r="G69" s="7"/>
      <c r="H69" s="8"/>
      <c r="J69" s="7"/>
      <c r="M69" s="8"/>
      <c r="O69" s="7"/>
      <c r="Q69" s="8"/>
      <c r="S69" s="7"/>
      <c r="U69" s="8"/>
      <c r="W69" s="7"/>
      <c r="X69" s="8"/>
    </row>
    <row r="70" spans="2:41" x14ac:dyDescent="0.3">
      <c r="B70" s="7">
        <v>1154</v>
      </c>
      <c r="C70" s="5">
        <v>1160</v>
      </c>
      <c r="D70" s="5">
        <f t="shared" si="3"/>
        <v>7</v>
      </c>
      <c r="E70" s="8">
        <v>1</v>
      </c>
      <c r="G70" s="7"/>
      <c r="H70" s="8"/>
      <c r="J70" s="7"/>
      <c r="M70" s="8"/>
      <c r="O70" s="7"/>
      <c r="Q70" s="8"/>
      <c r="S70" s="7"/>
      <c r="U70" s="8"/>
      <c r="W70" s="7"/>
      <c r="X70" s="8"/>
    </row>
    <row r="71" spans="2:41" x14ac:dyDescent="0.3">
      <c r="B71" s="7">
        <v>1165</v>
      </c>
      <c r="C71" s="5">
        <v>1177</v>
      </c>
      <c r="D71" s="5">
        <f t="shared" si="3"/>
        <v>13</v>
      </c>
      <c r="E71" s="8">
        <v>1</v>
      </c>
      <c r="G71" s="7"/>
      <c r="H71" s="8"/>
      <c r="J71" s="7"/>
      <c r="M71" s="8"/>
      <c r="O71" s="7"/>
      <c r="Q71" s="8"/>
      <c r="S71" s="7"/>
      <c r="U71" s="8"/>
      <c r="W71" s="7"/>
      <c r="X71" s="8"/>
    </row>
    <row r="72" spans="2:41" x14ac:dyDescent="0.3">
      <c r="B72" s="7">
        <v>1185</v>
      </c>
      <c r="C72" s="5">
        <v>1188</v>
      </c>
      <c r="D72" s="5">
        <f t="shared" si="3"/>
        <v>4</v>
      </c>
      <c r="E72" s="8">
        <v>1</v>
      </c>
      <c r="G72" s="7"/>
      <c r="H72" s="8"/>
      <c r="J72" s="7"/>
      <c r="M72" s="8"/>
      <c r="O72" s="7"/>
      <c r="Q72" s="8"/>
      <c r="S72" s="7"/>
      <c r="U72" s="8"/>
      <c r="W72" s="7"/>
      <c r="X72" s="8"/>
    </row>
    <row r="73" spans="2:41" x14ac:dyDescent="0.3">
      <c r="B73" s="9"/>
      <c r="C73" s="10"/>
      <c r="D73" s="10"/>
      <c r="E73" s="11"/>
      <c r="G73" s="9"/>
      <c r="H73" s="11"/>
      <c r="J73" s="9"/>
      <c r="K73" s="10"/>
      <c r="L73" s="10"/>
      <c r="M73" s="11"/>
      <c r="O73" s="9"/>
      <c r="P73" s="10"/>
      <c r="Q73" s="11"/>
      <c r="S73" s="9"/>
      <c r="T73" s="10"/>
      <c r="U73" s="11"/>
      <c r="W73" s="9"/>
      <c r="X73" s="11"/>
    </row>
    <row r="75" spans="2:41" x14ac:dyDescent="0.3">
      <c r="D75" s="5">
        <f>SUM(D4:D73)</f>
        <v>290</v>
      </c>
      <c r="E75" s="5">
        <f>SUM(E4:E73)</f>
        <v>69</v>
      </c>
      <c r="H75" s="5">
        <f>SUM(H4:H73)</f>
        <v>2</v>
      </c>
      <c r="L75" s="5">
        <f>SUM(L4:L73)</f>
        <v>3</v>
      </c>
      <c r="M75" s="5">
        <f>SUM(M4:M73)</f>
        <v>1</v>
      </c>
      <c r="Q75" s="5">
        <f>SUM(Q4:Q73)</f>
        <v>46</v>
      </c>
      <c r="U75" s="5">
        <f>SUM(U4:U73)</f>
        <v>40</v>
      </c>
      <c r="X75" s="5">
        <f>SUM(X4:X73)</f>
        <v>0</v>
      </c>
      <c r="Z75" s="5">
        <f>SUM(Z4:Z73)</f>
        <v>1200</v>
      </c>
      <c r="AA75" s="5">
        <f>Z75-(Q75+U75+X75)</f>
        <v>1114</v>
      </c>
      <c r="AB75" s="6">
        <f>((D75+H75)/AA75)*100</f>
        <v>26.211849192100541</v>
      </c>
      <c r="AC75" s="6">
        <f>100-AB75</f>
        <v>73.788150807899456</v>
      </c>
      <c r="AD75" s="6">
        <f>(L75/AA75)*100</f>
        <v>0.26929982046678635</v>
      </c>
      <c r="AE75" s="6">
        <f>B4/120</f>
        <v>7.4999999999999997E-2</v>
      </c>
      <c r="AF75" s="6">
        <f>G4/120</f>
        <v>0.6333333333333333</v>
      </c>
      <c r="AG75" s="6" t="s">
        <v>34</v>
      </c>
      <c r="AH75" s="6">
        <f>H75</f>
        <v>2</v>
      </c>
      <c r="AI75" s="6">
        <v>2</v>
      </c>
      <c r="AJ75" s="6">
        <f>(AI75/AH75)*100</f>
        <v>100</v>
      </c>
      <c r="AK75" s="6">
        <f>E75+H75</f>
        <v>71</v>
      </c>
      <c r="AL75" s="6">
        <f>(SUM(E77:E78)/AK75)*100</f>
        <v>1.4084507042253522</v>
      </c>
      <c r="AM75" s="6">
        <f>(SUM(E77:E78)/M75)*100</f>
        <v>100</v>
      </c>
      <c r="AN75" s="6">
        <f>(AVERAGE(L4:L73))*0.5</f>
        <v>1.5</v>
      </c>
      <c r="AO75" s="6">
        <f>(AVERAGE(D4:D73))*0.5</f>
        <v>2.1014492753623188</v>
      </c>
    </row>
    <row r="77" spans="2:41" x14ac:dyDescent="0.3">
      <c r="B77" s="21" t="s">
        <v>25</v>
      </c>
      <c r="E77" s="5">
        <v>1</v>
      </c>
    </row>
    <row r="78" spans="2:41" x14ac:dyDescent="0.3">
      <c r="B78" s="22" t="s">
        <v>26</v>
      </c>
      <c r="E78" s="5">
        <v>0</v>
      </c>
    </row>
  </sheetData>
  <mergeCells count="6">
    <mergeCell ref="W2:X2"/>
    <mergeCell ref="B2:E2"/>
    <mergeCell ref="G2:H2"/>
    <mergeCell ref="J2:M2"/>
    <mergeCell ref="O2:Q2"/>
    <mergeCell ref="S2:U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F69D6-E9B0-DE4D-8FC5-9C58178E0F6E}">
  <dimension ref="B2:AO50"/>
  <sheetViews>
    <sheetView topLeftCell="P10" zoomScale="43" workbookViewId="0">
      <selection activeCell="AB47" sqref="AB47:AO47"/>
    </sheetView>
  </sheetViews>
  <sheetFormatPr baseColWidth="10" defaultColWidth="8.83203125" defaultRowHeight="24" x14ac:dyDescent="0.3"/>
  <cols>
    <col min="1" max="1" width="2.83203125" style="5" customWidth="1"/>
    <col min="2" max="2" width="17.5" style="5" bestFit="1" customWidth="1"/>
    <col min="3" max="3" width="16.1640625" style="5" bestFit="1" customWidth="1"/>
    <col min="4" max="4" width="18.1640625" style="5" bestFit="1" customWidth="1"/>
    <col min="5" max="5" width="16.1640625" style="5" bestFit="1" customWidth="1"/>
    <col min="6" max="6" width="3.6640625" style="5" customWidth="1"/>
    <col min="7" max="7" width="21.1640625" style="5" bestFit="1" customWidth="1"/>
    <col min="8" max="8" width="14.1640625" style="5" bestFit="1" customWidth="1"/>
    <col min="9" max="9" width="4.83203125" style="5" customWidth="1"/>
    <col min="10" max="10" width="17.5" style="5" bestFit="1" customWidth="1"/>
    <col min="11" max="11" width="16.1640625" style="5" bestFit="1" customWidth="1"/>
    <col min="12" max="12" width="18.1640625" style="5" bestFit="1" customWidth="1"/>
    <col min="13" max="13" width="12.83203125" style="5" bestFit="1" customWidth="1"/>
    <col min="14" max="14" width="4.6640625" style="5" customWidth="1"/>
    <col min="15" max="15" width="17.5" style="5" bestFit="1" customWidth="1"/>
    <col min="16" max="16" width="16.1640625" style="5" bestFit="1" customWidth="1"/>
    <col min="17" max="17" width="18.1640625" style="5" bestFit="1" customWidth="1"/>
    <col min="18" max="18" width="5.83203125" style="5" customWidth="1"/>
    <col min="19" max="19" width="17.5" style="5" bestFit="1" customWidth="1"/>
    <col min="20" max="20" width="16.1640625" style="5" bestFit="1" customWidth="1"/>
    <col min="21" max="21" width="18.1640625" style="5" bestFit="1" customWidth="1"/>
    <col min="22" max="22" width="5" style="5" customWidth="1"/>
    <col min="23" max="23" width="21.1640625" style="5" bestFit="1" customWidth="1"/>
    <col min="24" max="24" width="14.1640625" style="5" bestFit="1" customWidth="1"/>
    <col min="25" max="25" width="5.83203125" style="5" customWidth="1"/>
    <col min="26" max="26" width="40.6640625" style="5" bestFit="1" customWidth="1"/>
    <col min="27" max="27" width="19.6640625" style="5" bestFit="1" customWidth="1"/>
    <col min="28" max="28" width="34.5" style="6" customWidth="1"/>
    <col min="29" max="29" width="20.5" style="6" customWidth="1"/>
    <col min="30" max="30" width="22" style="6" bestFit="1" customWidth="1"/>
    <col min="31" max="31" width="11" style="6" bestFit="1" customWidth="1"/>
    <col min="32" max="32" width="14.1640625" style="6" customWidth="1"/>
    <col min="33" max="33" width="16.83203125" style="6" bestFit="1" customWidth="1"/>
    <col min="34" max="35" width="14.83203125" style="5" bestFit="1" customWidth="1"/>
    <col min="36" max="36" width="13.5" style="5" bestFit="1" customWidth="1"/>
    <col min="37" max="37" width="20.83203125" style="5" bestFit="1" customWidth="1"/>
    <col min="38" max="38" width="29" style="6" bestFit="1" customWidth="1"/>
    <col min="39" max="39" width="27.5" style="5" bestFit="1" customWidth="1"/>
    <col min="40" max="40" width="26.33203125" style="5" bestFit="1" customWidth="1"/>
    <col min="41" max="41" width="14.33203125" style="6" bestFit="1" customWidth="1"/>
    <col min="42" max="16384" width="8.83203125" style="5"/>
  </cols>
  <sheetData>
    <row r="2" spans="2:41" ht="81" customHeight="1" x14ac:dyDescent="0.3">
      <c r="B2" s="29" t="s">
        <v>0</v>
      </c>
      <c r="C2" s="30"/>
      <c r="D2" s="30"/>
      <c r="E2" s="31"/>
      <c r="F2" s="13"/>
      <c r="G2" s="32" t="s">
        <v>4</v>
      </c>
      <c r="H2" s="33"/>
      <c r="I2" s="13"/>
      <c r="J2" s="34" t="s">
        <v>15</v>
      </c>
      <c r="K2" s="35"/>
      <c r="L2" s="35"/>
      <c r="M2" s="36"/>
      <c r="N2" s="13"/>
      <c r="O2" s="37" t="s">
        <v>7</v>
      </c>
      <c r="P2" s="38"/>
      <c r="Q2" s="39"/>
      <c r="R2" s="13"/>
      <c r="S2" s="40" t="s">
        <v>29</v>
      </c>
      <c r="T2" s="41"/>
      <c r="U2" s="42"/>
      <c r="V2" s="13"/>
      <c r="W2" s="27" t="s">
        <v>8</v>
      </c>
      <c r="X2" s="28"/>
      <c r="Y2" s="13"/>
      <c r="Z2" s="3" t="s">
        <v>17</v>
      </c>
      <c r="AA2" s="3" t="s">
        <v>23</v>
      </c>
      <c r="AB2" s="4" t="s">
        <v>18</v>
      </c>
      <c r="AC2" s="4" t="s">
        <v>20</v>
      </c>
      <c r="AD2" s="4" t="s">
        <v>19</v>
      </c>
      <c r="AE2" s="4" t="s">
        <v>31</v>
      </c>
      <c r="AF2" s="4" t="s">
        <v>10</v>
      </c>
      <c r="AG2" s="4" t="s">
        <v>11</v>
      </c>
      <c r="AH2" s="4" t="s">
        <v>12</v>
      </c>
      <c r="AI2" s="4" t="s">
        <v>13</v>
      </c>
      <c r="AJ2" s="4" t="s">
        <v>21</v>
      </c>
      <c r="AK2" s="3" t="s">
        <v>27</v>
      </c>
      <c r="AL2" s="4" t="s">
        <v>22</v>
      </c>
      <c r="AM2" s="4" t="s">
        <v>28</v>
      </c>
      <c r="AN2" s="4" t="s">
        <v>32</v>
      </c>
      <c r="AO2" s="4" t="s">
        <v>30</v>
      </c>
    </row>
    <row r="3" spans="2:41" s="18" customFormat="1" x14ac:dyDescent="0.3">
      <c r="B3" s="12" t="s">
        <v>1</v>
      </c>
      <c r="C3" s="13" t="s">
        <v>2</v>
      </c>
      <c r="D3" s="13" t="s">
        <v>3</v>
      </c>
      <c r="E3" s="14" t="s">
        <v>24</v>
      </c>
      <c r="F3" s="13"/>
      <c r="G3" s="12" t="s">
        <v>5</v>
      </c>
      <c r="H3" s="15" t="s">
        <v>6</v>
      </c>
      <c r="I3" s="13"/>
      <c r="J3" s="12" t="s">
        <v>1</v>
      </c>
      <c r="K3" s="13" t="s">
        <v>2</v>
      </c>
      <c r="L3" s="13" t="s">
        <v>3</v>
      </c>
      <c r="M3" s="16" t="s">
        <v>16</v>
      </c>
      <c r="N3" s="17"/>
      <c r="O3" s="12" t="s">
        <v>1</v>
      </c>
      <c r="P3" s="13" t="s">
        <v>2</v>
      </c>
      <c r="Q3" s="15" t="s">
        <v>3</v>
      </c>
      <c r="R3" s="13"/>
      <c r="S3" s="12" t="s">
        <v>1</v>
      </c>
      <c r="T3" s="13" t="s">
        <v>2</v>
      </c>
      <c r="U3" s="15" t="s">
        <v>3</v>
      </c>
      <c r="V3" s="13"/>
      <c r="W3" s="12" t="s">
        <v>5</v>
      </c>
      <c r="X3" s="15" t="s">
        <v>6</v>
      </c>
      <c r="Y3" s="13"/>
      <c r="Z3" s="13" t="s">
        <v>9</v>
      </c>
      <c r="AB3" s="19"/>
      <c r="AC3" s="19"/>
      <c r="AD3" s="19"/>
      <c r="AE3" s="19"/>
      <c r="AF3" s="19"/>
      <c r="AG3" s="19"/>
      <c r="AL3" s="19"/>
      <c r="AO3" s="19"/>
    </row>
    <row r="4" spans="2:41" x14ac:dyDescent="0.3">
      <c r="B4" s="7">
        <v>31</v>
      </c>
      <c r="C4" s="5">
        <v>31</v>
      </c>
      <c r="D4" s="5">
        <f>(C4-B4)+1</f>
        <v>1</v>
      </c>
      <c r="E4" s="8">
        <v>1</v>
      </c>
      <c r="G4" s="7">
        <v>606</v>
      </c>
      <c r="H4" s="8">
        <v>1</v>
      </c>
      <c r="J4" s="7">
        <v>258</v>
      </c>
      <c r="K4" s="5">
        <v>259</v>
      </c>
      <c r="L4" s="5">
        <f>(K4-J4)+1</f>
        <v>2</v>
      </c>
      <c r="M4" s="8">
        <v>1</v>
      </c>
      <c r="O4" s="7">
        <v>607</v>
      </c>
      <c r="P4" s="5">
        <v>640</v>
      </c>
      <c r="Q4" s="8">
        <f>(P4-O4)+1</f>
        <v>34</v>
      </c>
      <c r="S4" s="7">
        <v>679</v>
      </c>
      <c r="T4" s="5">
        <v>690</v>
      </c>
      <c r="U4" s="8">
        <f>(T4-S4)+1</f>
        <v>12</v>
      </c>
      <c r="W4" s="7">
        <v>1038</v>
      </c>
      <c r="X4" s="8">
        <v>1</v>
      </c>
      <c r="Z4" s="5">
        <v>1038</v>
      </c>
    </row>
    <row r="5" spans="2:41" x14ac:dyDescent="0.3">
      <c r="B5" s="7">
        <v>58</v>
      </c>
      <c r="C5" s="5">
        <v>61</v>
      </c>
      <c r="D5" s="5">
        <f t="shared" ref="D5:D44" si="0">(C5-B5)+1</f>
        <v>4</v>
      </c>
      <c r="E5" s="8">
        <v>1</v>
      </c>
      <c r="G5" s="7">
        <v>672</v>
      </c>
      <c r="H5" s="8">
        <v>1</v>
      </c>
      <c r="J5" s="7">
        <v>468</v>
      </c>
      <c r="K5" s="5">
        <v>472</v>
      </c>
      <c r="L5" s="5">
        <f t="shared" ref="L5:L15" si="1">(K5-J5)+1</f>
        <v>5</v>
      </c>
      <c r="M5" s="8">
        <v>2</v>
      </c>
      <c r="O5" s="7">
        <v>673</v>
      </c>
      <c r="P5" s="5">
        <v>678</v>
      </c>
      <c r="Q5" s="8">
        <f t="shared" ref="Q5:Q7" si="2">(P5-O5)+1</f>
        <v>6</v>
      </c>
      <c r="S5" s="7">
        <v>772</v>
      </c>
      <c r="T5" s="5">
        <v>783</v>
      </c>
      <c r="U5" s="8">
        <f t="shared" ref="U5" si="3">(T5-S5)+1</f>
        <v>12</v>
      </c>
      <c r="W5" s="7"/>
      <c r="X5" s="8"/>
    </row>
    <row r="6" spans="2:41" x14ac:dyDescent="0.3">
      <c r="B6" s="7">
        <v>65</v>
      </c>
      <c r="C6" s="5">
        <v>65</v>
      </c>
      <c r="D6" s="5">
        <f t="shared" si="0"/>
        <v>1</v>
      </c>
      <c r="E6" s="8">
        <v>1</v>
      </c>
      <c r="G6" s="7">
        <v>736</v>
      </c>
      <c r="H6" s="8">
        <v>1</v>
      </c>
      <c r="J6" s="23">
        <v>479</v>
      </c>
      <c r="K6" s="24">
        <v>483</v>
      </c>
      <c r="L6" s="24">
        <f t="shared" si="1"/>
        <v>5</v>
      </c>
      <c r="M6" s="25">
        <v>3</v>
      </c>
      <c r="O6" s="7">
        <v>737</v>
      </c>
      <c r="P6" s="5">
        <v>741</v>
      </c>
      <c r="Q6" s="8">
        <f t="shared" si="2"/>
        <v>5</v>
      </c>
      <c r="S6" s="7"/>
      <c r="U6" s="8"/>
      <c r="W6" s="7"/>
      <c r="X6" s="8"/>
    </row>
    <row r="7" spans="2:41" x14ac:dyDescent="0.3">
      <c r="B7" s="7">
        <v>104</v>
      </c>
      <c r="C7" s="5">
        <v>105</v>
      </c>
      <c r="D7" s="5">
        <f t="shared" si="0"/>
        <v>2</v>
      </c>
      <c r="E7" s="8">
        <v>1</v>
      </c>
      <c r="G7" s="7">
        <v>1005</v>
      </c>
      <c r="H7" s="8">
        <v>1</v>
      </c>
      <c r="J7" s="7">
        <v>491</v>
      </c>
      <c r="K7" s="5">
        <v>492</v>
      </c>
      <c r="L7" s="5">
        <f t="shared" si="1"/>
        <v>2</v>
      </c>
      <c r="M7" s="8">
        <v>4</v>
      </c>
      <c r="O7" s="7">
        <v>1006</v>
      </c>
      <c r="P7" s="5">
        <v>1037</v>
      </c>
      <c r="Q7" s="8">
        <f t="shared" si="2"/>
        <v>32</v>
      </c>
      <c r="S7" s="7"/>
      <c r="U7" s="8"/>
      <c r="W7" s="7"/>
      <c r="X7" s="8"/>
    </row>
    <row r="8" spans="2:41" x14ac:dyDescent="0.3">
      <c r="B8" s="7">
        <v>179</v>
      </c>
      <c r="C8" s="5">
        <v>179</v>
      </c>
      <c r="D8" s="5">
        <f t="shared" si="0"/>
        <v>1</v>
      </c>
      <c r="E8" s="8">
        <v>1</v>
      </c>
      <c r="G8" s="7"/>
      <c r="H8" s="8"/>
      <c r="J8" s="23">
        <v>518</v>
      </c>
      <c r="K8" s="24">
        <v>519</v>
      </c>
      <c r="L8" s="24">
        <f t="shared" si="1"/>
        <v>2</v>
      </c>
      <c r="M8" s="25">
        <v>5</v>
      </c>
      <c r="O8" s="7"/>
      <c r="Q8" s="8"/>
      <c r="S8" s="7"/>
      <c r="U8" s="8"/>
      <c r="W8" s="7"/>
      <c r="X8" s="8"/>
    </row>
    <row r="9" spans="2:41" x14ac:dyDescent="0.3">
      <c r="B9" s="7">
        <v>182</v>
      </c>
      <c r="C9" s="5">
        <v>182</v>
      </c>
      <c r="D9" s="5">
        <f t="shared" si="0"/>
        <v>1</v>
      </c>
      <c r="E9" s="8">
        <v>1</v>
      </c>
      <c r="G9" s="7"/>
      <c r="H9" s="8"/>
      <c r="J9" s="23">
        <v>534</v>
      </c>
      <c r="K9" s="24">
        <v>537</v>
      </c>
      <c r="L9" s="24">
        <f t="shared" si="1"/>
        <v>4</v>
      </c>
      <c r="M9" s="25">
        <v>6</v>
      </c>
      <c r="O9" s="7"/>
      <c r="Q9" s="8"/>
      <c r="S9" s="7"/>
      <c r="U9" s="8"/>
      <c r="W9" s="7"/>
      <c r="X9" s="8"/>
    </row>
    <row r="10" spans="2:41" x14ac:dyDescent="0.3">
      <c r="B10" s="7">
        <v>196</v>
      </c>
      <c r="C10" s="5">
        <v>196</v>
      </c>
      <c r="D10" s="5">
        <f t="shared" si="0"/>
        <v>1</v>
      </c>
      <c r="E10" s="8">
        <v>1</v>
      </c>
      <c r="G10" s="7"/>
      <c r="H10" s="8"/>
      <c r="J10" s="23">
        <v>704</v>
      </c>
      <c r="K10" s="24">
        <v>706</v>
      </c>
      <c r="L10" s="24">
        <f t="shared" si="1"/>
        <v>3</v>
      </c>
      <c r="M10" s="25">
        <v>7</v>
      </c>
      <c r="O10" s="7"/>
      <c r="Q10" s="8"/>
      <c r="S10" s="7"/>
      <c r="U10" s="8"/>
      <c r="W10" s="7"/>
      <c r="X10" s="8"/>
    </row>
    <row r="11" spans="2:41" x14ac:dyDescent="0.3">
      <c r="B11" s="7">
        <v>265</v>
      </c>
      <c r="C11" s="5">
        <v>265</v>
      </c>
      <c r="D11" s="5">
        <f t="shared" si="0"/>
        <v>1</v>
      </c>
      <c r="E11" s="8">
        <v>1</v>
      </c>
      <c r="G11" s="7"/>
      <c r="H11" s="8"/>
      <c r="J11" s="23">
        <v>750</v>
      </c>
      <c r="K11" s="24">
        <v>754</v>
      </c>
      <c r="L11" s="24">
        <f t="shared" si="1"/>
        <v>5</v>
      </c>
      <c r="M11" s="25">
        <v>8</v>
      </c>
      <c r="O11" s="7"/>
      <c r="Q11" s="8"/>
      <c r="S11" s="7"/>
      <c r="U11" s="8"/>
      <c r="W11" s="7"/>
      <c r="X11" s="8"/>
    </row>
    <row r="12" spans="2:41" x14ac:dyDescent="0.3">
      <c r="B12" s="7">
        <v>273</v>
      </c>
      <c r="C12" s="5">
        <v>273</v>
      </c>
      <c r="D12" s="5">
        <f t="shared" si="0"/>
        <v>1</v>
      </c>
      <c r="E12" s="8">
        <v>1</v>
      </c>
      <c r="G12" s="7"/>
      <c r="H12" s="8"/>
      <c r="J12" s="23">
        <v>817</v>
      </c>
      <c r="K12" s="24">
        <v>818</v>
      </c>
      <c r="L12" s="24">
        <f t="shared" si="1"/>
        <v>2</v>
      </c>
      <c r="M12" s="25">
        <v>9</v>
      </c>
      <c r="O12" s="7"/>
      <c r="Q12" s="8"/>
      <c r="S12" s="7"/>
      <c r="U12" s="8"/>
      <c r="W12" s="7"/>
      <c r="X12" s="8"/>
    </row>
    <row r="13" spans="2:41" x14ac:dyDescent="0.3">
      <c r="B13" s="7">
        <v>455</v>
      </c>
      <c r="C13" s="5">
        <v>455</v>
      </c>
      <c r="D13" s="5">
        <f t="shared" si="0"/>
        <v>1</v>
      </c>
      <c r="E13" s="8">
        <v>1</v>
      </c>
      <c r="G13" s="7"/>
      <c r="H13" s="8"/>
      <c r="J13" s="7">
        <v>881</v>
      </c>
      <c r="K13" s="5">
        <v>882</v>
      </c>
      <c r="L13" s="5">
        <f t="shared" si="1"/>
        <v>2</v>
      </c>
      <c r="M13" s="8">
        <v>10</v>
      </c>
      <c r="O13" s="7"/>
      <c r="Q13" s="8"/>
      <c r="S13" s="7"/>
      <c r="U13" s="8"/>
      <c r="W13" s="7"/>
      <c r="X13" s="8"/>
    </row>
    <row r="14" spans="2:41" x14ac:dyDescent="0.3">
      <c r="B14" s="7">
        <v>461</v>
      </c>
      <c r="C14" s="5">
        <v>461</v>
      </c>
      <c r="D14" s="5">
        <f t="shared" si="0"/>
        <v>1</v>
      </c>
      <c r="E14" s="8">
        <v>1</v>
      </c>
      <c r="G14" s="7"/>
      <c r="H14" s="8"/>
      <c r="J14" s="23">
        <v>914</v>
      </c>
      <c r="K14" s="24">
        <v>915</v>
      </c>
      <c r="L14" s="24">
        <f t="shared" si="1"/>
        <v>2</v>
      </c>
      <c r="M14" s="25">
        <v>11</v>
      </c>
      <c r="O14" s="7"/>
      <c r="Q14" s="8"/>
      <c r="S14" s="7"/>
      <c r="U14" s="8"/>
      <c r="W14" s="7"/>
      <c r="X14" s="8"/>
    </row>
    <row r="15" spans="2:41" x14ac:dyDescent="0.3">
      <c r="B15" s="7">
        <v>474</v>
      </c>
      <c r="C15" s="5">
        <v>474</v>
      </c>
      <c r="D15" s="5">
        <f t="shared" si="0"/>
        <v>1</v>
      </c>
      <c r="E15" s="8">
        <v>1</v>
      </c>
      <c r="G15" s="7"/>
      <c r="H15" s="8"/>
      <c r="J15" s="23">
        <v>934</v>
      </c>
      <c r="K15" s="24">
        <v>936</v>
      </c>
      <c r="L15" s="24">
        <f t="shared" si="1"/>
        <v>3</v>
      </c>
      <c r="M15" s="25">
        <v>12</v>
      </c>
      <c r="O15" s="7"/>
      <c r="Q15" s="8"/>
      <c r="S15" s="7"/>
      <c r="U15" s="8"/>
      <c r="W15" s="7"/>
      <c r="X15" s="8"/>
    </row>
    <row r="16" spans="2:41" x14ac:dyDescent="0.3">
      <c r="B16" s="7">
        <v>478</v>
      </c>
      <c r="C16" s="5">
        <v>478</v>
      </c>
      <c r="D16" s="5">
        <f t="shared" si="0"/>
        <v>1</v>
      </c>
      <c r="E16" s="8">
        <v>1</v>
      </c>
      <c r="G16" s="7"/>
      <c r="H16" s="8"/>
      <c r="J16" s="7"/>
      <c r="M16" s="8"/>
      <c r="O16" s="7"/>
      <c r="Q16" s="8"/>
      <c r="S16" s="7"/>
      <c r="U16" s="8"/>
      <c r="W16" s="7"/>
      <c r="X16" s="8"/>
    </row>
    <row r="17" spans="2:24" x14ac:dyDescent="0.3">
      <c r="B17" s="7">
        <v>506</v>
      </c>
      <c r="C17" s="5">
        <v>506</v>
      </c>
      <c r="D17" s="5">
        <f t="shared" si="0"/>
        <v>1</v>
      </c>
      <c r="E17" s="8">
        <v>1</v>
      </c>
      <c r="G17" s="7"/>
      <c r="H17" s="8"/>
      <c r="J17" s="7"/>
      <c r="M17" s="8"/>
      <c r="O17" s="7"/>
      <c r="Q17" s="8"/>
      <c r="S17" s="7"/>
      <c r="U17" s="8"/>
      <c r="W17" s="7"/>
      <c r="X17" s="8"/>
    </row>
    <row r="18" spans="2:24" x14ac:dyDescent="0.3">
      <c r="B18" s="7">
        <v>524</v>
      </c>
      <c r="C18" s="5">
        <v>525</v>
      </c>
      <c r="D18" s="5">
        <f t="shared" si="0"/>
        <v>2</v>
      </c>
      <c r="E18" s="8">
        <v>1</v>
      </c>
      <c r="G18" s="7"/>
      <c r="H18" s="8"/>
      <c r="J18" s="7"/>
      <c r="M18" s="8"/>
      <c r="O18" s="7"/>
      <c r="Q18" s="8"/>
      <c r="S18" s="7"/>
      <c r="U18" s="8"/>
      <c r="W18" s="7"/>
      <c r="X18" s="8"/>
    </row>
    <row r="19" spans="2:24" x14ac:dyDescent="0.3">
      <c r="B19" s="7">
        <v>533</v>
      </c>
      <c r="C19" s="5">
        <v>533</v>
      </c>
      <c r="D19" s="5">
        <f t="shared" si="0"/>
        <v>1</v>
      </c>
      <c r="E19" s="8">
        <v>1</v>
      </c>
      <c r="G19" s="7"/>
      <c r="H19" s="8"/>
      <c r="J19" s="7"/>
      <c r="M19" s="8"/>
      <c r="O19" s="7"/>
      <c r="Q19" s="8"/>
      <c r="S19" s="7"/>
      <c r="U19" s="8"/>
      <c r="W19" s="7"/>
      <c r="X19" s="8"/>
    </row>
    <row r="20" spans="2:24" x14ac:dyDescent="0.3">
      <c r="B20" s="7">
        <v>578</v>
      </c>
      <c r="C20" s="5">
        <v>578</v>
      </c>
      <c r="D20" s="5">
        <f t="shared" si="0"/>
        <v>1</v>
      </c>
      <c r="E20" s="8">
        <v>1</v>
      </c>
      <c r="G20" s="7"/>
      <c r="H20" s="8"/>
      <c r="J20" s="7"/>
      <c r="M20" s="8"/>
      <c r="O20" s="7"/>
      <c r="Q20" s="8"/>
      <c r="S20" s="7"/>
      <c r="U20" s="8"/>
      <c r="W20" s="7"/>
      <c r="X20" s="8"/>
    </row>
    <row r="21" spans="2:24" x14ac:dyDescent="0.3">
      <c r="B21" s="7">
        <v>582</v>
      </c>
      <c r="C21" s="5">
        <v>582</v>
      </c>
      <c r="D21" s="5">
        <f t="shared" si="0"/>
        <v>1</v>
      </c>
      <c r="E21" s="8">
        <v>1</v>
      </c>
      <c r="G21" s="7"/>
      <c r="H21" s="8"/>
      <c r="J21" s="7"/>
      <c r="M21" s="8"/>
      <c r="O21" s="7"/>
      <c r="Q21" s="8"/>
      <c r="S21" s="7"/>
      <c r="U21" s="8"/>
      <c r="W21" s="7"/>
      <c r="X21" s="8"/>
    </row>
    <row r="22" spans="2:24" x14ac:dyDescent="0.3">
      <c r="B22" s="7">
        <v>584</v>
      </c>
      <c r="C22" s="5">
        <v>586</v>
      </c>
      <c r="D22" s="5">
        <f t="shared" si="0"/>
        <v>3</v>
      </c>
      <c r="E22" s="8">
        <v>1</v>
      </c>
      <c r="G22" s="7"/>
      <c r="H22" s="8"/>
      <c r="J22" s="7"/>
      <c r="M22" s="8"/>
      <c r="O22" s="7"/>
      <c r="Q22" s="8"/>
      <c r="S22" s="7"/>
      <c r="U22" s="8"/>
      <c r="W22" s="7"/>
      <c r="X22" s="8"/>
    </row>
    <row r="23" spans="2:24" x14ac:dyDescent="0.3">
      <c r="B23" s="7">
        <v>588</v>
      </c>
      <c r="C23" s="5">
        <v>588</v>
      </c>
      <c r="D23" s="5">
        <f t="shared" si="0"/>
        <v>1</v>
      </c>
      <c r="E23" s="8">
        <v>1</v>
      </c>
      <c r="G23" s="7"/>
      <c r="H23" s="8"/>
      <c r="J23" s="7"/>
      <c r="M23" s="8"/>
      <c r="O23" s="7"/>
      <c r="Q23" s="8"/>
      <c r="S23" s="7"/>
      <c r="U23" s="8"/>
      <c r="W23" s="7"/>
      <c r="X23" s="8"/>
    </row>
    <row r="24" spans="2:24" x14ac:dyDescent="0.3">
      <c r="B24" s="7">
        <v>644</v>
      </c>
      <c r="C24" s="5">
        <v>646</v>
      </c>
      <c r="D24" s="5">
        <f t="shared" si="0"/>
        <v>3</v>
      </c>
      <c r="E24" s="8">
        <v>1</v>
      </c>
      <c r="G24" s="7"/>
      <c r="H24" s="8"/>
      <c r="J24" s="7"/>
      <c r="M24" s="8"/>
      <c r="O24" s="7"/>
      <c r="Q24" s="8"/>
      <c r="S24" s="7"/>
      <c r="U24" s="8"/>
      <c r="W24" s="7"/>
      <c r="X24" s="8"/>
    </row>
    <row r="25" spans="2:24" x14ac:dyDescent="0.3">
      <c r="B25" s="7">
        <v>649</v>
      </c>
      <c r="C25" s="5">
        <v>650</v>
      </c>
      <c r="D25" s="5">
        <f t="shared" si="0"/>
        <v>2</v>
      </c>
      <c r="E25" s="8">
        <v>1</v>
      </c>
      <c r="G25" s="7"/>
      <c r="H25" s="8"/>
      <c r="J25" s="7"/>
      <c r="M25" s="8"/>
      <c r="O25" s="7"/>
      <c r="Q25" s="8"/>
      <c r="S25" s="7"/>
      <c r="U25" s="8"/>
      <c r="W25" s="7"/>
      <c r="X25" s="8"/>
    </row>
    <row r="26" spans="2:24" x14ac:dyDescent="0.3">
      <c r="B26" s="7">
        <v>669</v>
      </c>
      <c r="C26" s="5">
        <v>671</v>
      </c>
      <c r="D26" s="5">
        <f t="shared" si="0"/>
        <v>3</v>
      </c>
      <c r="E26" s="8">
        <v>1</v>
      </c>
      <c r="G26" s="7"/>
      <c r="H26" s="8"/>
      <c r="J26" s="7"/>
      <c r="M26" s="8"/>
      <c r="O26" s="7"/>
      <c r="Q26" s="8"/>
      <c r="S26" s="7"/>
      <c r="U26" s="8"/>
      <c r="W26" s="7"/>
      <c r="X26" s="8"/>
    </row>
    <row r="27" spans="2:24" x14ac:dyDescent="0.3">
      <c r="B27" s="7">
        <v>693</v>
      </c>
      <c r="C27" s="5">
        <v>694</v>
      </c>
      <c r="D27" s="5">
        <f t="shared" si="0"/>
        <v>2</v>
      </c>
      <c r="E27" s="8">
        <v>1</v>
      </c>
      <c r="G27" s="7"/>
      <c r="H27" s="8"/>
      <c r="J27" s="7"/>
      <c r="M27" s="8"/>
      <c r="O27" s="7"/>
      <c r="Q27" s="8"/>
      <c r="S27" s="7"/>
      <c r="U27" s="8"/>
      <c r="W27" s="7"/>
      <c r="X27" s="8"/>
    </row>
    <row r="28" spans="2:24" x14ac:dyDescent="0.3">
      <c r="B28" s="7">
        <v>700</v>
      </c>
      <c r="C28" s="5">
        <v>700</v>
      </c>
      <c r="D28" s="5">
        <f t="shared" si="0"/>
        <v>1</v>
      </c>
      <c r="E28" s="8">
        <v>1</v>
      </c>
      <c r="G28" s="7"/>
      <c r="H28" s="8"/>
      <c r="J28" s="7"/>
      <c r="M28" s="8"/>
      <c r="O28" s="7"/>
      <c r="Q28" s="8"/>
      <c r="S28" s="7"/>
      <c r="U28" s="8"/>
      <c r="W28" s="7"/>
      <c r="X28" s="8"/>
    </row>
    <row r="29" spans="2:24" x14ac:dyDescent="0.3">
      <c r="B29" s="7">
        <v>709</v>
      </c>
      <c r="C29" s="5">
        <v>712</v>
      </c>
      <c r="D29" s="5">
        <f t="shared" si="0"/>
        <v>4</v>
      </c>
      <c r="E29" s="8">
        <v>1</v>
      </c>
      <c r="G29" s="7"/>
      <c r="H29" s="8"/>
      <c r="J29" s="7"/>
      <c r="M29" s="8"/>
      <c r="O29" s="7"/>
      <c r="Q29" s="8"/>
      <c r="S29" s="7"/>
      <c r="U29" s="8"/>
      <c r="W29" s="7"/>
      <c r="X29" s="8"/>
    </row>
    <row r="30" spans="2:24" x14ac:dyDescent="0.3">
      <c r="B30" s="7">
        <v>717</v>
      </c>
      <c r="C30" s="5">
        <v>719</v>
      </c>
      <c r="D30" s="5">
        <f t="shared" si="0"/>
        <v>3</v>
      </c>
      <c r="E30" s="8">
        <v>1</v>
      </c>
      <c r="G30" s="7"/>
      <c r="H30" s="8"/>
      <c r="J30" s="7"/>
      <c r="M30" s="8"/>
      <c r="O30" s="7"/>
      <c r="Q30" s="8"/>
      <c r="S30" s="7"/>
      <c r="U30" s="8"/>
      <c r="W30" s="7"/>
      <c r="X30" s="8"/>
    </row>
    <row r="31" spans="2:24" x14ac:dyDescent="0.3">
      <c r="B31" s="7">
        <v>733</v>
      </c>
      <c r="C31" s="5">
        <v>733</v>
      </c>
      <c r="D31" s="5">
        <f t="shared" si="0"/>
        <v>1</v>
      </c>
      <c r="E31" s="8">
        <v>1</v>
      </c>
      <c r="G31" s="7"/>
      <c r="H31" s="8"/>
      <c r="J31" s="7"/>
      <c r="M31" s="8"/>
      <c r="O31" s="7"/>
      <c r="Q31" s="8"/>
      <c r="S31" s="7"/>
      <c r="U31" s="8"/>
      <c r="W31" s="7"/>
      <c r="X31" s="8"/>
    </row>
    <row r="32" spans="2:24" x14ac:dyDescent="0.3">
      <c r="B32" s="7">
        <v>749</v>
      </c>
      <c r="C32" s="5">
        <v>749</v>
      </c>
      <c r="D32" s="5">
        <f t="shared" si="0"/>
        <v>1</v>
      </c>
      <c r="E32" s="8">
        <v>1</v>
      </c>
      <c r="G32" s="7"/>
      <c r="H32" s="8"/>
      <c r="J32" s="7"/>
      <c r="M32" s="8"/>
      <c r="O32" s="7"/>
      <c r="Q32" s="8"/>
      <c r="S32" s="7"/>
      <c r="U32" s="8"/>
      <c r="W32" s="7"/>
      <c r="X32" s="8"/>
    </row>
    <row r="33" spans="2:41" x14ac:dyDescent="0.3">
      <c r="B33" s="7">
        <v>764</v>
      </c>
      <c r="C33" s="5">
        <v>764</v>
      </c>
      <c r="D33" s="5">
        <f t="shared" si="0"/>
        <v>1</v>
      </c>
      <c r="E33" s="8">
        <v>1</v>
      </c>
      <c r="G33" s="7"/>
      <c r="H33" s="8"/>
      <c r="J33" s="7"/>
      <c r="M33" s="8"/>
      <c r="O33" s="7"/>
      <c r="Q33" s="8"/>
      <c r="S33" s="7"/>
      <c r="U33" s="8"/>
      <c r="W33" s="7"/>
      <c r="X33" s="8"/>
    </row>
    <row r="34" spans="2:41" x14ac:dyDescent="0.3">
      <c r="B34" s="7">
        <v>811</v>
      </c>
      <c r="C34" s="5">
        <v>812</v>
      </c>
      <c r="D34" s="5">
        <f t="shared" si="0"/>
        <v>2</v>
      </c>
      <c r="E34" s="8">
        <v>1</v>
      </c>
      <c r="G34" s="7"/>
      <c r="H34" s="8"/>
      <c r="J34" s="7"/>
      <c r="M34" s="8"/>
      <c r="O34" s="7"/>
      <c r="Q34" s="8"/>
      <c r="S34" s="7"/>
      <c r="U34" s="8"/>
      <c r="W34" s="7"/>
      <c r="X34" s="8"/>
    </row>
    <row r="35" spans="2:41" x14ac:dyDescent="0.3">
      <c r="B35" s="7">
        <v>814</v>
      </c>
      <c r="C35" s="5">
        <v>814</v>
      </c>
      <c r="D35" s="5">
        <f t="shared" si="0"/>
        <v>1</v>
      </c>
      <c r="E35" s="8">
        <v>1</v>
      </c>
      <c r="G35" s="7"/>
      <c r="H35" s="8"/>
      <c r="J35" s="7"/>
      <c r="M35" s="8"/>
      <c r="O35" s="7"/>
      <c r="Q35" s="8"/>
      <c r="S35" s="7"/>
      <c r="U35" s="8"/>
      <c r="W35" s="7"/>
      <c r="X35" s="8"/>
    </row>
    <row r="36" spans="2:41" x14ac:dyDescent="0.3">
      <c r="B36" s="7">
        <v>816</v>
      </c>
      <c r="C36" s="5">
        <v>816</v>
      </c>
      <c r="D36" s="5">
        <f t="shared" si="0"/>
        <v>1</v>
      </c>
      <c r="E36" s="8">
        <v>1</v>
      </c>
      <c r="G36" s="7"/>
      <c r="H36" s="8"/>
      <c r="J36" s="7"/>
      <c r="M36" s="8"/>
      <c r="O36" s="7"/>
      <c r="Q36" s="8"/>
      <c r="S36" s="7"/>
      <c r="U36" s="8"/>
      <c r="W36" s="7"/>
      <c r="X36" s="8"/>
    </row>
    <row r="37" spans="2:41" x14ac:dyDescent="0.3">
      <c r="B37" s="7">
        <v>822</v>
      </c>
      <c r="C37" s="5">
        <v>822</v>
      </c>
      <c r="D37" s="5">
        <f t="shared" si="0"/>
        <v>1</v>
      </c>
      <c r="E37" s="8">
        <v>1</v>
      </c>
      <c r="G37" s="7"/>
      <c r="H37" s="8"/>
      <c r="J37" s="7"/>
      <c r="M37" s="8"/>
      <c r="O37" s="7"/>
      <c r="Q37" s="8"/>
      <c r="S37" s="7"/>
      <c r="U37" s="8"/>
      <c r="W37" s="7"/>
      <c r="X37" s="8"/>
    </row>
    <row r="38" spans="2:41" x14ac:dyDescent="0.3">
      <c r="B38" s="7">
        <v>863</v>
      </c>
      <c r="C38" s="5">
        <v>863</v>
      </c>
      <c r="D38" s="5">
        <f t="shared" si="0"/>
        <v>1</v>
      </c>
      <c r="E38" s="8">
        <v>1</v>
      </c>
      <c r="G38" s="7"/>
      <c r="H38" s="8"/>
      <c r="J38" s="7"/>
      <c r="M38" s="8"/>
      <c r="O38" s="7"/>
      <c r="Q38" s="8"/>
      <c r="S38" s="7"/>
      <c r="U38" s="8"/>
      <c r="W38" s="7"/>
      <c r="X38" s="8"/>
    </row>
    <row r="39" spans="2:41" x14ac:dyDescent="0.3">
      <c r="B39" s="7">
        <v>874</v>
      </c>
      <c r="C39" s="5">
        <v>874</v>
      </c>
      <c r="D39" s="5">
        <f t="shared" si="0"/>
        <v>1</v>
      </c>
      <c r="E39" s="8">
        <v>1</v>
      </c>
      <c r="G39" s="7"/>
      <c r="H39" s="8"/>
      <c r="J39" s="7"/>
      <c r="M39" s="8"/>
      <c r="O39" s="7"/>
      <c r="Q39" s="8"/>
      <c r="S39" s="7"/>
      <c r="U39" s="8"/>
      <c r="W39" s="7"/>
      <c r="X39" s="8"/>
    </row>
    <row r="40" spans="2:41" x14ac:dyDescent="0.3">
      <c r="B40" s="7">
        <v>885</v>
      </c>
      <c r="C40" s="5">
        <v>885</v>
      </c>
      <c r="D40" s="5">
        <f t="shared" si="0"/>
        <v>1</v>
      </c>
      <c r="E40" s="8">
        <v>1</v>
      </c>
      <c r="G40" s="7"/>
      <c r="H40" s="8"/>
      <c r="J40" s="7"/>
      <c r="M40" s="8"/>
      <c r="O40" s="7"/>
      <c r="Q40" s="8"/>
      <c r="S40" s="7"/>
      <c r="U40" s="8"/>
      <c r="W40" s="7"/>
      <c r="X40" s="8"/>
    </row>
    <row r="41" spans="2:41" x14ac:dyDescent="0.3">
      <c r="B41" s="7">
        <v>913</v>
      </c>
      <c r="C41" s="5">
        <v>913</v>
      </c>
      <c r="D41" s="5">
        <f t="shared" si="0"/>
        <v>1</v>
      </c>
      <c r="E41" s="8">
        <v>1</v>
      </c>
      <c r="G41" s="7"/>
      <c r="H41" s="8"/>
      <c r="J41" s="7"/>
      <c r="M41" s="8"/>
      <c r="O41" s="7"/>
      <c r="Q41" s="8"/>
      <c r="S41" s="7"/>
      <c r="U41" s="8"/>
      <c r="W41" s="7"/>
      <c r="X41" s="8"/>
    </row>
    <row r="42" spans="2:41" x14ac:dyDescent="0.3">
      <c r="B42" s="7">
        <v>916</v>
      </c>
      <c r="C42" s="5">
        <v>916</v>
      </c>
      <c r="D42" s="5">
        <f t="shared" si="0"/>
        <v>1</v>
      </c>
      <c r="E42" s="8">
        <v>1</v>
      </c>
      <c r="G42" s="7"/>
      <c r="H42" s="8"/>
      <c r="J42" s="7"/>
      <c r="M42" s="8"/>
      <c r="O42" s="7"/>
      <c r="Q42" s="8"/>
      <c r="S42" s="7"/>
      <c r="U42" s="8"/>
      <c r="W42" s="7"/>
      <c r="X42" s="8"/>
    </row>
    <row r="43" spans="2:41" x14ac:dyDescent="0.3">
      <c r="B43" s="7">
        <v>928</v>
      </c>
      <c r="C43" s="5">
        <v>928</v>
      </c>
      <c r="D43" s="5">
        <f t="shared" si="0"/>
        <v>1</v>
      </c>
      <c r="E43" s="8">
        <v>1</v>
      </c>
      <c r="G43" s="7"/>
      <c r="H43" s="8"/>
      <c r="J43" s="7"/>
      <c r="M43" s="8"/>
      <c r="O43" s="7"/>
      <c r="Q43" s="8"/>
      <c r="S43" s="7"/>
      <c r="U43" s="8"/>
      <c r="W43" s="7"/>
      <c r="X43" s="8"/>
    </row>
    <row r="44" spans="2:41" x14ac:dyDescent="0.3">
      <c r="B44" s="7">
        <v>933</v>
      </c>
      <c r="C44" s="5">
        <v>933</v>
      </c>
      <c r="D44" s="5">
        <f t="shared" si="0"/>
        <v>1</v>
      </c>
      <c r="E44" s="8">
        <v>1</v>
      </c>
      <c r="G44" s="7"/>
      <c r="H44" s="8"/>
      <c r="J44" s="7"/>
      <c r="M44" s="8"/>
      <c r="O44" s="7"/>
      <c r="Q44" s="8"/>
      <c r="S44" s="7"/>
      <c r="U44" s="8"/>
      <c r="W44" s="7"/>
      <c r="X44" s="8"/>
    </row>
    <row r="45" spans="2:41" x14ac:dyDescent="0.3">
      <c r="B45" s="9"/>
      <c r="C45" s="10"/>
      <c r="D45" s="10"/>
      <c r="E45" s="11"/>
      <c r="G45" s="9"/>
      <c r="H45" s="11"/>
      <c r="J45" s="9"/>
      <c r="K45" s="10"/>
      <c r="L45" s="10"/>
      <c r="M45" s="11"/>
      <c r="O45" s="9"/>
      <c r="P45" s="10"/>
      <c r="Q45" s="11"/>
      <c r="S45" s="9"/>
      <c r="T45" s="10"/>
      <c r="U45" s="11"/>
      <c r="W45" s="9"/>
      <c r="X45" s="11"/>
    </row>
    <row r="47" spans="2:41" x14ac:dyDescent="0.3">
      <c r="D47" s="5">
        <f>SUM(D4:D45)</f>
        <v>60</v>
      </c>
      <c r="E47" s="5">
        <f>SUM(E4:E45)</f>
        <v>41</v>
      </c>
      <c r="H47" s="5">
        <f>SUM(H4:H45)</f>
        <v>4</v>
      </c>
      <c r="L47" s="5">
        <f>SUM(L4:L45)</f>
        <v>37</v>
      </c>
      <c r="M47" s="5">
        <f>SUM(M4:M45)</f>
        <v>78</v>
      </c>
      <c r="Q47" s="5">
        <f>SUM(Q4:Q45)</f>
        <v>77</v>
      </c>
      <c r="U47" s="5">
        <f>SUM(U4:U45)</f>
        <v>24</v>
      </c>
      <c r="X47" s="5">
        <f>SUM(X4:X45)</f>
        <v>1</v>
      </c>
      <c r="Z47" s="5">
        <f>SUM(Z4:Z45)</f>
        <v>1038</v>
      </c>
      <c r="AA47" s="5">
        <f>Z47-(Q47+U47+X47)</f>
        <v>936</v>
      </c>
      <c r="AB47" s="6">
        <f>((D47+H47)/AA47)*100</f>
        <v>6.8376068376068382</v>
      </c>
      <c r="AC47" s="6">
        <f>100-AB47</f>
        <v>93.162393162393158</v>
      </c>
      <c r="AD47" s="6">
        <f>(L47/AA47)*100</f>
        <v>3.9529914529914527</v>
      </c>
      <c r="AE47" s="6">
        <f>B4/120</f>
        <v>0.25833333333333336</v>
      </c>
      <c r="AF47" s="6">
        <f>G4/120</f>
        <v>5.05</v>
      </c>
      <c r="AG47" s="6">
        <f>Q7/120</f>
        <v>0.26666666666666666</v>
      </c>
      <c r="AH47" s="6">
        <f>H47</f>
        <v>4</v>
      </c>
      <c r="AI47" s="6">
        <v>3</v>
      </c>
      <c r="AJ47" s="6">
        <f>(AI47/AH47)*100</f>
        <v>75</v>
      </c>
      <c r="AK47" s="6">
        <f>E47+H47</f>
        <v>45</v>
      </c>
      <c r="AL47" s="6">
        <f>(SUM(E49:E50)/AK47)*100</f>
        <v>0</v>
      </c>
      <c r="AM47" s="6">
        <f>(SUM(E49:E50)/M47)*100</f>
        <v>0</v>
      </c>
      <c r="AN47" s="6">
        <f>(AVERAGE(L4:L45))*0.5</f>
        <v>1.5416666666666667</v>
      </c>
      <c r="AO47" s="6">
        <f>(AVERAGE(D4:D45))*0.5</f>
        <v>0.73170731707317072</v>
      </c>
    </row>
    <row r="49" spans="2:2" x14ac:dyDescent="0.3">
      <c r="B49" s="21" t="s">
        <v>25</v>
      </c>
    </row>
    <row r="50" spans="2:2" x14ac:dyDescent="0.3">
      <c r="B50" s="22" t="s">
        <v>26</v>
      </c>
    </row>
  </sheetData>
  <mergeCells count="6">
    <mergeCell ref="W2:X2"/>
    <mergeCell ref="B2:E2"/>
    <mergeCell ref="G2:H2"/>
    <mergeCell ref="J2:M2"/>
    <mergeCell ref="O2:Q2"/>
    <mergeCell ref="S2:U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8488F-49A8-B64C-91AC-CC11F5AB3394}">
  <dimension ref="B2:AO51"/>
  <sheetViews>
    <sheetView topLeftCell="W18" zoomScale="50" workbookViewId="0">
      <selection activeCell="AB48" sqref="AB48:AO48"/>
    </sheetView>
  </sheetViews>
  <sheetFormatPr baseColWidth="10" defaultColWidth="8.83203125" defaultRowHeight="24" x14ac:dyDescent="0.3"/>
  <cols>
    <col min="1" max="1" width="2.83203125" style="5" customWidth="1"/>
    <col min="2" max="2" width="17.5" style="5" bestFit="1" customWidth="1"/>
    <col min="3" max="3" width="16.1640625" style="5" bestFit="1" customWidth="1"/>
    <col min="4" max="4" width="18.1640625" style="5" bestFit="1" customWidth="1"/>
    <col min="5" max="5" width="16.1640625" style="5" bestFit="1" customWidth="1"/>
    <col min="6" max="6" width="3.6640625" style="5" customWidth="1"/>
    <col min="7" max="7" width="21.1640625" style="5" bestFit="1" customWidth="1"/>
    <col min="8" max="8" width="14.1640625" style="5" bestFit="1" customWidth="1"/>
    <col min="9" max="9" width="4.83203125" style="5" customWidth="1"/>
    <col min="10" max="10" width="17.5" style="5" bestFit="1" customWidth="1"/>
    <col min="11" max="11" width="16.1640625" style="5" bestFit="1" customWidth="1"/>
    <col min="12" max="12" width="18.1640625" style="5" bestFit="1" customWidth="1"/>
    <col min="13" max="13" width="12.83203125" style="5" bestFit="1" customWidth="1"/>
    <col min="14" max="14" width="4.6640625" style="5" customWidth="1"/>
    <col min="15" max="15" width="17.5" style="5" bestFit="1" customWidth="1"/>
    <col min="16" max="16" width="16.1640625" style="5" bestFit="1" customWidth="1"/>
    <col min="17" max="17" width="18.1640625" style="5" bestFit="1" customWidth="1"/>
    <col min="18" max="18" width="5.83203125" style="5" customWidth="1"/>
    <col min="19" max="19" width="17.5" style="5" bestFit="1" customWidth="1"/>
    <col min="20" max="20" width="16.1640625" style="5" bestFit="1" customWidth="1"/>
    <col min="21" max="21" width="18.1640625" style="5" bestFit="1" customWidth="1"/>
    <col min="22" max="22" width="5" style="5" customWidth="1"/>
    <col min="23" max="23" width="21.1640625" style="5" bestFit="1" customWidth="1"/>
    <col min="24" max="24" width="14.1640625" style="5" bestFit="1" customWidth="1"/>
    <col min="25" max="25" width="5.83203125" style="5" customWidth="1"/>
    <col min="26" max="26" width="40.6640625" style="5" bestFit="1" customWidth="1"/>
    <col min="27" max="27" width="19.6640625" style="5" bestFit="1" customWidth="1"/>
    <col min="28" max="28" width="34.5" style="6" customWidth="1"/>
    <col min="29" max="29" width="20.5" style="6" customWidth="1"/>
    <col min="30" max="30" width="22" style="6" bestFit="1" customWidth="1"/>
    <col min="31" max="31" width="11" style="6" bestFit="1" customWidth="1"/>
    <col min="32" max="32" width="14.1640625" style="6" customWidth="1"/>
    <col min="33" max="33" width="16.83203125" style="6" bestFit="1" customWidth="1"/>
    <col min="34" max="35" width="14.83203125" style="5" bestFit="1" customWidth="1"/>
    <col min="36" max="36" width="13.5" style="5" bestFit="1" customWidth="1"/>
    <col min="37" max="37" width="20.83203125" style="5" bestFit="1" customWidth="1"/>
    <col min="38" max="38" width="29" style="6" bestFit="1" customWidth="1"/>
    <col min="39" max="39" width="27.5" style="5" bestFit="1" customWidth="1"/>
    <col min="40" max="40" width="26.33203125" style="5" bestFit="1" customWidth="1"/>
    <col min="41" max="41" width="14.33203125" style="6" bestFit="1" customWidth="1"/>
    <col min="42" max="16384" width="8.83203125" style="5"/>
  </cols>
  <sheetData>
    <row r="2" spans="2:41" ht="81" customHeight="1" x14ac:dyDescent="0.3">
      <c r="B2" s="29" t="s">
        <v>0</v>
      </c>
      <c r="C2" s="30"/>
      <c r="D2" s="30"/>
      <c r="E2" s="31"/>
      <c r="F2" s="13"/>
      <c r="G2" s="32" t="s">
        <v>4</v>
      </c>
      <c r="H2" s="33"/>
      <c r="I2" s="13"/>
      <c r="J2" s="34" t="s">
        <v>15</v>
      </c>
      <c r="K2" s="35"/>
      <c r="L2" s="35"/>
      <c r="M2" s="36"/>
      <c r="N2" s="13"/>
      <c r="O2" s="37" t="s">
        <v>7</v>
      </c>
      <c r="P2" s="38"/>
      <c r="Q2" s="39"/>
      <c r="R2" s="13"/>
      <c r="S2" s="40" t="s">
        <v>29</v>
      </c>
      <c r="T2" s="41"/>
      <c r="U2" s="42"/>
      <c r="V2" s="13"/>
      <c r="W2" s="27" t="s">
        <v>8</v>
      </c>
      <c r="X2" s="28"/>
      <c r="Y2" s="13"/>
      <c r="Z2" s="3" t="s">
        <v>17</v>
      </c>
      <c r="AA2" s="3" t="s">
        <v>23</v>
      </c>
      <c r="AB2" s="4" t="s">
        <v>18</v>
      </c>
      <c r="AC2" s="4" t="s">
        <v>20</v>
      </c>
      <c r="AD2" s="4" t="s">
        <v>19</v>
      </c>
      <c r="AE2" s="4" t="s">
        <v>31</v>
      </c>
      <c r="AF2" s="4" t="s">
        <v>10</v>
      </c>
      <c r="AG2" s="4" t="s">
        <v>11</v>
      </c>
      <c r="AH2" s="4" t="s">
        <v>12</v>
      </c>
      <c r="AI2" s="4" t="s">
        <v>13</v>
      </c>
      <c r="AJ2" s="4" t="s">
        <v>21</v>
      </c>
      <c r="AK2" s="3" t="s">
        <v>27</v>
      </c>
      <c r="AL2" s="4" t="s">
        <v>22</v>
      </c>
      <c r="AM2" s="4" t="s">
        <v>28</v>
      </c>
      <c r="AN2" s="4" t="s">
        <v>32</v>
      </c>
      <c r="AO2" s="4" t="s">
        <v>30</v>
      </c>
    </row>
    <row r="3" spans="2:41" s="18" customFormat="1" x14ac:dyDescent="0.3">
      <c r="B3" s="12" t="s">
        <v>1</v>
      </c>
      <c r="C3" s="13" t="s">
        <v>2</v>
      </c>
      <c r="D3" s="13" t="s">
        <v>3</v>
      </c>
      <c r="E3" s="14" t="s">
        <v>24</v>
      </c>
      <c r="F3" s="13"/>
      <c r="G3" s="12" t="s">
        <v>5</v>
      </c>
      <c r="H3" s="15" t="s">
        <v>6</v>
      </c>
      <c r="I3" s="13"/>
      <c r="J3" s="12" t="s">
        <v>1</v>
      </c>
      <c r="K3" s="13" t="s">
        <v>2</v>
      </c>
      <c r="L3" s="13" t="s">
        <v>3</v>
      </c>
      <c r="M3" s="16" t="s">
        <v>16</v>
      </c>
      <c r="N3" s="17"/>
      <c r="O3" s="12" t="s">
        <v>1</v>
      </c>
      <c r="P3" s="13" t="s">
        <v>2</v>
      </c>
      <c r="Q3" s="15" t="s">
        <v>3</v>
      </c>
      <c r="R3" s="13"/>
      <c r="S3" s="12" t="s">
        <v>1</v>
      </c>
      <c r="T3" s="13" t="s">
        <v>2</v>
      </c>
      <c r="U3" s="15" t="s">
        <v>3</v>
      </c>
      <c r="V3" s="13"/>
      <c r="W3" s="12" t="s">
        <v>5</v>
      </c>
      <c r="X3" s="15" t="s">
        <v>6</v>
      </c>
      <c r="Y3" s="13"/>
      <c r="Z3" s="13" t="s">
        <v>9</v>
      </c>
      <c r="AB3" s="19"/>
      <c r="AC3" s="19"/>
      <c r="AD3" s="19"/>
      <c r="AE3" s="19"/>
      <c r="AF3" s="19"/>
      <c r="AG3" s="19"/>
      <c r="AL3" s="19"/>
      <c r="AO3" s="19"/>
    </row>
    <row r="4" spans="2:41" x14ac:dyDescent="0.3">
      <c r="B4" s="7">
        <v>49</v>
      </c>
      <c r="C4" s="5">
        <v>49</v>
      </c>
      <c r="D4" s="5">
        <f>(C4-B4)+1</f>
        <v>1</v>
      </c>
      <c r="E4" s="8">
        <v>1</v>
      </c>
      <c r="G4" s="7"/>
      <c r="H4" s="8"/>
      <c r="J4" s="23">
        <v>105</v>
      </c>
      <c r="K4" s="24">
        <v>106</v>
      </c>
      <c r="L4" s="24">
        <f>(K4-J4)+1</f>
        <v>2</v>
      </c>
      <c r="M4" s="25">
        <v>1</v>
      </c>
      <c r="O4" s="7"/>
      <c r="Q4" s="8"/>
      <c r="S4" s="7">
        <v>73</v>
      </c>
      <c r="T4" s="5">
        <v>76</v>
      </c>
      <c r="U4" s="8">
        <f>(T4-S4)+1</f>
        <v>4</v>
      </c>
      <c r="W4" s="7"/>
      <c r="X4" s="8"/>
      <c r="Z4" s="5">
        <v>1200</v>
      </c>
    </row>
    <row r="5" spans="2:41" x14ac:dyDescent="0.3">
      <c r="B5" s="7">
        <v>96</v>
      </c>
      <c r="C5" s="5">
        <v>96</v>
      </c>
      <c r="D5" s="5">
        <f t="shared" ref="D5:D45" si="0">(C5-B5)+1</f>
        <v>1</v>
      </c>
      <c r="E5" s="8">
        <v>1</v>
      </c>
      <c r="G5" s="7"/>
      <c r="H5" s="8"/>
      <c r="J5" s="23">
        <v>150</v>
      </c>
      <c r="K5" s="24">
        <v>157</v>
      </c>
      <c r="L5" s="24">
        <f t="shared" ref="L5:L10" si="1">(K5-J5)+1</f>
        <v>8</v>
      </c>
      <c r="M5" s="25">
        <v>2</v>
      </c>
      <c r="O5" s="7"/>
      <c r="Q5" s="8"/>
      <c r="S5" s="7">
        <v>633</v>
      </c>
      <c r="T5" s="5">
        <v>640</v>
      </c>
      <c r="U5" s="8">
        <f t="shared" ref="U5:U9" si="2">(T5-S5)+1</f>
        <v>8</v>
      </c>
      <c r="W5" s="7"/>
      <c r="X5" s="8"/>
    </row>
    <row r="6" spans="2:41" x14ac:dyDescent="0.3">
      <c r="B6" s="7">
        <v>99</v>
      </c>
      <c r="C6" s="5">
        <v>99</v>
      </c>
      <c r="D6" s="5">
        <f t="shared" si="0"/>
        <v>1</v>
      </c>
      <c r="E6" s="8">
        <v>1</v>
      </c>
      <c r="G6" s="7"/>
      <c r="H6" s="8"/>
      <c r="J6" s="23">
        <v>165</v>
      </c>
      <c r="K6" s="24">
        <v>171</v>
      </c>
      <c r="L6" s="24">
        <f t="shared" si="1"/>
        <v>7</v>
      </c>
      <c r="M6" s="25">
        <v>3</v>
      </c>
      <c r="O6" s="7"/>
      <c r="Q6" s="8"/>
      <c r="S6" s="7">
        <v>665</v>
      </c>
      <c r="T6" s="5">
        <v>672</v>
      </c>
      <c r="U6" s="8">
        <f t="shared" si="2"/>
        <v>8</v>
      </c>
      <c r="W6" s="7"/>
      <c r="X6" s="8"/>
    </row>
    <row r="7" spans="2:41" x14ac:dyDescent="0.3">
      <c r="B7" s="7">
        <v>101</v>
      </c>
      <c r="C7" s="5">
        <v>101</v>
      </c>
      <c r="D7" s="5">
        <f t="shared" si="0"/>
        <v>1</v>
      </c>
      <c r="E7" s="8">
        <v>1</v>
      </c>
      <c r="G7" s="7"/>
      <c r="H7" s="8"/>
      <c r="J7" s="23">
        <v>242</v>
      </c>
      <c r="K7" s="24">
        <v>245</v>
      </c>
      <c r="L7" s="24">
        <f t="shared" si="1"/>
        <v>4</v>
      </c>
      <c r="M7" s="25">
        <v>4</v>
      </c>
      <c r="O7" s="7"/>
      <c r="Q7" s="8"/>
      <c r="S7" s="7">
        <v>914</v>
      </c>
      <c r="T7" s="5">
        <v>919</v>
      </c>
      <c r="U7" s="8">
        <f t="shared" si="2"/>
        <v>6</v>
      </c>
      <c r="W7" s="7"/>
      <c r="X7" s="8"/>
    </row>
    <row r="8" spans="2:41" x14ac:dyDescent="0.3">
      <c r="B8" s="7">
        <v>104</v>
      </c>
      <c r="C8" s="5">
        <v>104</v>
      </c>
      <c r="D8" s="5">
        <f t="shared" si="0"/>
        <v>1</v>
      </c>
      <c r="E8" s="8">
        <v>1</v>
      </c>
      <c r="G8" s="7"/>
      <c r="H8" s="8"/>
      <c r="J8" s="7">
        <v>456</v>
      </c>
      <c r="K8" s="5">
        <v>457</v>
      </c>
      <c r="L8" s="5">
        <f t="shared" si="1"/>
        <v>2</v>
      </c>
      <c r="M8" s="8">
        <v>5</v>
      </c>
      <c r="O8" s="7"/>
      <c r="Q8" s="8"/>
      <c r="S8" s="7">
        <v>992</v>
      </c>
      <c r="T8" s="5">
        <v>999</v>
      </c>
      <c r="U8" s="8">
        <f t="shared" si="2"/>
        <v>8</v>
      </c>
      <c r="W8" s="7"/>
      <c r="X8" s="8"/>
    </row>
    <row r="9" spans="2:41" x14ac:dyDescent="0.3">
      <c r="B9" s="7">
        <v>113</v>
      </c>
      <c r="C9" s="5">
        <v>113</v>
      </c>
      <c r="D9" s="5">
        <f t="shared" si="0"/>
        <v>1</v>
      </c>
      <c r="E9" s="8">
        <v>1</v>
      </c>
      <c r="G9" s="7"/>
      <c r="H9" s="8"/>
      <c r="J9" s="23">
        <v>618</v>
      </c>
      <c r="K9" s="24">
        <v>619</v>
      </c>
      <c r="L9" s="24">
        <f t="shared" si="1"/>
        <v>2</v>
      </c>
      <c r="M9" s="25">
        <v>6</v>
      </c>
      <c r="O9" s="7"/>
      <c r="Q9" s="8"/>
      <c r="S9" s="7">
        <v>1058</v>
      </c>
      <c r="T9" s="5">
        <v>1070</v>
      </c>
      <c r="U9" s="8">
        <f t="shared" si="2"/>
        <v>13</v>
      </c>
      <c r="W9" s="7"/>
      <c r="X9" s="8"/>
    </row>
    <row r="10" spans="2:41" x14ac:dyDescent="0.3">
      <c r="B10" s="7">
        <v>149</v>
      </c>
      <c r="C10" s="5">
        <v>149</v>
      </c>
      <c r="D10" s="5">
        <f t="shared" si="0"/>
        <v>1</v>
      </c>
      <c r="E10" s="8">
        <v>1</v>
      </c>
      <c r="G10" s="7"/>
      <c r="H10" s="8"/>
      <c r="J10" s="7">
        <v>1198</v>
      </c>
      <c r="K10" s="5">
        <v>1199</v>
      </c>
      <c r="L10" s="5">
        <f t="shared" si="1"/>
        <v>2</v>
      </c>
      <c r="M10" s="8">
        <v>7</v>
      </c>
      <c r="O10" s="7"/>
      <c r="Q10" s="8"/>
      <c r="S10" s="7"/>
      <c r="U10" s="8"/>
      <c r="W10" s="7"/>
      <c r="X10" s="8"/>
    </row>
    <row r="11" spans="2:41" x14ac:dyDescent="0.3">
      <c r="B11" s="7">
        <v>163</v>
      </c>
      <c r="C11" s="5">
        <v>163</v>
      </c>
      <c r="D11" s="5">
        <f t="shared" si="0"/>
        <v>1</v>
      </c>
      <c r="E11" s="8">
        <v>1</v>
      </c>
      <c r="G11" s="7"/>
      <c r="H11" s="8"/>
      <c r="J11" s="7"/>
      <c r="M11" s="8"/>
      <c r="O11" s="7"/>
      <c r="Q11" s="8"/>
      <c r="S11" s="7"/>
      <c r="U11" s="8"/>
      <c r="W11" s="7"/>
      <c r="X11" s="8"/>
    </row>
    <row r="12" spans="2:41" x14ac:dyDescent="0.3">
      <c r="B12" s="7">
        <v>204</v>
      </c>
      <c r="C12" s="5">
        <v>204</v>
      </c>
      <c r="D12" s="5">
        <f t="shared" si="0"/>
        <v>1</v>
      </c>
      <c r="E12" s="8">
        <v>1</v>
      </c>
      <c r="G12" s="7"/>
      <c r="H12" s="8"/>
      <c r="J12" s="7"/>
      <c r="M12" s="8"/>
      <c r="O12" s="7"/>
      <c r="Q12" s="8"/>
      <c r="S12" s="7"/>
      <c r="U12" s="8"/>
      <c r="W12" s="7"/>
      <c r="X12" s="8"/>
    </row>
    <row r="13" spans="2:41" x14ac:dyDescent="0.3">
      <c r="B13" s="7">
        <v>206</v>
      </c>
      <c r="C13" s="5">
        <v>206</v>
      </c>
      <c r="D13" s="5">
        <f t="shared" si="0"/>
        <v>1</v>
      </c>
      <c r="E13" s="8">
        <v>1</v>
      </c>
      <c r="G13" s="7"/>
      <c r="H13" s="8"/>
      <c r="J13" s="7"/>
      <c r="M13" s="8"/>
      <c r="O13" s="7"/>
      <c r="Q13" s="8"/>
      <c r="S13" s="7"/>
      <c r="U13" s="8"/>
      <c r="W13" s="7"/>
      <c r="X13" s="8"/>
    </row>
    <row r="14" spans="2:41" x14ac:dyDescent="0.3">
      <c r="B14" s="7">
        <v>209</v>
      </c>
      <c r="C14" s="5">
        <v>209</v>
      </c>
      <c r="D14" s="5">
        <f t="shared" si="0"/>
        <v>1</v>
      </c>
      <c r="E14" s="8">
        <v>1</v>
      </c>
      <c r="G14" s="7"/>
      <c r="H14" s="8"/>
      <c r="J14" s="7"/>
      <c r="M14" s="8"/>
      <c r="O14" s="7"/>
      <c r="Q14" s="8"/>
      <c r="S14" s="7"/>
      <c r="U14" s="8"/>
      <c r="W14" s="7"/>
      <c r="X14" s="8"/>
    </row>
    <row r="15" spans="2:41" x14ac:dyDescent="0.3">
      <c r="B15" s="7">
        <v>241</v>
      </c>
      <c r="C15" s="5">
        <v>241</v>
      </c>
      <c r="D15" s="5">
        <f t="shared" si="0"/>
        <v>1</v>
      </c>
      <c r="E15" s="8">
        <v>1</v>
      </c>
      <c r="G15" s="7"/>
      <c r="H15" s="8"/>
      <c r="J15" s="7"/>
      <c r="M15" s="8"/>
      <c r="O15" s="7"/>
      <c r="Q15" s="8"/>
      <c r="S15" s="7"/>
      <c r="U15" s="8"/>
      <c r="W15" s="7"/>
      <c r="X15" s="8"/>
    </row>
    <row r="16" spans="2:41" x14ac:dyDescent="0.3">
      <c r="B16" s="7">
        <v>247</v>
      </c>
      <c r="C16" s="5">
        <v>248</v>
      </c>
      <c r="D16" s="5">
        <f t="shared" si="0"/>
        <v>2</v>
      </c>
      <c r="E16" s="8">
        <v>1</v>
      </c>
      <c r="G16" s="7"/>
      <c r="H16" s="8"/>
      <c r="J16" s="7"/>
      <c r="M16" s="8"/>
      <c r="O16" s="7"/>
      <c r="Q16" s="8"/>
      <c r="S16" s="7"/>
      <c r="U16" s="8"/>
      <c r="W16" s="7"/>
      <c r="X16" s="8"/>
    </row>
    <row r="17" spans="2:24" x14ac:dyDescent="0.3">
      <c r="B17" s="7">
        <v>257</v>
      </c>
      <c r="C17" s="5">
        <v>257</v>
      </c>
      <c r="D17" s="5">
        <f t="shared" si="0"/>
        <v>1</v>
      </c>
      <c r="E17" s="8">
        <v>1</v>
      </c>
      <c r="G17" s="7"/>
      <c r="H17" s="8"/>
      <c r="J17" s="7"/>
      <c r="M17" s="8"/>
      <c r="O17" s="7"/>
      <c r="Q17" s="8"/>
      <c r="S17" s="7"/>
      <c r="U17" s="8"/>
      <c r="W17" s="7"/>
      <c r="X17" s="8"/>
    </row>
    <row r="18" spans="2:24" x14ac:dyDescent="0.3">
      <c r="B18" s="7">
        <v>262</v>
      </c>
      <c r="C18" s="5">
        <v>262</v>
      </c>
      <c r="D18" s="5">
        <f t="shared" si="0"/>
        <v>1</v>
      </c>
      <c r="E18" s="8">
        <v>1</v>
      </c>
      <c r="G18" s="7"/>
      <c r="H18" s="8"/>
      <c r="J18" s="7"/>
      <c r="M18" s="8"/>
      <c r="O18" s="7"/>
      <c r="Q18" s="8"/>
      <c r="S18" s="7"/>
      <c r="U18" s="8"/>
      <c r="W18" s="7"/>
      <c r="X18" s="8"/>
    </row>
    <row r="19" spans="2:24" x14ac:dyDescent="0.3">
      <c r="B19" s="7">
        <v>278</v>
      </c>
      <c r="C19" s="5">
        <v>280</v>
      </c>
      <c r="D19" s="5">
        <f t="shared" si="0"/>
        <v>3</v>
      </c>
      <c r="E19" s="8">
        <v>1</v>
      </c>
      <c r="G19" s="7"/>
      <c r="H19" s="8"/>
      <c r="J19" s="7"/>
      <c r="M19" s="8"/>
      <c r="O19" s="7"/>
      <c r="Q19" s="8"/>
      <c r="S19" s="7"/>
      <c r="U19" s="8"/>
      <c r="W19" s="7"/>
      <c r="X19" s="8"/>
    </row>
    <row r="20" spans="2:24" x14ac:dyDescent="0.3">
      <c r="B20" s="7">
        <v>305</v>
      </c>
      <c r="C20" s="5">
        <v>305</v>
      </c>
      <c r="D20" s="5">
        <f t="shared" si="0"/>
        <v>1</v>
      </c>
      <c r="E20" s="8">
        <v>1</v>
      </c>
      <c r="G20" s="7"/>
      <c r="H20" s="8"/>
      <c r="J20" s="7"/>
      <c r="M20" s="8"/>
      <c r="O20" s="7"/>
      <c r="Q20" s="8"/>
      <c r="S20" s="7"/>
      <c r="U20" s="8"/>
      <c r="W20" s="7"/>
      <c r="X20" s="8"/>
    </row>
    <row r="21" spans="2:24" x14ac:dyDescent="0.3">
      <c r="B21" s="7">
        <v>307</v>
      </c>
      <c r="C21" s="5">
        <v>307</v>
      </c>
      <c r="D21" s="5">
        <f t="shared" si="0"/>
        <v>1</v>
      </c>
      <c r="E21" s="8">
        <v>1</v>
      </c>
      <c r="G21" s="7"/>
      <c r="H21" s="8"/>
      <c r="J21" s="7"/>
      <c r="M21" s="8"/>
      <c r="O21" s="7"/>
      <c r="Q21" s="8"/>
      <c r="S21" s="7"/>
      <c r="U21" s="8"/>
      <c r="W21" s="7"/>
      <c r="X21" s="8"/>
    </row>
    <row r="22" spans="2:24" x14ac:dyDescent="0.3">
      <c r="B22" s="7">
        <v>319</v>
      </c>
      <c r="C22" s="5">
        <v>319</v>
      </c>
      <c r="D22" s="5">
        <f t="shared" si="0"/>
        <v>1</v>
      </c>
      <c r="E22" s="8">
        <v>1</v>
      </c>
      <c r="G22" s="7"/>
      <c r="H22" s="8"/>
      <c r="J22" s="7"/>
      <c r="M22" s="8"/>
      <c r="O22" s="7"/>
      <c r="Q22" s="8"/>
      <c r="S22" s="7"/>
      <c r="U22" s="8"/>
      <c r="W22" s="7"/>
      <c r="X22" s="8"/>
    </row>
    <row r="23" spans="2:24" x14ac:dyDescent="0.3">
      <c r="B23" s="7">
        <v>366</v>
      </c>
      <c r="C23" s="5">
        <v>366</v>
      </c>
      <c r="D23" s="5">
        <f t="shared" si="0"/>
        <v>1</v>
      </c>
      <c r="E23" s="8">
        <v>1</v>
      </c>
      <c r="G23" s="7"/>
      <c r="H23" s="8"/>
      <c r="J23" s="7"/>
      <c r="M23" s="8"/>
      <c r="O23" s="7"/>
      <c r="Q23" s="8"/>
      <c r="S23" s="7"/>
      <c r="U23" s="8"/>
      <c r="W23" s="7"/>
      <c r="X23" s="8"/>
    </row>
    <row r="24" spans="2:24" x14ac:dyDescent="0.3">
      <c r="B24" s="7">
        <v>395</v>
      </c>
      <c r="C24" s="5">
        <v>395</v>
      </c>
      <c r="D24" s="5">
        <f t="shared" si="0"/>
        <v>1</v>
      </c>
      <c r="E24" s="8">
        <v>1</v>
      </c>
      <c r="G24" s="7"/>
      <c r="H24" s="8"/>
      <c r="J24" s="7"/>
      <c r="M24" s="8"/>
      <c r="O24" s="7"/>
      <c r="Q24" s="8"/>
      <c r="S24" s="7"/>
      <c r="U24" s="8"/>
      <c r="W24" s="7"/>
      <c r="X24" s="8"/>
    </row>
    <row r="25" spans="2:24" x14ac:dyDescent="0.3">
      <c r="B25" s="7">
        <v>399</v>
      </c>
      <c r="C25" s="5">
        <v>399</v>
      </c>
      <c r="D25" s="5">
        <f t="shared" si="0"/>
        <v>1</v>
      </c>
      <c r="E25" s="8">
        <v>1</v>
      </c>
      <c r="G25" s="7"/>
      <c r="H25" s="8"/>
      <c r="J25" s="7"/>
      <c r="M25" s="8"/>
      <c r="O25" s="7"/>
      <c r="Q25" s="8"/>
      <c r="S25" s="7"/>
      <c r="U25" s="8"/>
      <c r="W25" s="7"/>
      <c r="X25" s="8"/>
    </row>
    <row r="26" spans="2:24" x14ac:dyDescent="0.3">
      <c r="B26" s="7">
        <v>466</v>
      </c>
      <c r="C26" s="5">
        <v>466</v>
      </c>
      <c r="D26" s="5">
        <f t="shared" si="0"/>
        <v>1</v>
      </c>
      <c r="E26" s="8">
        <v>1</v>
      </c>
      <c r="G26" s="7"/>
      <c r="H26" s="8"/>
      <c r="J26" s="7"/>
      <c r="M26" s="8"/>
      <c r="O26" s="7"/>
      <c r="Q26" s="8"/>
      <c r="S26" s="7"/>
      <c r="U26" s="8"/>
      <c r="W26" s="7"/>
      <c r="X26" s="8"/>
    </row>
    <row r="27" spans="2:24" x14ac:dyDescent="0.3">
      <c r="B27" s="7">
        <v>551</v>
      </c>
      <c r="C27" s="5">
        <v>551</v>
      </c>
      <c r="D27" s="5">
        <f t="shared" si="0"/>
        <v>1</v>
      </c>
      <c r="E27" s="8">
        <v>1</v>
      </c>
      <c r="G27" s="7"/>
      <c r="H27" s="8"/>
      <c r="J27" s="7"/>
      <c r="M27" s="8"/>
      <c r="O27" s="7"/>
      <c r="Q27" s="8"/>
      <c r="S27" s="7"/>
      <c r="U27" s="8"/>
      <c r="W27" s="7"/>
      <c r="X27" s="8"/>
    </row>
    <row r="28" spans="2:24" x14ac:dyDescent="0.3">
      <c r="B28" s="7">
        <v>554</v>
      </c>
      <c r="C28" s="5">
        <v>555</v>
      </c>
      <c r="D28" s="5">
        <f t="shared" si="0"/>
        <v>2</v>
      </c>
      <c r="E28" s="8">
        <v>1</v>
      </c>
      <c r="G28" s="7"/>
      <c r="H28" s="8"/>
      <c r="J28" s="7"/>
      <c r="M28" s="8"/>
      <c r="O28" s="7"/>
      <c r="Q28" s="8"/>
      <c r="S28" s="7"/>
      <c r="U28" s="8"/>
      <c r="W28" s="7"/>
      <c r="X28" s="8"/>
    </row>
    <row r="29" spans="2:24" x14ac:dyDescent="0.3">
      <c r="B29" s="7">
        <v>616</v>
      </c>
      <c r="C29" s="5">
        <v>617</v>
      </c>
      <c r="D29" s="5">
        <f t="shared" si="0"/>
        <v>2</v>
      </c>
      <c r="E29" s="8">
        <v>1</v>
      </c>
      <c r="G29" s="7"/>
      <c r="H29" s="8"/>
      <c r="J29" s="7"/>
      <c r="M29" s="8"/>
      <c r="O29" s="7"/>
      <c r="Q29" s="8"/>
      <c r="S29" s="7"/>
      <c r="U29" s="8"/>
      <c r="W29" s="7"/>
      <c r="X29" s="8"/>
    </row>
    <row r="30" spans="2:24" x14ac:dyDescent="0.3">
      <c r="B30" s="7">
        <v>621</v>
      </c>
      <c r="C30" s="5">
        <v>624</v>
      </c>
      <c r="D30" s="5">
        <f t="shared" si="0"/>
        <v>4</v>
      </c>
      <c r="E30" s="8">
        <v>1</v>
      </c>
      <c r="G30" s="7"/>
      <c r="H30" s="8"/>
      <c r="J30" s="7"/>
      <c r="M30" s="8"/>
      <c r="O30" s="7"/>
      <c r="Q30" s="8"/>
      <c r="S30" s="7"/>
      <c r="U30" s="8"/>
      <c r="W30" s="7"/>
      <c r="X30" s="8"/>
    </row>
    <row r="31" spans="2:24" x14ac:dyDescent="0.3">
      <c r="B31" s="7">
        <v>647</v>
      </c>
      <c r="C31" s="5">
        <v>647</v>
      </c>
      <c r="D31" s="5">
        <f t="shared" si="0"/>
        <v>1</v>
      </c>
      <c r="E31" s="8">
        <v>1</v>
      </c>
      <c r="G31" s="7"/>
      <c r="H31" s="8"/>
      <c r="J31" s="7"/>
      <c r="M31" s="8"/>
      <c r="O31" s="7"/>
      <c r="Q31" s="8"/>
      <c r="S31" s="7"/>
      <c r="U31" s="8"/>
      <c r="W31" s="7"/>
      <c r="X31" s="8"/>
    </row>
    <row r="32" spans="2:24" x14ac:dyDescent="0.3">
      <c r="B32" s="7">
        <v>705</v>
      </c>
      <c r="C32" s="5">
        <v>705</v>
      </c>
      <c r="D32" s="5">
        <f t="shared" si="0"/>
        <v>1</v>
      </c>
      <c r="E32" s="8">
        <v>1</v>
      </c>
      <c r="G32" s="7"/>
      <c r="H32" s="8"/>
      <c r="J32" s="7"/>
      <c r="M32" s="8"/>
      <c r="O32" s="7"/>
      <c r="Q32" s="8"/>
      <c r="S32" s="7"/>
      <c r="U32" s="8"/>
      <c r="W32" s="7"/>
      <c r="X32" s="8"/>
    </row>
    <row r="33" spans="2:41" x14ac:dyDescent="0.3">
      <c r="B33" s="7">
        <v>712</v>
      </c>
      <c r="C33" s="5">
        <v>712</v>
      </c>
      <c r="D33" s="5">
        <f t="shared" si="0"/>
        <v>1</v>
      </c>
      <c r="E33" s="8">
        <v>1</v>
      </c>
      <c r="G33" s="7"/>
      <c r="H33" s="8"/>
      <c r="J33" s="7"/>
      <c r="M33" s="8"/>
      <c r="O33" s="7"/>
      <c r="Q33" s="8"/>
      <c r="S33" s="7"/>
      <c r="U33" s="8"/>
      <c r="W33" s="7"/>
      <c r="X33" s="8"/>
    </row>
    <row r="34" spans="2:41" x14ac:dyDescent="0.3">
      <c r="B34" s="7">
        <v>854</v>
      </c>
      <c r="C34" s="5">
        <v>854</v>
      </c>
      <c r="D34" s="5">
        <f t="shared" si="0"/>
        <v>1</v>
      </c>
      <c r="E34" s="8">
        <v>1</v>
      </c>
      <c r="G34" s="7"/>
      <c r="H34" s="8"/>
      <c r="J34" s="7"/>
      <c r="M34" s="8"/>
      <c r="O34" s="7"/>
      <c r="Q34" s="8"/>
      <c r="S34" s="7"/>
      <c r="U34" s="8"/>
      <c r="W34" s="7"/>
      <c r="X34" s="8"/>
    </row>
    <row r="35" spans="2:41" x14ac:dyDescent="0.3">
      <c r="B35" s="7">
        <v>861</v>
      </c>
      <c r="C35" s="5">
        <v>861</v>
      </c>
      <c r="D35" s="5">
        <f t="shared" si="0"/>
        <v>1</v>
      </c>
      <c r="E35" s="8">
        <v>1</v>
      </c>
      <c r="G35" s="7"/>
      <c r="H35" s="8"/>
      <c r="J35" s="7"/>
      <c r="M35" s="8"/>
      <c r="O35" s="7"/>
      <c r="Q35" s="8"/>
      <c r="S35" s="7"/>
      <c r="U35" s="8"/>
      <c r="W35" s="7"/>
      <c r="X35" s="8"/>
    </row>
    <row r="36" spans="2:41" x14ac:dyDescent="0.3">
      <c r="B36" s="7">
        <v>1009</v>
      </c>
      <c r="C36" s="5">
        <v>1009</v>
      </c>
      <c r="D36" s="5">
        <f t="shared" si="0"/>
        <v>1</v>
      </c>
      <c r="E36" s="8">
        <v>1</v>
      </c>
      <c r="G36" s="7"/>
      <c r="H36" s="8"/>
      <c r="J36" s="7"/>
      <c r="M36" s="8"/>
      <c r="O36" s="7"/>
      <c r="Q36" s="8"/>
      <c r="S36" s="7"/>
      <c r="U36" s="8"/>
      <c r="W36" s="7"/>
      <c r="X36" s="8"/>
    </row>
    <row r="37" spans="2:41" x14ac:dyDescent="0.3">
      <c r="B37" s="7">
        <v>1024</v>
      </c>
      <c r="C37" s="5">
        <v>1024</v>
      </c>
      <c r="D37" s="5">
        <f t="shared" si="0"/>
        <v>1</v>
      </c>
      <c r="E37" s="8">
        <v>1</v>
      </c>
      <c r="G37" s="7"/>
      <c r="H37" s="8"/>
      <c r="J37" s="7"/>
      <c r="M37" s="8"/>
      <c r="O37" s="7"/>
      <c r="Q37" s="8"/>
      <c r="S37" s="7"/>
      <c r="U37" s="8"/>
      <c r="W37" s="7"/>
      <c r="X37" s="8"/>
    </row>
    <row r="38" spans="2:41" x14ac:dyDescent="0.3">
      <c r="B38" s="7">
        <v>1044</v>
      </c>
      <c r="C38" s="5">
        <v>1044</v>
      </c>
      <c r="D38" s="5">
        <f t="shared" si="0"/>
        <v>1</v>
      </c>
      <c r="E38" s="8">
        <v>1</v>
      </c>
      <c r="G38" s="7"/>
      <c r="H38" s="8"/>
      <c r="J38" s="7"/>
      <c r="M38" s="8"/>
      <c r="O38" s="7"/>
      <c r="Q38" s="8"/>
      <c r="S38" s="7"/>
      <c r="U38" s="8"/>
      <c r="W38" s="7"/>
      <c r="X38" s="8"/>
    </row>
    <row r="39" spans="2:41" x14ac:dyDescent="0.3">
      <c r="B39" s="7">
        <v>1050</v>
      </c>
      <c r="C39" s="5">
        <v>1050</v>
      </c>
      <c r="D39" s="5">
        <f t="shared" si="0"/>
        <v>1</v>
      </c>
      <c r="E39" s="8">
        <v>1</v>
      </c>
      <c r="G39" s="7"/>
      <c r="H39" s="8"/>
      <c r="J39" s="7"/>
      <c r="M39" s="8"/>
      <c r="O39" s="7"/>
      <c r="Q39" s="8"/>
      <c r="S39" s="7"/>
      <c r="U39" s="8"/>
      <c r="W39" s="7"/>
      <c r="X39" s="8"/>
    </row>
    <row r="40" spans="2:41" x14ac:dyDescent="0.3">
      <c r="B40" s="7">
        <v>1053</v>
      </c>
      <c r="C40" s="5">
        <v>1055</v>
      </c>
      <c r="D40" s="5">
        <f t="shared" si="0"/>
        <v>3</v>
      </c>
      <c r="E40" s="8">
        <v>1</v>
      </c>
      <c r="G40" s="7"/>
      <c r="H40" s="8"/>
      <c r="J40" s="7"/>
      <c r="M40" s="8"/>
      <c r="O40" s="7"/>
      <c r="Q40" s="8"/>
      <c r="S40" s="7"/>
      <c r="U40" s="8"/>
      <c r="W40" s="7"/>
      <c r="X40" s="8"/>
    </row>
    <row r="41" spans="2:41" x14ac:dyDescent="0.3">
      <c r="B41" s="7">
        <v>1087</v>
      </c>
      <c r="C41" s="5">
        <v>1092</v>
      </c>
      <c r="D41" s="5">
        <f t="shared" si="0"/>
        <v>6</v>
      </c>
      <c r="E41" s="8">
        <v>1</v>
      </c>
      <c r="G41" s="7"/>
      <c r="H41" s="8"/>
      <c r="J41" s="7"/>
      <c r="M41" s="8"/>
      <c r="O41" s="7"/>
      <c r="Q41" s="8"/>
      <c r="S41" s="7"/>
      <c r="U41" s="8"/>
      <c r="W41" s="7"/>
      <c r="X41" s="8"/>
    </row>
    <row r="42" spans="2:41" x14ac:dyDescent="0.3">
      <c r="B42" s="7">
        <v>1145</v>
      </c>
      <c r="C42" s="5">
        <v>1146</v>
      </c>
      <c r="D42" s="5">
        <f t="shared" si="0"/>
        <v>2</v>
      </c>
      <c r="E42" s="8">
        <v>1</v>
      </c>
      <c r="G42" s="7"/>
      <c r="H42" s="8"/>
      <c r="J42" s="7"/>
      <c r="M42" s="8"/>
      <c r="O42" s="7"/>
      <c r="Q42" s="8"/>
      <c r="S42" s="7"/>
      <c r="U42" s="8"/>
      <c r="W42" s="7"/>
      <c r="X42" s="8"/>
    </row>
    <row r="43" spans="2:41" x14ac:dyDescent="0.3">
      <c r="B43" s="7">
        <v>1164</v>
      </c>
      <c r="C43" s="5">
        <v>1164</v>
      </c>
      <c r="D43" s="5">
        <f t="shared" si="0"/>
        <v>1</v>
      </c>
      <c r="E43" s="8">
        <v>1</v>
      </c>
      <c r="G43" s="7"/>
      <c r="H43" s="8"/>
      <c r="J43" s="7"/>
      <c r="M43" s="8"/>
      <c r="O43" s="7"/>
      <c r="Q43" s="8"/>
      <c r="S43" s="7"/>
      <c r="U43" s="8"/>
      <c r="W43" s="7"/>
      <c r="X43" s="8"/>
    </row>
    <row r="44" spans="2:41" x14ac:dyDescent="0.3">
      <c r="B44" s="7">
        <v>1182</v>
      </c>
      <c r="C44" s="5">
        <v>1182</v>
      </c>
      <c r="D44" s="5">
        <f t="shared" si="0"/>
        <v>1</v>
      </c>
      <c r="E44" s="8">
        <v>1</v>
      </c>
      <c r="G44" s="7"/>
      <c r="H44" s="8"/>
      <c r="J44" s="7"/>
      <c r="M44" s="8"/>
      <c r="O44" s="7"/>
      <c r="Q44" s="8"/>
      <c r="S44" s="7"/>
      <c r="U44" s="8"/>
      <c r="W44" s="7"/>
      <c r="X44" s="8"/>
    </row>
    <row r="45" spans="2:41" x14ac:dyDescent="0.3">
      <c r="B45" s="7">
        <v>1189</v>
      </c>
      <c r="C45" s="5">
        <v>1189</v>
      </c>
      <c r="D45" s="5">
        <f t="shared" si="0"/>
        <v>1</v>
      </c>
      <c r="E45" s="8">
        <v>1</v>
      </c>
      <c r="G45" s="7"/>
      <c r="H45" s="8"/>
      <c r="J45" s="7"/>
      <c r="M45" s="8"/>
      <c r="O45" s="7"/>
      <c r="Q45" s="8"/>
      <c r="S45" s="7"/>
      <c r="U45" s="8"/>
      <c r="W45" s="7"/>
      <c r="X45" s="8"/>
    </row>
    <row r="46" spans="2:41" x14ac:dyDescent="0.3">
      <c r="B46" s="9"/>
      <c r="C46" s="10"/>
      <c r="D46" s="10"/>
      <c r="E46" s="11"/>
      <c r="G46" s="9"/>
      <c r="H46" s="11"/>
      <c r="J46" s="9"/>
      <c r="K46" s="10"/>
      <c r="L46" s="10"/>
      <c r="M46" s="11"/>
      <c r="O46" s="9"/>
      <c r="P46" s="10"/>
      <c r="Q46" s="11"/>
      <c r="S46" s="9"/>
      <c r="T46" s="10"/>
      <c r="U46" s="11"/>
      <c r="W46" s="9"/>
      <c r="X46" s="11"/>
    </row>
    <row r="48" spans="2:41" x14ac:dyDescent="0.3">
      <c r="D48" s="5">
        <f>SUM(D4:D46)</f>
        <v>58</v>
      </c>
      <c r="E48" s="5">
        <f>SUM(E4:E46)</f>
        <v>42</v>
      </c>
      <c r="H48" s="5">
        <f>SUM(H4:H46)</f>
        <v>0</v>
      </c>
      <c r="L48" s="5">
        <f>SUM(L4:L46)</f>
        <v>27</v>
      </c>
      <c r="M48" s="5">
        <f>SUM(M4:M46)</f>
        <v>28</v>
      </c>
      <c r="Q48" s="5">
        <f>SUM(Q4:Q46)</f>
        <v>0</v>
      </c>
      <c r="U48" s="5">
        <f>SUM(U4:U46)</f>
        <v>47</v>
      </c>
      <c r="X48" s="5">
        <f>SUM(X4:X46)</f>
        <v>0</v>
      </c>
      <c r="Z48" s="5">
        <f>SUM(Z4:Z46)</f>
        <v>1200</v>
      </c>
      <c r="AA48" s="5">
        <f>Z48-(Q48+U48+X48)</f>
        <v>1153</v>
      </c>
      <c r="AB48" s="6">
        <f>((D48+H48)/AA48)*100</f>
        <v>5.0303555941023417</v>
      </c>
      <c r="AC48" s="6">
        <f>100-AB48</f>
        <v>94.969644405897654</v>
      </c>
      <c r="AD48" s="6">
        <f>(L48/AA48)*100</f>
        <v>2.3417172593235036</v>
      </c>
      <c r="AE48" s="6">
        <f>B4/120</f>
        <v>0.40833333333333333</v>
      </c>
      <c r="AF48" s="6">
        <f>G4/120</f>
        <v>0</v>
      </c>
      <c r="AG48" s="6" t="s">
        <v>34</v>
      </c>
      <c r="AH48" s="6">
        <f>H48</f>
        <v>0</v>
      </c>
      <c r="AI48" s="6" t="s">
        <v>34</v>
      </c>
      <c r="AJ48" s="6" t="s">
        <v>34</v>
      </c>
      <c r="AK48" s="6">
        <f>E48+H48</f>
        <v>42</v>
      </c>
      <c r="AL48" s="6">
        <f>(SUM(E50:E51)/AK48)*100</f>
        <v>11.904761904761903</v>
      </c>
      <c r="AM48" s="6">
        <f>(SUM(E50:E51)/M48)*100</f>
        <v>17.857142857142858</v>
      </c>
      <c r="AN48" s="6">
        <f>(AVERAGE(L4:L46))*0.5</f>
        <v>1.9285714285714286</v>
      </c>
      <c r="AO48" s="6">
        <f>(AVERAGE(D4:D46))*0.5</f>
        <v>0.69047619047619047</v>
      </c>
    </row>
    <row r="50" spans="2:5" x14ac:dyDescent="0.3">
      <c r="B50" s="21" t="s">
        <v>25</v>
      </c>
      <c r="E50" s="5">
        <v>5</v>
      </c>
    </row>
    <row r="51" spans="2:5" x14ac:dyDescent="0.3">
      <c r="B51" s="22" t="s">
        <v>26</v>
      </c>
      <c r="E51" s="5">
        <v>0</v>
      </c>
    </row>
  </sheetData>
  <mergeCells count="6">
    <mergeCell ref="W2:X2"/>
    <mergeCell ref="B2:E2"/>
    <mergeCell ref="G2:H2"/>
    <mergeCell ref="J2:M2"/>
    <mergeCell ref="O2:Q2"/>
    <mergeCell ref="S2:U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BF81F-277C-D245-8A7A-261AECD67554}">
  <dimension ref="B1:P5"/>
  <sheetViews>
    <sheetView tabSelected="1" workbookViewId="0">
      <selection activeCell="H4" sqref="H4"/>
    </sheetView>
  </sheetViews>
  <sheetFormatPr baseColWidth="10" defaultRowHeight="15" x14ac:dyDescent="0.2"/>
  <cols>
    <col min="1" max="1" width="3.33203125" customWidth="1"/>
    <col min="14" max="14" width="12.83203125" customWidth="1"/>
  </cols>
  <sheetData>
    <row r="1" spans="2:16" ht="11" customHeight="1" x14ac:dyDescent="0.2"/>
    <row r="2" spans="2:16" ht="80" x14ac:dyDescent="0.2">
      <c r="B2" s="2" t="s">
        <v>14</v>
      </c>
      <c r="C2" s="1" t="s">
        <v>18</v>
      </c>
      <c r="D2" s="1" t="s">
        <v>20</v>
      </c>
      <c r="E2" s="1" t="s">
        <v>19</v>
      </c>
      <c r="F2" s="1" t="s">
        <v>31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21</v>
      </c>
      <c r="L2" s="20" t="s">
        <v>27</v>
      </c>
      <c r="M2" s="1" t="s">
        <v>22</v>
      </c>
      <c r="N2" s="1" t="s">
        <v>28</v>
      </c>
      <c r="O2" s="1" t="s">
        <v>32</v>
      </c>
      <c r="P2" s="1" t="s">
        <v>30</v>
      </c>
    </row>
    <row r="3" spans="2:16" x14ac:dyDescent="0.2">
      <c r="B3">
        <v>2</v>
      </c>
      <c r="C3" s="26">
        <v>26.211849192100541</v>
      </c>
      <c r="D3" s="26">
        <v>73.788150807899456</v>
      </c>
      <c r="E3" s="26">
        <v>0.26929982046678635</v>
      </c>
      <c r="F3" s="26">
        <v>7.4999999999999997E-2</v>
      </c>
      <c r="G3" s="26">
        <v>0.6333333333333333</v>
      </c>
      <c r="H3" s="26" t="s">
        <v>34</v>
      </c>
      <c r="I3" s="26">
        <v>2</v>
      </c>
      <c r="J3" s="26">
        <v>2</v>
      </c>
      <c r="K3" s="26">
        <v>100</v>
      </c>
      <c r="L3" s="26">
        <v>71</v>
      </c>
      <c r="M3" s="26">
        <v>1.4084507042253522</v>
      </c>
      <c r="N3" s="26">
        <v>100</v>
      </c>
      <c r="O3" s="26">
        <v>1.5</v>
      </c>
      <c r="P3" s="26">
        <v>2.1014492753623188</v>
      </c>
    </row>
    <row r="4" spans="2:16" x14ac:dyDescent="0.2">
      <c r="B4">
        <v>3</v>
      </c>
      <c r="C4" s="26">
        <v>6.8376068376068382</v>
      </c>
      <c r="D4" s="26">
        <v>93.162393162393158</v>
      </c>
      <c r="E4" s="26">
        <v>3.9529914529914527</v>
      </c>
      <c r="F4" s="26">
        <v>0.25833333333333336</v>
      </c>
      <c r="G4" s="26">
        <v>5.05</v>
      </c>
      <c r="H4" s="26">
        <v>0.26666666666666666</v>
      </c>
      <c r="I4" s="26">
        <v>4</v>
      </c>
      <c r="J4" s="26">
        <v>3</v>
      </c>
      <c r="K4" s="26">
        <v>75</v>
      </c>
      <c r="L4" s="26">
        <v>45</v>
      </c>
      <c r="M4" s="26">
        <v>0</v>
      </c>
      <c r="N4" s="26">
        <v>0</v>
      </c>
      <c r="O4" s="26">
        <v>1.5416666666666667</v>
      </c>
      <c r="P4" s="26">
        <v>0.73170731707317072</v>
      </c>
    </row>
    <row r="5" spans="2:16" x14ac:dyDescent="0.2">
      <c r="B5">
        <v>4</v>
      </c>
      <c r="C5" s="26">
        <v>5.0303555941023417</v>
      </c>
      <c r="D5" s="26">
        <v>94.969644405897654</v>
      </c>
      <c r="E5" s="26">
        <v>2.3417172593235036</v>
      </c>
      <c r="F5" s="26">
        <v>0.40833333333333333</v>
      </c>
      <c r="G5" s="26">
        <v>0</v>
      </c>
      <c r="H5" s="26" t="s">
        <v>34</v>
      </c>
      <c r="I5" s="26">
        <v>0</v>
      </c>
      <c r="J5" s="26" t="s">
        <v>34</v>
      </c>
      <c r="K5" s="26" t="s">
        <v>34</v>
      </c>
      <c r="L5" s="26">
        <v>42</v>
      </c>
      <c r="M5" s="26">
        <v>11.904761904761903</v>
      </c>
      <c r="N5" s="26">
        <v>17.857142857142858</v>
      </c>
      <c r="O5" s="26">
        <v>1.9285714285714286</v>
      </c>
      <c r="P5" s="26">
        <v>0.69047619047619047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Worm 1</vt:lpstr>
      <vt:lpstr>Worm 2</vt:lpstr>
      <vt:lpstr>Worm 3</vt:lpstr>
      <vt:lpstr>Worm 4</vt:lpstr>
      <vt:lpstr>Compiled</vt:lpstr>
    </vt:vector>
  </TitlesOfParts>
  <Company>UCLA Health Sciences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Mushtaqh Ali, Ruhi</dc:creator>
  <cp:lastModifiedBy>Ruhi Patel</cp:lastModifiedBy>
  <dcterms:created xsi:type="dcterms:W3CDTF">2022-12-07T00:15:19Z</dcterms:created>
  <dcterms:modified xsi:type="dcterms:W3CDTF">2024-11-16T16:59:35Z</dcterms:modified>
</cp:coreProperties>
</file>