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7-26 Ex310/2024-07-26 Ex310 Sea Otter (wt:"/>
    </mc:Choice>
  </mc:AlternateContent>
  <xr:revisionPtr revIDLastSave="0" documentId="13_ncr:1_{1E799598-CBFB-5B40-9F77-06F11A9CEDAC}" xr6:coauthVersionLast="47" xr6:coauthVersionMax="47" xr10:uidLastSave="{00000000-0000-0000-0000-000000000000}"/>
  <bookViews>
    <workbookView xWindow="-3760" yWindow="-21100" windowWidth="38400" windowHeight="2110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2" l="1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E5" i="19"/>
  <c r="E6" i="19"/>
  <c r="E7" i="19"/>
  <c r="E8" i="19"/>
  <c r="E9" i="19"/>
  <c r="E4" i="19"/>
  <c r="AP56" i="22"/>
  <c r="AO56" i="22"/>
  <c r="AF56" i="22"/>
  <c r="R5" i="22"/>
  <c r="R6" i="22"/>
  <c r="R7" i="22"/>
  <c r="R8" i="22"/>
  <c r="AH56" i="22" s="1"/>
  <c r="R4" i="22"/>
  <c r="V6" i="22"/>
  <c r="V5" i="22"/>
  <c r="V4" i="22"/>
  <c r="M10" i="22"/>
  <c r="M9" i="22"/>
  <c r="M8" i="22"/>
  <c r="M7" i="22"/>
  <c r="M6" i="22"/>
  <c r="M5" i="22"/>
  <c r="M4" i="22"/>
  <c r="D50" i="22"/>
  <c r="D51" i="22"/>
  <c r="D52" i="22"/>
  <c r="D53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4" i="22"/>
  <c r="AF64" i="21"/>
  <c r="R5" i="21"/>
  <c r="R4" i="21"/>
  <c r="V5" i="21"/>
  <c r="V6" i="21"/>
  <c r="V7" i="21"/>
  <c r="V8" i="21"/>
  <c r="AH64" i="21" s="1"/>
  <c r="V4" i="21"/>
  <c r="M15" i="21"/>
  <c r="M14" i="21"/>
  <c r="M13" i="21"/>
  <c r="M12" i="21"/>
  <c r="M11" i="21"/>
  <c r="M10" i="21"/>
  <c r="M9" i="21"/>
  <c r="M8" i="21"/>
  <c r="M7" i="21"/>
  <c r="M6" i="21"/>
  <c r="M5" i="21"/>
  <c r="M4" i="21"/>
  <c r="AO64" i="21" s="1"/>
  <c r="D5" i="21"/>
  <c r="D6" i="21"/>
  <c r="D7" i="21"/>
  <c r="D8" i="21"/>
  <c r="D9" i="21"/>
  <c r="D10" i="21"/>
  <c r="D11" i="21"/>
  <c r="AP64" i="21" s="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4" i="21"/>
  <c r="AO27" i="20"/>
  <c r="AH27" i="20"/>
  <c r="AF27" i="20"/>
  <c r="R4" i="20"/>
  <c r="V4" i="20"/>
  <c r="M6" i="20"/>
  <c r="M5" i="20"/>
  <c r="M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4" i="20"/>
  <c r="AP27" i="20" s="1"/>
  <c r="AF12" i="19"/>
  <c r="R5" i="19"/>
  <c r="AH12" i="19" s="1"/>
  <c r="R4" i="19"/>
  <c r="D5" i="19"/>
  <c r="D6" i="19"/>
  <c r="D7" i="19"/>
  <c r="D8" i="19"/>
  <c r="D9" i="19"/>
  <c r="D4" i="19"/>
  <c r="AP12" i="19" s="1"/>
  <c r="AG7" i="3"/>
  <c r="AE7" i="3"/>
  <c r="Q4" i="3"/>
  <c r="D56" i="22" l="1"/>
  <c r="AG56" i="22" l="1"/>
  <c r="AA56" i="22"/>
  <c r="Y56" i="22"/>
  <c r="V56" i="22"/>
  <c r="R56" i="22"/>
  <c r="N56" i="22"/>
  <c r="AN56" i="22" s="1"/>
  <c r="M56" i="22"/>
  <c r="I56" i="22"/>
  <c r="AI56" i="22" s="1"/>
  <c r="AK56" i="22" s="1"/>
  <c r="F56" i="22"/>
  <c r="AG64" i="21"/>
  <c r="AA64" i="21"/>
  <c r="Y64" i="21"/>
  <c r="V64" i="21"/>
  <c r="R64" i="21"/>
  <c r="N64" i="21"/>
  <c r="AN64" i="21" s="1"/>
  <c r="M64" i="21"/>
  <c r="I64" i="21"/>
  <c r="AI64" i="21" s="1"/>
  <c r="AK64" i="21" s="1"/>
  <c r="F64" i="21"/>
  <c r="D64" i="21"/>
  <c r="AG27" i="20"/>
  <c r="AA27" i="20"/>
  <c r="Y27" i="20"/>
  <c r="V27" i="20"/>
  <c r="R27" i="20"/>
  <c r="N27" i="20"/>
  <c r="AN27" i="20" s="1"/>
  <c r="M27" i="20"/>
  <c r="I27" i="20"/>
  <c r="AI27" i="20" s="1"/>
  <c r="AK27" i="20" s="1"/>
  <c r="F27" i="20"/>
  <c r="D27" i="20"/>
  <c r="AG12" i="19"/>
  <c r="AA12" i="19"/>
  <c r="Y12" i="19"/>
  <c r="V12" i="19"/>
  <c r="R12" i="19"/>
  <c r="N12" i="19"/>
  <c r="M12" i="19"/>
  <c r="I12" i="19"/>
  <c r="AI12" i="19" s="1"/>
  <c r="AK12" i="19" s="1"/>
  <c r="F12" i="19"/>
  <c r="D12" i="19"/>
  <c r="AL56" i="22" l="1"/>
  <c r="AM56" i="22" s="1"/>
  <c r="AB56" i="22"/>
  <c r="AE56" i="22" s="1"/>
  <c r="AL64" i="21"/>
  <c r="AM64" i="21" s="1"/>
  <c r="AB64" i="21"/>
  <c r="AC64" i="21" s="1"/>
  <c r="AD64" i="21" s="1"/>
  <c r="AL27" i="20"/>
  <c r="AM27" i="20" s="1"/>
  <c r="AB27" i="20"/>
  <c r="AE27" i="20" s="1"/>
  <c r="AL12" i="19"/>
  <c r="AM12" i="19" s="1"/>
  <c r="AB12" i="19"/>
  <c r="AC12" i="19" s="1"/>
  <c r="AD12" i="19" s="1"/>
  <c r="AC56" i="22" l="1"/>
  <c r="AD56" i="22" s="1"/>
  <c r="AE64" i="21"/>
  <c r="AC27" i="20"/>
  <c r="AD27" i="20" s="1"/>
  <c r="AE12" i="19"/>
  <c r="E7" i="3"/>
  <c r="AF7" i="3"/>
  <c r="Z7" i="3"/>
  <c r="X7" i="3"/>
  <c r="U7" i="3"/>
  <c r="Q7" i="3"/>
  <c r="L7" i="3"/>
  <c r="M7" i="3"/>
  <c r="H7" i="3"/>
  <c r="AH7" i="3" s="1"/>
  <c r="AJ7" i="3" s="1"/>
  <c r="D7" i="3"/>
  <c r="AK7" i="3" l="1"/>
  <c r="AL7" i="3" s="1"/>
  <c r="AA7" i="3"/>
  <c r="AD7" i="3" s="1"/>
  <c r="AB7" i="3" l="1"/>
  <c r="AC7" i="3" s="1"/>
</calcChain>
</file>

<file path=xl/sharedStrings.xml><?xml version="1.0" encoding="utf-8"?>
<sst xmlns="http://schemas.openxmlformats.org/spreadsheetml/2006/main" count="244" uniqueCount="35">
  <si>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</si>
  <si>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</si>
  <si>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</si>
  <si>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</si>
  <si>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</si>
  <si>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</si>
  <si>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</si>
  <si>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</si>
  <si>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</si>
  <si>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</si>
  <si>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</si>
  <si>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</si>
  <si>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</si>
  <si>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</si>
  <si>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</si>
  <si>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</si>
  <si>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</si>
  <si>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</si>
  <si>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</si>
  <si>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</si>
  <si>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</si>
  <si>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</si>
  <si>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</si>
  <si>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</si>
  <si>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</si>
  <si>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</si>
  <si>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</si>
  <si>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</si>
  <si>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</si>
  <si>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</si>
  <si>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</si>
  <si>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</si>
  <si>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N/A</t>
  </si>
  <si>
    <t>Average push 
bout duration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</si>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</sst>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2" fontId="0" fillId="0" borderId="0" xfId="0" applyNumberFormat="1"/>
    <xf numFmtId="0" fontId="3" fillId="5" borderId="4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/>
    <xf numFmtId="164" fontId="3" fillId="5" borderId="5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0" fontId="3" fillId="8" borderId="0" xfId="0" applyFont="1" applyFill="1"/>
    <xf numFmtId="164" fontId="3" fillId="8" borderId="5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1" fontId="3" fillId="0" borderId="4" xfId="0" applyNumberFormat="1" applyFont="1" applyBorder="1"/>
    <xf numFmtId="1" fontId="3" fillId="0" borderId="0" xfId="0" applyNumberFormat="1" applyFont="1"/>
    <xf numFmtId="1" fontId="3" fillId="0" borderId="5" xfId="0" applyNumberFormat="1" applyFont="1" applyBorder="1"/>
    <xf numFmtId="164" fontId="3" fillId="8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3" fillId="8" borderId="4" xfId="0" applyFont="1" applyFill="1" applyBorder="1"/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O10"/>
  <sheetViews>
    <sheetView zoomScale="56" workbookViewId="0">
      <selection activeCell="AO2" sqref="AO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8.83203125" style="5" bestFit="1" customWidth="1"/>
    <col min="42" max="16384" width="8.83203125" style="5"/>
  </cols>
  <sheetData>
    <row r="2" spans="2:41" ht="81" customHeight="1" x14ac:dyDescent="0.3">
      <c r="B2" s="47" t="s">
        <v>0</v>
      </c>
      <c r="C2" s="48"/>
      <c r="D2" s="48"/>
      <c r="E2" s="49"/>
      <c r="F2" s="13"/>
      <c r="G2" s="50" t="s">
        <v>4</v>
      </c>
      <c r="H2" s="51"/>
      <c r="I2" s="13"/>
      <c r="J2" s="52" t="s">
        <v>16</v>
      </c>
      <c r="K2" s="53"/>
      <c r="L2" s="53"/>
      <c r="M2" s="54"/>
      <c r="N2" s="13"/>
      <c r="O2" s="55" t="s">
        <v>7</v>
      </c>
      <c r="P2" s="56"/>
      <c r="Q2" s="57"/>
      <c r="R2" s="13"/>
      <c r="S2" s="58" t="s">
        <v>31</v>
      </c>
      <c r="T2" s="59"/>
      <c r="U2" s="60"/>
      <c r="V2" s="13"/>
      <c r="W2" s="45" t="s">
        <v>8</v>
      </c>
      <c r="X2" s="46"/>
      <c r="Y2" s="13"/>
      <c r="Z2" s="3" t="s">
        <v>18</v>
      </c>
      <c r="AA2" s="3" t="s">
        <v>24</v>
      </c>
      <c r="AB2" s="4" t="s">
        <v>19</v>
      </c>
      <c r="AC2" s="4" t="s">
        <v>21</v>
      </c>
      <c r="AD2" s="4" t="s">
        <v>20</v>
      </c>
      <c r="AE2" s="4" t="s">
        <v>10</v>
      </c>
      <c r="AF2" s="4" t="s">
        <v>11</v>
      </c>
      <c r="AG2" s="4" t="s">
        <v>12</v>
      </c>
      <c r="AH2" s="4" t="s">
        <v>13</v>
      </c>
      <c r="AI2" s="4" t="s">
        <v>14</v>
      </c>
      <c r="AJ2" s="4" t="s">
        <v>22</v>
      </c>
      <c r="AK2" s="3" t="s">
        <v>28</v>
      </c>
      <c r="AL2" s="4" t="s">
        <v>23</v>
      </c>
      <c r="AM2" s="4" t="s">
        <v>29</v>
      </c>
      <c r="AN2" s="4" t="s">
        <v>30</v>
      </c>
      <c r="AO2" s="4" t="s">
        <v>33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25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17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</row>
    <row r="4" spans="2:41" x14ac:dyDescent="0.3">
      <c r="B4" s="7"/>
      <c r="E4" s="8"/>
      <c r="G4" s="7">
        <v>1</v>
      </c>
      <c r="H4" s="8">
        <v>1</v>
      </c>
      <c r="J4" s="7"/>
      <c r="M4" s="8"/>
      <c r="O4" s="7">
        <v>2</v>
      </c>
      <c r="P4" s="5">
        <v>13</v>
      </c>
      <c r="Q4" s="8">
        <f>(P4-O4)+1</f>
        <v>12</v>
      </c>
      <c r="S4" s="7"/>
      <c r="U4" s="8"/>
      <c r="W4" s="7">
        <v>14</v>
      </c>
      <c r="X4" s="8">
        <v>1</v>
      </c>
      <c r="Z4" s="5">
        <v>14</v>
      </c>
    </row>
    <row r="5" spans="2:41" x14ac:dyDescent="0.3">
      <c r="B5" s="9"/>
      <c r="C5" s="10"/>
      <c r="D5" s="10"/>
      <c r="E5" s="11"/>
      <c r="G5" s="9"/>
      <c r="H5" s="11"/>
      <c r="J5" s="9"/>
      <c r="K5" s="10"/>
      <c r="L5" s="10"/>
      <c r="M5" s="11"/>
      <c r="O5" s="9"/>
      <c r="P5" s="10"/>
      <c r="Q5" s="11"/>
      <c r="S5" s="9"/>
      <c r="T5" s="10"/>
      <c r="U5" s="11"/>
      <c r="W5" s="9"/>
      <c r="X5" s="11"/>
    </row>
    <row r="7" spans="2:41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0</v>
      </c>
      <c r="M7" s="5">
        <f>SUM(M4:M5)</f>
        <v>0</v>
      </c>
      <c r="Q7" s="5">
        <f>SUM(Q4:Q5)</f>
        <v>12</v>
      </c>
      <c r="U7" s="5">
        <f>SUM(U4:U5)</f>
        <v>0</v>
      </c>
      <c r="X7" s="5">
        <f>SUM(X4:X5)</f>
        <v>1</v>
      </c>
      <c r="Z7" s="5">
        <f>SUM(Z4:Z5)</f>
        <v>14</v>
      </c>
      <c r="AA7" s="5">
        <f>Z7-(Q7+U7+X7)</f>
        <v>1</v>
      </c>
      <c r="AB7" s="6">
        <f>((D7+H7)/AA7)*100</f>
        <v>100</v>
      </c>
      <c r="AC7" s="6">
        <f>100-AB7</f>
        <v>0</v>
      </c>
      <c r="AD7" s="6">
        <f>(L7/AA7)*100</f>
        <v>0</v>
      </c>
      <c r="AE7" s="6">
        <f>G4/120</f>
        <v>8.3333333333333332E-3</v>
      </c>
      <c r="AF7" s="6">
        <f>G4/120</f>
        <v>8.3333333333333332E-3</v>
      </c>
      <c r="AG7" s="6">
        <f>Q4/120</f>
        <v>0.1</v>
      </c>
      <c r="AH7" s="6">
        <f>H7</f>
        <v>1</v>
      </c>
      <c r="AI7" s="6">
        <v>0</v>
      </c>
      <c r="AJ7" s="6">
        <f>(AI7/AH7)*100</f>
        <v>0</v>
      </c>
      <c r="AK7" s="6">
        <f>E7+H7</f>
        <v>1</v>
      </c>
      <c r="AL7" s="6">
        <f>(SUM(E9:E10)/AK7)*100</f>
        <v>0</v>
      </c>
      <c r="AM7" s="6" t="s">
        <v>32</v>
      </c>
      <c r="AN7" s="6" t="s">
        <v>32</v>
      </c>
      <c r="AO7" s="6" t="s">
        <v>32</v>
      </c>
    </row>
    <row r="9" spans="2:41" x14ac:dyDescent="0.3">
      <c r="B9" s="21" t="s">
        <v>26</v>
      </c>
      <c r="E9" s="5">
        <v>0</v>
      </c>
    </row>
    <row r="10" spans="2:41" x14ac:dyDescent="0.3">
      <c r="B10" s="22" t="s">
        <v>27</v>
      </c>
      <c r="E1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15"/>
  <sheetViews>
    <sheetView zoomScale="56" workbookViewId="0">
      <selection activeCell="E4" sqref="E4:E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47" t="s">
        <v>0</v>
      </c>
      <c r="C2" s="48"/>
      <c r="D2" s="48"/>
      <c r="E2" s="48"/>
      <c r="F2" s="49"/>
      <c r="G2" s="13"/>
      <c r="H2" s="50" t="s">
        <v>4</v>
      </c>
      <c r="I2" s="51"/>
      <c r="J2" s="13"/>
      <c r="K2" s="52" t="s">
        <v>16</v>
      </c>
      <c r="L2" s="53"/>
      <c r="M2" s="53"/>
      <c r="N2" s="54"/>
      <c r="O2" s="13"/>
      <c r="P2" s="55" t="s">
        <v>7</v>
      </c>
      <c r="Q2" s="56"/>
      <c r="R2" s="57"/>
      <c r="S2" s="13"/>
      <c r="T2" s="58" t="s">
        <v>31</v>
      </c>
      <c r="U2" s="59"/>
      <c r="V2" s="60"/>
      <c r="W2" s="13"/>
      <c r="X2" s="45" t="s">
        <v>8</v>
      </c>
      <c r="Y2" s="46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9</v>
      </c>
      <c r="C4" s="5">
        <v>9</v>
      </c>
      <c r="D4" s="5">
        <f>(C4-B4)+1</f>
        <v>1</v>
      </c>
      <c r="E4" s="5">
        <f>D4/2</f>
        <v>0.5</v>
      </c>
      <c r="F4" s="8">
        <v>1</v>
      </c>
      <c r="H4" s="7">
        <v>62</v>
      </c>
      <c r="I4" s="8">
        <v>1</v>
      </c>
      <c r="K4" s="7"/>
      <c r="N4" s="8"/>
      <c r="P4" s="7">
        <v>63</v>
      </c>
      <c r="Q4" s="5">
        <v>87</v>
      </c>
      <c r="R4" s="8">
        <f>(Q4-P4)+1</f>
        <v>25</v>
      </c>
      <c r="T4" s="7"/>
      <c r="V4" s="8"/>
      <c r="X4" s="7">
        <v>117</v>
      </c>
      <c r="Y4" s="8">
        <v>1</v>
      </c>
      <c r="AA4" s="5">
        <v>117</v>
      </c>
    </row>
    <row r="5" spans="2:42" x14ac:dyDescent="0.3">
      <c r="B5" s="7">
        <v>14</v>
      </c>
      <c r="C5" s="5">
        <v>14</v>
      </c>
      <c r="D5" s="5">
        <f t="shared" ref="D5:D9" si="0">(C5-B5)+1</f>
        <v>1</v>
      </c>
      <c r="E5" s="5">
        <f t="shared" ref="E5:E9" si="1">D5/2</f>
        <v>0.5</v>
      </c>
      <c r="F5" s="8">
        <v>1</v>
      </c>
      <c r="H5" s="7">
        <v>102</v>
      </c>
      <c r="I5" s="8">
        <v>1</v>
      </c>
      <c r="K5" s="7"/>
      <c r="N5" s="8"/>
      <c r="P5" s="7">
        <v>103</v>
      </c>
      <c r="Q5" s="5">
        <v>116</v>
      </c>
      <c r="R5" s="8">
        <f>(Q5-P5)+1</f>
        <v>14</v>
      </c>
      <c r="T5" s="7"/>
      <c r="V5" s="8"/>
      <c r="X5" s="7"/>
      <c r="Y5" s="8"/>
    </row>
    <row r="6" spans="2:42" x14ac:dyDescent="0.3">
      <c r="B6" s="7">
        <v>37</v>
      </c>
      <c r="C6" s="5">
        <v>37</v>
      </c>
      <c r="D6" s="5">
        <f t="shared" si="0"/>
        <v>1</v>
      </c>
      <c r="E6" s="5">
        <f t="shared" si="1"/>
        <v>0.5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46</v>
      </c>
      <c r="C7" s="5">
        <v>61</v>
      </c>
      <c r="D7" s="5">
        <f t="shared" si="0"/>
        <v>16</v>
      </c>
      <c r="E7" s="5">
        <f t="shared" si="1"/>
        <v>8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94</v>
      </c>
      <c r="C8" s="5">
        <v>94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99</v>
      </c>
      <c r="C9" s="5">
        <v>99</v>
      </c>
      <c r="D9" s="5">
        <f t="shared" si="0"/>
        <v>1</v>
      </c>
      <c r="E9" s="5">
        <f t="shared" si="1"/>
        <v>0.5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9"/>
      <c r="C10" s="10"/>
      <c r="D10" s="10"/>
      <c r="E10" s="10"/>
      <c r="F10" s="11"/>
      <c r="H10" s="9"/>
      <c r="I10" s="11"/>
      <c r="K10" s="9"/>
      <c r="L10" s="10"/>
      <c r="M10" s="10"/>
      <c r="N10" s="11"/>
      <c r="P10" s="9"/>
      <c r="Q10" s="10"/>
      <c r="R10" s="11"/>
      <c r="T10" s="9"/>
      <c r="U10" s="10"/>
      <c r="V10" s="11"/>
      <c r="X10" s="9"/>
      <c r="Y10" s="11"/>
    </row>
    <row r="12" spans="2:42" x14ac:dyDescent="0.3">
      <c r="D12" s="5">
        <f>SUM(D4:D10)</f>
        <v>21</v>
      </c>
      <c r="F12" s="5">
        <f>SUM(F4:F10)</f>
        <v>6</v>
      </c>
      <c r="I12" s="5">
        <f>SUM(I4:I10)</f>
        <v>2</v>
      </c>
      <c r="M12" s="5">
        <f>SUM(M4:M10)</f>
        <v>0</v>
      </c>
      <c r="N12" s="5">
        <f>SUM(N4:N10)</f>
        <v>0</v>
      </c>
      <c r="R12" s="5">
        <f>SUM(R4:R10)</f>
        <v>39</v>
      </c>
      <c r="V12" s="5">
        <f>SUM(V4:V10)</f>
        <v>0</v>
      </c>
      <c r="Y12" s="5">
        <f>SUM(Y4:Y10)</f>
        <v>1</v>
      </c>
      <c r="AA12" s="5">
        <f>SUM(AA4:AA10)</f>
        <v>117</v>
      </c>
      <c r="AB12" s="5">
        <f>AA12-(R12+V12+Y12)</f>
        <v>77</v>
      </c>
      <c r="AC12" s="6">
        <f>((D12+I12)/AB12)*100</f>
        <v>29.870129870129869</v>
      </c>
      <c r="AD12" s="6">
        <f>100-AC12</f>
        <v>70.129870129870127</v>
      </c>
      <c r="AE12" s="6">
        <f>(M12/AB12)*100</f>
        <v>0</v>
      </c>
      <c r="AF12" s="6">
        <f>B4/120</f>
        <v>7.4999999999999997E-2</v>
      </c>
      <c r="AG12" s="6">
        <f>H4/120</f>
        <v>0.51666666666666672</v>
      </c>
      <c r="AH12" s="6">
        <f>R5/120</f>
        <v>0.11666666666666667</v>
      </c>
      <c r="AI12" s="6">
        <f>I12</f>
        <v>2</v>
      </c>
      <c r="AJ12" s="6">
        <v>1</v>
      </c>
      <c r="AK12" s="6">
        <f>(AJ12/AI12)*100</f>
        <v>50</v>
      </c>
      <c r="AL12" s="6">
        <f>F12+I12</f>
        <v>8</v>
      </c>
      <c r="AM12" s="6">
        <f>(SUM(F14:F15)/AL12)*100</f>
        <v>0</v>
      </c>
      <c r="AN12" s="6" t="s">
        <v>32</v>
      </c>
      <c r="AO12" s="6" t="s">
        <v>32</v>
      </c>
      <c r="AP12" s="6">
        <f>AVERAGE(D4:D9)/2</f>
        <v>1.75</v>
      </c>
    </row>
    <row r="14" spans="2:42" x14ac:dyDescent="0.3">
      <c r="B14" s="21" t="s">
        <v>26</v>
      </c>
      <c r="F14" s="5">
        <v>0</v>
      </c>
    </row>
    <row r="15" spans="2:42" x14ac:dyDescent="0.3">
      <c r="B15" s="22" t="s">
        <v>27</v>
      </c>
      <c r="F15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P30"/>
  <sheetViews>
    <sheetView zoomScale="56" workbookViewId="0">
      <selection activeCell="E4" sqref="E4:E2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47" t="s">
        <v>0</v>
      </c>
      <c r="C2" s="48"/>
      <c r="D2" s="48"/>
      <c r="E2" s="48"/>
      <c r="F2" s="49"/>
      <c r="G2" s="13"/>
      <c r="H2" s="50" t="s">
        <v>4</v>
      </c>
      <c r="I2" s="51"/>
      <c r="J2" s="13"/>
      <c r="K2" s="52" t="s">
        <v>16</v>
      </c>
      <c r="L2" s="53"/>
      <c r="M2" s="53"/>
      <c r="N2" s="54"/>
      <c r="O2" s="13"/>
      <c r="P2" s="55" t="s">
        <v>7</v>
      </c>
      <c r="Q2" s="56"/>
      <c r="R2" s="57"/>
      <c r="S2" s="13"/>
      <c r="T2" s="58" t="s">
        <v>31</v>
      </c>
      <c r="U2" s="59"/>
      <c r="V2" s="60"/>
      <c r="W2" s="13"/>
      <c r="X2" s="45" t="s">
        <v>8</v>
      </c>
      <c r="Y2" s="46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4</v>
      </c>
      <c r="C4" s="5">
        <v>7</v>
      </c>
      <c r="D4" s="5">
        <f>(C4-B4)+1</f>
        <v>4</v>
      </c>
      <c r="E4" s="5">
        <f>D4/2</f>
        <v>2</v>
      </c>
      <c r="F4" s="8">
        <v>1</v>
      </c>
      <c r="H4" s="7">
        <v>129</v>
      </c>
      <c r="I4" s="8">
        <v>1</v>
      </c>
      <c r="K4" s="24">
        <v>10</v>
      </c>
      <c r="L4" s="25">
        <v>13</v>
      </c>
      <c r="M4" s="26">
        <f>(L4-K4)+1</f>
        <v>4</v>
      </c>
      <c r="N4" s="27">
        <v>1</v>
      </c>
      <c r="P4" s="7">
        <v>129</v>
      </c>
      <c r="Q4" s="5">
        <v>153</v>
      </c>
      <c r="R4" s="8">
        <f>(Q4-P4)+1</f>
        <v>25</v>
      </c>
      <c r="T4" s="33">
        <v>121</v>
      </c>
      <c r="U4" s="34">
        <v>125</v>
      </c>
      <c r="V4" s="35">
        <f>(U4-T4)+1</f>
        <v>5</v>
      </c>
      <c r="X4" s="7">
        <v>154</v>
      </c>
      <c r="Y4" s="8">
        <v>1</v>
      </c>
      <c r="AA4" s="5">
        <v>154</v>
      </c>
    </row>
    <row r="5" spans="2:42" x14ac:dyDescent="0.3">
      <c r="B5" s="7">
        <v>17</v>
      </c>
      <c r="C5" s="5">
        <v>17</v>
      </c>
      <c r="D5" s="5">
        <f t="shared" ref="D5:D24" si="0">(C5-B5)+1</f>
        <v>1</v>
      </c>
      <c r="E5" s="5">
        <f t="shared" ref="E5:E24" si="1">D5/2</f>
        <v>0.5</v>
      </c>
      <c r="F5" s="8">
        <v>1</v>
      </c>
      <c r="H5" s="7"/>
      <c r="I5" s="8"/>
      <c r="K5" s="28">
        <v>18</v>
      </c>
      <c r="L5" s="29">
        <v>20</v>
      </c>
      <c r="M5" s="30">
        <f>(L5-K5)+1</f>
        <v>3</v>
      </c>
      <c r="N5" s="31">
        <v>1</v>
      </c>
      <c r="P5" s="7"/>
      <c r="R5" s="8"/>
      <c r="T5" s="7"/>
      <c r="V5" s="8"/>
      <c r="X5" s="7"/>
      <c r="Y5" s="8"/>
    </row>
    <row r="6" spans="2:42" x14ac:dyDescent="0.3">
      <c r="B6" s="7">
        <v>24</v>
      </c>
      <c r="C6" s="5">
        <v>26</v>
      </c>
      <c r="D6" s="5">
        <f t="shared" si="0"/>
        <v>3</v>
      </c>
      <c r="E6" s="5">
        <f t="shared" si="1"/>
        <v>1.5</v>
      </c>
      <c r="F6" s="8">
        <v>1</v>
      </c>
      <c r="H6" s="7"/>
      <c r="I6" s="8"/>
      <c r="K6" s="32">
        <v>34</v>
      </c>
      <c r="L6" s="26">
        <v>35</v>
      </c>
      <c r="M6" s="26">
        <f>(L6-K6)+1</f>
        <v>2</v>
      </c>
      <c r="N6" s="27">
        <v>1</v>
      </c>
      <c r="P6" s="7"/>
      <c r="R6" s="8"/>
      <c r="T6" s="7"/>
      <c r="V6" s="8"/>
      <c r="X6" s="7"/>
      <c r="Y6" s="8"/>
    </row>
    <row r="7" spans="2:42" x14ac:dyDescent="0.3">
      <c r="B7" s="7">
        <v>28</v>
      </c>
      <c r="C7" s="5">
        <v>28</v>
      </c>
      <c r="D7" s="5">
        <f t="shared" si="0"/>
        <v>1</v>
      </c>
      <c r="E7" s="5">
        <f t="shared" si="1"/>
        <v>0.5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30</v>
      </c>
      <c r="C8" s="5">
        <v>30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36</v>
      </c>
      <c r="C9" s="5">
        <v>38</v>
      </c>
      <c r="D9" s="5">
        <f t="shared" si="0"/>
        <v>3</v>
      </c>
      <c r="E9" s="5">
        <f t="shared" si="1"/>
        <v>1.5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41</v>
      </c>
      <c r="C10" s="5">
        <v>41</v>
      </c>
      <c r="D10" s="5">
        <f t="shared" si="0"/>
        <v>1</v>
      </c>
      <c r="E10" s="5">
        <f t="shared" si="1"/>
        <v>0.5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43</v>
      </c>
      <c r="C11" s="5">
        <v>46</v>
      </c>
      <c r="D11" s="5">
        <f t="shared" si="0"/>
        <v>4</v>
      </c>
      <c r="E11" s="5">
        <f t="shared" si="1"/>
        <v>2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56</v>
      </c>
      <c r="C12" s="5">
        <v>59</v>
      </c>
      <c r="D12" s="5">
        <f t="shared" si="0"/>
        <v>4</v>
      </c>
      <c r="E12" s="5">
        <f t="shared" si="1"/>
        <v>2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61</v>
      </c>
      <c r="C13" s="5">
        <v>62</v>
      </c>
      <c r="D13" s="5">
        <f t="shared" si="0"/>
        <v>2</v>
      </c>
      <c r="E13" s="5">
        <f t="shared" si="1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65</v>
      </c>
      <c r="C14" s="5">
        <v>65</v>
      </c>
      <c r="D14" s="5">
        <f t="shared" si="0"/>
        <v>1</v>
      </c>
      <c r="E14" s="5">
        <f t="shared" si="1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68</v>
      </c>
      <c r="C15" s="5">
        <v>68</v>
      </c>
      <c r="D15" s="5">
        <f t="shared" si="0"/>
        <v>1</v>
      </c>
      <c r="E15" s="5">
        <f t="shared" si="1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71</v>
      </c>
      <c r="C16" s="5">
        <v>77</v>
      </c>
      <c r="D16" s="5">
        <f t="shared" si="0"/>
        <v>7</v>
      </c>
      <c r="E16" s="5">
        <f t="shared" si="1"/>
        <v>3.5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82</v>
      </c>
      <c r="C17" s="5">
        <v>85</v>
      </c>
      <c r="D17" s="5">
        <f t="shared" si="0"/>
        <v>4</v>
      </c>
      <c r="E17" s="5">
        <f t="shared" si="1"/>
        <v>2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7">
        <v>89</v>
      </c>
      <c r="C18" s="5">
        <v>89</v>
      </c>
      <c r="D18" s="5">
        <f t="shared" si="0"/>
        <v>1</v>
      </c>
      <c r="E18" s="5">
        <f t="shared" si="1"/>
        <v>0.5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42" x14ac:dyDescent="0.3">
      <c r="B19" s="7">
        <v>93</v>
      </c>
      <c r="C19" s="5">
        <v>93</v>
      </c>
      <c r="D19" s="5">
        <f t="shared" si="0"/>
        <v>1</v>
      </c>
      <c r="E19" s="5">
        <f t="shared" si="1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42" x14ac:dyDescent="0.3">
      <c r="B20" s="7">
        <v>101</v>
      </c>
      <c r="C20" s="5">
        <v>102</v>
      </c>
      <c r="D20" s="5">
        <f t="shared" si="0"/>
        <v>2</v>
      </c>
      <c r="E20" s="5">
        <f t="shared" si="1"/>
        <v>1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42" x14ac:dyDescent="0.3">
      <c r="B21" s="7">
        <v>108</v>
      </c>
      <c r="C21" s="5">
        <v>108</v>
      </c>
      <c r="D21" s="5">
        <f t="shared" si="0"/>
        <v>1</v>
      </c>
      <c r="E21" s="5">
        <f t="shared" si="1"/>
        <v>0.5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42" x14ac:dyDescent="0.3">
      <c r="B22" s="7">
        <v>113</v>
      </c>
      <c r="C22" s="5">
        <v>113</v>
      </c>
      <c r="D22" s="5">
        <f t="shared" si="0"/>
        <v>1</v>
      </c>
      <c r="E22" s="5">
        <f t="shared" si="1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42" x14ac:dyDescent="0.3">
      <c r="B23" s="7">
        <v>119</v>
      </c>
      <c r="C23" s="5">
        <v>119</v>
      </c>
      <c r="D23" s="5">
        <f t="shared" si="0"/>
        <v>1</v>
      </c>
      <c r="E23" s="5">
        <f t="shared" si="1"/>
        <v>0.5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42" x14ac:dyDescent="0.3">
      <c r="B24" s="7">
        <v>127</v>
      </c>
      <c r="C24" s="5">
        <v>128</v>
      </c>
      <c r="D24" s="5">
        <f t="shared" si="0"/>
        <v>2</v>
      </c>
      <c r="E24" s="5">
        <f t="shared" si="1"/>
        <v>1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42" x14ac:dyDescent="0.3">
      <c r="B25" s="9"/>
      <c r="C25" s="10"/>
      <c r="D25" s="10"/>
      <c r="E25" s="10"/>
      <c r="F25" s="11"/>
      <c r="H25" s="9"/>
      <c r="I25" s="11"/>
      <c r="K25" s="9"/>
      <c r="L25" s="10"/>
      <c r="M25" s="10"/>
      <c r="N25" s="11"/>
      <c r="P25" s="9"/>
      <c r="Q25" s="10"/>
      <c r="R25" s="11"/>
      <c r="T25" s="9"/>
      <c r="U25" s="10"/>
      <c r="V25" s="11"/>
      <c r="X25" s="9"/>
      <c r="Y25" s="11"/>
    </row>
    <row r="27" spans="2:42" x14ac:dyDescent="0.3">
      <c r="D27" s="5">
        <f>SUM(D4:D25)</f>
        <v>46</v>
      </c>
      <c r="F27" s="5">
        <f>SUM(F4:F25)</f>
        <v>21</v>
      </c>
      <c r="I27" s="5">
        <f>SUM(I4:I25)</f>
        <v>1</v>
      </c>
      <c r="M27" s="5">
        <f>SUM(M4:M25)</f>
        <v>9</v>
      </c>
      <c r="N27" s="5">
        <f>SUM(N4:N25)</f>
        <v>3</v>
      </c>
      <c r="R27" s="5">
        <f>SUM(R4:R25)</f>
        <v>25</v>
      </c>
      <c r="V27" s="5">
        <f>SUM(V4:V25)</f>
        <v>5</v>
      </c>
      <c r="Y27" s="5">
        <f>SUM(Y4:Y25)</f>
        <v>1</v>
      </c>
      <c r="AA27" s="5">
        <f>SUM(AA4:AA25)</f>
        <v>154</v>
      </c>
      <c r="AB27" s="5">
        <f>AA27-(R27+V27+Y27)</f>
        <v>123</v>
      </c>
      <c r="AC27" s="6">
        <f>((D27+I27)/AB27)*100</f>
        <v>38.211382113821138</v>
      </c>
      <c r="AD27" s="6">
        <f>100-AC27</f>
        <v>61.788617886178862</v>
      </c>
      <c r="AE27" s="6">
        <f>(M27/AB27)*100</f>
        <v>7.3170731707317067</v>
      </c>
      <c r="AF27" s="6">
        <f>B4/120</f>
        <v>3.3333333333333333E-2</v>
      </c>
      <c r="AG27" s="6">
        <f>H4/120</f>
        <v>1.075</v>
      </c>
      <c r="AH27" s="6">
        <f>R4/120</f>
        <v>0.20833333333333334</v>
      </c>
      <c r="AI27" s="6">
        <f>I27</f>
        <v>1</v>
      </c>
      <c r="AJ27" s="6">
        <v>0</v>
      </c>
      <c r="AK27" s="6">
        <f>(AJ27/AI27)*100</f>
        <v>0</v>
      </c>
      <c r="AL27" s="6">
        <f>F27+I27</f>
        <v>22</v>
      </c>
      <c r="AM27" s="6">
        <f>(SUM(F29:F30)/AL27)*100</f>
        <v>4.5454545454545459</v>
      </c>
      <c r="AN27" s="6">
        <f>(SUM(F29:F30)/N27)*100</f>
        <v>33.333333333333329</v>
      </c>
      <c r="AO27" s="6">
        <f>AVERAGE(M5)/2</f>
        <v>1.5</v>
      </c>
      <c r="AP27" s="6">
        <f>AVERAGE(D4:D24)/2</f>
        <v>1.0952380952380953</v>
      </c>
    </row>
    <row r="29" spans="2:42" x14ac:dyDescent="0.3">
      <c r="B29" s="21" t="s">
        <v>26</v>
      </c>
      <c r="F29" s="5">
        <v>1</v>
      </c>
    </row>
    <row r="30" spans="2:42" x14ac:dyDescent="0.3">
      <c r="B30" s="22" t="s">
        <v>27</v>
      </c>
      <c r="F30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67"/>
  <sheetViews>
    <sheetView topLeftCell="A6" zoomScale="59" workbookViewId="0">
      <selection activeCell="E4" sqref="E4:E6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0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6640625" style="5" bestFit="1" customWidth="1"/>
    <col min="43" max="16384" width="8.83203125" style="5"/>
  </cols>
  <sheetData>
    <row r="2" spans="2:42" ht="81" customHeight="1" x14ac:dyDescent="0.3">
      <c r="B2" s="47" t="s">
        <v>0</v>
      </c>
      <c r="C2" s="48"/>
      <c r="D2" s="48"/>
      <c r="E2" s="48"/>
      <c r="F2" s="49"/>
      <c r="G2" s="13"/>
      <c r="H2" s="50" t="s">
        <v>4</v>
      </c>
      <c r="I2" s="51"/>
      <c r="J2" s="13"/>
      <c r="K2" s="52" t="s">
        <v>16</v>
      </c>
      <c r="L2" s="53"/>
      <c r="M2" s="53"/>
      <c r="N2" s="54"/>
      <c r="O2" s="13"/>
      <c r="P2" s="55" t="s">
        <v>7</v>
      </c>
      <c r="Q2" s="56"/>
      <c r="R2" s="57"/>
      <c r="S2" s="13"/>
      <c r="T2" s="58" t="s">
        <v>31</v>
      </c>
      <c r="U2" s="59"/>
      <c r="V2" s="60"/>
      <c r="W2" s="13"/>
      <c r="X2" s="45" t="s">
        <v>8</v>
      </c>
      <c r="Y2" s="46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14</v>
      </c>
      <c r="C4" s="5">
        <v>15</v>
      </c>
      <c r="D4" s="5">
        <f>(C4-B4)+1</f>
        <v>2</v>
      </c>
      <c r="E4" s="5">
        <f>D4/2</f>
        <v>1</v>
      </c>
      <c r="F4" s="8">
        <v>1</v>
      </c>
      <c r="H4" s="7">
        <v>101</v>
      </c>
      <c r="I4" s="8">
        <v>1</v>
      </c>
      <c r="K4" s="28">
        <v>71</v>
      </c>
      <c r="L4" s="29">
        <v>79</v>
      </c>
      <c r="M4" s="30">
        <f t="shared" ref="M4:M6" si="0">(L4-K4)+1</f>
        <v>9</v>
      </c>
      <c r="N4" s="36">
        <v>1</v>
      </c>
      <c r="P4" s="38">
        <v>102</v>
      </c>
      <c r="Q4" s="39">
        <v>124</v>
      </c>
      <c r="R4" s="8">
        <f>(Q4-P4)+1</f>
        <v>23</v>
      </c>
      <c r="T4" s="33">
        <v>424</v>
      </c>
      <c r="U4" s="34">
        <v>429</v>
      </c>
      <c r="V4" s="35">
        <f>(U4-T4)+1</f>
        <v>6</v>
      </c>
      <c r="X4" s="7"/>
      <c r="Y4" s="8"/>
      <c r="AA4" s="5">
        <v>929</v>
      </c>
    </row>
    <row r="5" spans="2:42" x14ac:dyDescent="0.3">
      <c r="B5" s="7">
        <v>31</v>
      </c>
      <c r="C5" s="5">
        <v>35</v>
      </c>
      <c r="D5" s="5">
        <f t="shared" ref="D5:D61" si="1">(C5-B5)+1</f>
        <v>5</v>
      </c>
      <c r="E5" s="5">
        <f t="shared" ref="E5:E61" si="2">D5/2</f>
        <v>2.5</v>
      </c>
      <c r="F5" s="8">
        <v>1</v>
      </c>
      <c r="H5" s="7">
        <v>893</v>
      </c>
      <c r="I5" s="8">
        <v>1</v>
      </c>
      <c r="K5" s="24">
        <v>153</v>
      </c>
      <c r="L5" s="25">
        <v>154</v>
      </c>
      <c r="M5" s="26">
        <f t="shared" si="0"/>
        <v>2</v>
      </c>
      <c r="N5" s="37">
        <v>1</v>
      </c>
      <c r="P5" s="38">
        <v>894</v>
      </c>
      <c r="Q5" s="39">
        <v>928</v>
      </c>
      <c r="R5" s="8">
        <f t="shared" ref="R5" si="3">(Q5-P5)+1</f>
        <v>35</v>
      </c>
      <c r="T5" s="33">
        <v>682</v>
      </c>
      <c r="U5" s="34">
        <v>689</v>
      </c>
      <c r="V5" s="35">
        <f t="shared" ref="V5:V8" si="4">(U5-T5)+1</f>
        <v>8</v>
      </c>
      <c r="X5" s="7"/>
      <c r="Y5" s="8"/>
    </row>
    <row r="6" spans="2:42" x14ac:dyDescent="0.3">
      <c r="B6" s="7">
        <v>48</v>
      </c>
      <c r="C6" s="5">
        <v>50</v>
      </c>
      <c r="D6" s="5">
        <f t="shared" si="1"/>
        <v>3</v>
      </c>
      <c r="E6" s="5">
        <f t="shared" si="2"/>
        <v>1.5</v>
      </c>
      <c r="F6" s="8">
        <v>1</v>
      </c>
      <c r="H6" s="7"/>
      <c r="I6" s="8"/>
      <c r="K6" s="24">
        <v>159</v>
      </c>
      <c r="L6" s="25">
        <v>164</v>
      </c>
      <c r="M6" s="26">
        <f t="shared" si="0"/>
        <v>6</v>
      </c>
      <c r="N6" s="37">
        <v>1</v>
      </c>
      <c r="P6" s="7"/>
      <c r="R6" s="8"/>
      <c r="T6" s="33">
        <v>702</v>
      </c>
      <c r="U6" s="34">
        <v>720</v>
      </c>
      <c r="V6" s="35">
        <f t="shared" si="4"/>
        <v>19</v>
      </c>
      <c r="X6" s="7"/>
      <c r="Y6" s="8"/>
    </row>
    <row r="7" spans="2:42" x14ac:dyDescent="0.3">
      <c r="B7" s="7">
        <v>70</v>
      </c>
      <c r="C7" s="5">
        <v>70</v>
      </c>
      <c r="D7" s="5">
        <f t="shared" si="1"/>
        <v>1</v>
      </c>
      <c r="E7" s="5">
        <f t="shared" si="2"/>
        <v>0.5</v>
      </c>
      <c r="F7" s="8">
        <v>1</v>
      </c>
      <c r="H7" s="7"/>
      <c r="I7" s="8"/>
      <c r="K7" s="28">
        <v>249</v>
      </c>
      <c r="L7" s="29">
        <v>250</v>
      </c>
      <c r="M7" s="29">
        <f t="shared" ref="M7:M15" si="5">(L7-K7)+1</f>
        <v>2</v>
      </c>
      <c r="N7" s="36">
        <v>1</v>
      </c>
      <c r="P7" s="7"/>
      <c r="R7" s="8"/>
      <c r="T7" s="33">
        <v>760</v>
      </c>
      <c r="U7" s="34">
        <v>779</v>
      </c>
      <c r="V7" s="35">
        <f t="shared" si="4"/>
        <v>20</v>
      </c>
      <c r="X7" s="7"/>
      <c r="Y7" s="8"/>
    </row>
    <row r="8" spans="2:42" x14ac:dyDescent="0.3">
      <c r="B8" s="7">
        <v>87</v>
      </c>
      <c r="C8" s="5">
        <v>91</v>
      </c>
      <c r="D8" s="5">
        <f t="shared" si="1"/>
        <v>5</v>
      </c>
      <c r="E8" s="5">
        <f t="shared" si="2"/>
        <v>2.5</v>
      </c>
      <c r="F8" s="8">
        <v>1</v>
      </c>
      <c r="H8" s="7"/>
      <c r="I8" s="8"/>
      <c r="K8" s="28">
        <v>319</v>
      </c>
      <c r="L8" s="29">
        <v>320</v>
      </c>
      <c r="M8" s="29">
        <f t="shared" si="5"/>
        <v>2</v>
      </c>
      <c r="N8" s="36">
        <v>1</v>
      </c>
      <c r="P8" s="7"/>
      <c r="R8" s="8"/>
      <c r="T8" s="33">
        <v>793</v>
      </c>
      <c r="U8" s="34">
        <v>822</v>
      </c>
      <c r="V8" s="35">
        <f t="shared" si="4"/>
        <v>30</v>
      </c>
      <c r="X8" s="7"/>
      <c r="Y8" s="8"/>
    </row>
    <row r="9" spans="2:42" x14ac:dyDescent="0.3">
      <c r="B9" s="7">
        <v>95</v>
      </c>
      <c r="C9" s="5">
        <v>100</v>
      </c>
      <c r="D9" s="5">
        <f t="shared" si="1"/>
        <v>6</v>
      </c>
      <c r="E9" s="5">
        <f t="shared" si="2"/>
        <v>3</v>
      </c>
      <c r="F9" s="8">
        <v>1</v>
      </c>
      <c r="H9" s="7"/>
      <c r="I9" s="8"/>
      <c r="K9" s="28">
        <v>372</v>
      </c>
      <c r="L9" s="29">
        <v>373</v>
      </c>
      <c r="M9" s="29">
        <f t="shared" si="5"/>
        <v>2</v>
      </c>
      <c r="N9" s="31">
        <v>1</v>
      </c>
      <c r="P9" s="7"/>
      <c r="R9" s="8"/>
      <c r="T9" s="33"/>
      <c r="U9" s="34"/>
      <c r="V9" s="35"/>
      <c r="X9" s="7"/>
      <c r="Y9" s="8"/>
    </row>
    <row r="10" spans="2:42" x14ac:dyDescent="0.3">
      <c r="B10" s="7">
        <v>129</v>
      </c>
      <c r="C10" s="5">
        <v>130</v>
      </c>
      <c r="D10" s="5">
        <f t="shared" si="1"/>
        <v>2</v>
      </c>
      <c r="E10" s="5">
        <f t="shared" si="2"/>
        <v>1</v>
      </c>
      <c r="F10" s="8">
        <v>1</v>
      </c>
      <c r="H10" s="7"/>
      <c r="I10" s="8"/>
      <c r="K10" s="24">
        <v>431</v>
      </c>
      <c r="L10" s="25">
        <v>432</v>
      </c>
      <c r="M10" s="25">
        <f t="shared" si="5"/>
        <v>2</v>
      </c>
      <c r="N10" s="27">
        <v>1</v>
      </c>
      <c r="P10" s="7"/>
      <c r="R10" s="8"/>
      <c r="T10" s="7"/>
      <c r="V10" s="8"/>
      <c r="X10" s="7"/>
      <c r="Y10" s="8"/>
    </row>
    <row r="11" spans="2:42" x14ac:dyDescent="0.3">
      <c r="B11" s="7">
        <v>145</v>
      </c>
      <c r="C11" s="5">
        <v>146</v>
      </c>
      <c r="D11" s="5">
        <f t="shared" si="1"/>
        <v>2</v>
      </c>
      <c r="E11" s="5">
        <f t="shared" si="2"/>
        <v>1</v>
      </c>
      <c r="F11" s="8">
        <v>1</v>
      </c>
      <c r="H11" s="7"/>
      <c r="I11" s="8"/>
      <c r="K11" s="24">
        <v>438</v>
      </c>
      <c r="L11" s="25">
        <v>439</v>
      </c>
      <c r="M11" s="25">
        <f t="shared" si="5"/>
        <v>2</v>
      </c>
      <c r="N11" s="27">
        <v>1</v>
      </c>
      <c r="P11" s="7"/>
      <c r="R11" s="8"/>
      <c r="T11" s="7"/>
      <c r="V11" s="8"/>
      <c r="X11" s="7"/>
      <c r="Y11" s="8"/>
    </row>
    <row r="12" spans="2:42" x14ac:dyDescent="0.3">
      <c r="B12" s="7">
        <v>167</v>
      </c>
      <c r="C12" s="5">
        <v>168</v>
      </c>
      <c r="D12" s="5">
        <f t="shared" si="1"/>
        <v>2</v>
      </c>
      <c r="E12" s="5">
        <f t="shared" si="2"/>
        <v>1</v>
      </c>
      <c r="F12" s="8">
        <v>1</v>
      </c>
      <c r="H12" s="7"/>
      <c r="I12" s="8"/>
      <c r="K12" s="24">
        <v>553</v>
      </c>
      <c r="L12" s="25">
        <v>554</v>
      </c>
      <c r="M12" s="25">
        <f t="shared" si="5"/>
        <v>2</v>
      </c>
      <c r="N12" s="27">
        <v>1</v>
      </c>
      <c r="P12" s="7"/>
      <c r="R12" s="8"/>
      <c r="T12" s="7"/>
      <c r="V12" s="8"/>
      <c r="X12" s="7"/>
      <c r="Y12" s="8"/>
    </row>
    <row r="13" spans="2:42" x14ac:dyDescent="0.3">
      <c r="B13" s="7">
        <v>173</v>
      </c>
      <c r="C13" s="5">
        <v>173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24">
        <v>580</v>
      </c>
      <c r="L13" s="25">
        <v>581</v>
      </c>
      <c r="M13" s="25">
        <f t="shared" si="5"/>
        <v>2</v>
      </c>
      <c r="N13" s="27">
        <v>1</v>
      </c>
      <c r="P13" s="7"/>
      <c r="R13" s="8"/>
      <c r="T13" s="7"/>
      <c r="V13" s="8"/>
      <c r="X13" s="7"/>
      <c r="Y13" s="8"/>
    </row>
    <row r="14" spans="2:42" x14ac:dyDescent="0.3">
      <c r="B14" s="7">
        <v>176</v>
      </c>
      <c r="C14" s="5">
        <v>197</v>
      </c>
      <c r="D14" s="5">
        <f t="shared" si="1"/>
        <v>22</v>
      </c>
      <c r="E14" s="5">
        <f t="shared" si="2"/>
        <v>11</v>
      </c>
      <c r="F14" s="8">
        <v>1</v>
      </c>
      <c r="H14" s="7"/>
      <c r="I14" s="8"/>
      <c r="K14" s="28">
        <v>619</v>
      </c>
      <c r="L14" s="29">
        <v>622</v>
      </c>
      <c r="M14" s="29">
        <f t="shared" si="5"/>
        <v>4</v>
      </c>
      <c r="N14" s="31">
        <v>1</v>
      </c>
      <c r="P14" s="7"/>
      <c r="R14" s="8"/>
      <c r="T14" s="7"/>
      <c r="V14" s="8"/>
      <c r="X14" s="7"/>
      <c r="Y14" s="8"/>
    </row>
    <row r="15" spans="2:42" x14ac:dyDescent="0.3">
      <c r="B15" s="7">
        <v>204</v>
      </c>
      <c r="C15" s="5">
        <v>206</v>
      </c>
      <c r="D15" s="5">
        <f t="shared" si="1"/>
        <v>3</v>
      </c>
      <c r="E15" s="5">
        <f t="shared" si="2"/>
        <v>1.5</v>
      </c>
      <c r="F15" s="8">
        <v>1</v>
      </c>
      <c r="H15" s="7"/>
      <c r="I15" s="8"/>
      <c r="K15" s="28">
        <v>648</v>
      </c>
      <c r="L15" s="29">
        <v>649</v>
      </c>
      <c r="M15" s="29">
        <f t="shared" si="5"/>
        <v>2</v>
      </c>
      <c r="N15" s="31">
        <v>1</v>
      </c>
      <c r="P15" s="7"/>
      <c r="R15" s="8"/>
      <c r="T15" s="7"/>
      <c r="V15" s="8"/>
      <c r="X15" s="7"/>
      <c r="Y15" s="8"/>
    </row>
    <row r="16" spans="2:42" x14ac:dyDescent="0.3">
      <c r="B16" s="7">
        <v>211</v>
      </c>
      <c r="C16" s="5">
        <v>211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38"/>
      <c r="L16" s="39"/>
      <c r="M16" s="39"/>
      <c r="N16" s="40"/>
      <c r="P16" s="7"/>
      <c r="R16" s="8"/>
      <c r="T16" s="7"/>
      <c r="V16" s="8"/>
      <c r="X16" s="7"/>
      <c r="Y16" s="8"/>
    </row>
    <row r="17" spans="2:25" x14ac:dyDescent="0.3">
      <c r="B17" s="7">
        <v>217</v>
      </c>
      <c r="C17" s="5">
        <v>217</v>
      </c>
      <c r="D17" s="5">
        <f t="shared" si="1"/>
        <v>1</v>
      </c>
      <c r="E17" s="5">
        <f t="shared" si="2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219</v>
      </c>
      <c r="C18" s="5">
        <v>221</v>
      </c>
      <c r="D18" s="5">
        <f t="shared" si="1"/>
        <v>3</v>
      </c>
      <c r="E18" s="5">
        <f t="shared" si="2"/>
        <v>1.5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229</v>
      </c>
      <c r="C19" s="5">
        <v>229</v>
      </c>
      <c r="D19" s="5">
        <f t="shared" si="1"/>
        <v>1</v>
      </c>
      <c r="E19" s="5">
        <f t="shared" si="2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245</v>
      </c>
      <c r="C20" s="5">
        <v>245</v>
      </c>
      <c r="D20" s="5">
        <f t="shared" si="1"/>
        <v>1</v>
      </c>
      <c r="E20" s="5">
        <f t="shared" si="2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248</v>
      </c>
      <c r="C21" s="5">
        <v>248</v>
      </c>
      <c r="D21" s="5">
        <f t="shared" si="1"/>
        <v>1</v>
      </c>
      <c r="E21" s="5">
        <f t="shared" si="2"/>
        <v>0.5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263</v>
      </c>
      <c r="C22" s="5">
        <v>270</v>
      </c>
      <c r="D22" s="5">
        <f t="shared" si="1"/>
        <v>8</v>
      </c>
      <c r="E22" s="5">
        <f t="shared" si="2"/>
        <v>4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313</v>
      </c>
      <c r="C23" s="5">
        <v>315</v>
      </c>
      <c r="D23" s="5">
        <f t="shared" si="1"/>
        <v>3</v>
      </c>
      <c r="E23" s="5">
        <f t="shared" si="2"/>
        <v>1.5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318</v>
      </c>
      <c r="C24" s="5">
        <v>318</v>
      </c>
      <c r="D24" s="5">
        <f t="shared" si="1"/>
        <v>1</v>
      </c>
      <c r="E24" s="5">
        <f t="shared" si="2"/>
        <v>0.5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326</v>
      </c>
      <c r="C25" s="5">
        <v>326</v>
      </c>
      <c r="D25" s="5">
        <f t="shared" si="1"/>
        <v>1</v>
      </c>
      <c r="E25" s="5">
        <f t="shared" si="2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354</v>
      </c>
      <c r="C26" s="5">
        <v>354</v>
      </c>
      <c r="D26" s="5">
        <f t="shared" si="1"/>
        <v>1</v>
      </c>
      <c r="E26" s="5">
        <f t="shared" si="2"/>
        <v>0.5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358</v>
      </c>
      <c r="C27" s="5">
        <v>358</v>
      </c>
      <c r="D27" s="5">
        <f t="shared" si="1"/>
        <v>1</v>
      </c>
      <c r="E27" s="5">
        <f t="shared" si="2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361</v>
      </c>
      <c r="C28" s="5">
        <v>368</v>
      </c>
      <c r="D28" s="5">
        <f t="shared" si="1"/>
        <v>8</v>
      </c>
      <c r="E28" s="5">
        <f t="shared" si="2"/>
        <v>4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371</v>
      </c>
      <c r="C29" s="5">
        <v>371</v>
      </c>
      <c r="D29" s="5">
        <f t="shared" si="1"/>
        <v>1</v>
      </c>
      <c r="E29" s="5">
        <f t="shared" si="2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377</v>
      </c>
      <c r="C30" s="5">
        <v>378</v>
      </c>
      <c r="D30" s="5">
        <f t="shared" si="1"/>
        <v>2</v>
      </c>
      <c r="E30" s="5">
        <f t="shared" si="2"/>
        <v>1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383</v>
      </c>
      <c r="C31" s="5">
        <v>383</v>
      </c>
      <c r="D31" s="5">
        <f t="shared" si="1"/>
        <v>1</v>
      </c>
      <c r="E31" s="5">
        <f t="shared" si="2"/>
        <v>0.5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392</v>
      </c>
      <c r="C32" s="5">
        <v>392</v>
      </c>
      <c r="D32" s="5">
        <f t="shared" si="1"/>
        <v>1</v>
      </c>
      <c r="E32" s="5">
        <f t="shared" si="2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395</v>
      </c>
      <c r="C33" s="5">
        <v>395</v>
      </c>
      <c r="D33" s="5">
        <f t="shared" si="1"/>
        <v>1</v>
      </c>
      <c r="E33" s="5">
        <f t="shared" si="2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416</v>
      </c>
      <c r="C34" s="5">
        <v>416</v>
      </c>
      <c r="D34" s="5">
        <f t="shared" si="1"/>
        <v>1</v>
      </c>
      <c r="E34" s="5">
        <f t="shared" si="2"/>
        <v>0.5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443</v>
      </c>
      <c r="C35" s="5">
        <v>444</v>
      </c>
      <c r="D35" s="5">
        <f t="shared" si="1"/>
        <v>2</v>
      </c>
      <c r="E35" s="5">
        <f t="shared" si="2"/>
        <v>1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448</v>
      </c>
      <c r="C36" s="5">
        <v>448</v>
      </c>
      <c r="D36" s="5">
        <f t="shared" si="1"/>
        <v>1</v>
      </c>
      <c r="E36" s="5">
        <f t="shared" si="2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450</v>
      </c>
      <c r="C37" s="5">
        <v>451</v>
      </c>
      <c r="D37" s="5">
        <f t="shared" si="1"/>
        <v>2</v>
      </c>
      <c r="E37" s="5">
        <f t="shared" si="2"/>
        <v>1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461</v>
      </c>
      <c r="C38" s="5">
        <v>483</v>
      </c>
      <c r="D38" s="5">
        <f t="shared" si="1"/>
        <v>23</v>
      </c>
      <c r="E38" s="5">
        <f t="shared" si="2"/>
        <v>11.5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497</v>
      </c>
      <c r="C39" s="5">
        <v>498</v>
      </c>
      <c r="D39" s="5">
        <f t="shared" si="1"/>
        <v>2</v>
      </c>
      <c r="E39" s="5">
        <f t="shared" si="2"/>
        <v>1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503</v>
      </c>
      <c r="C40" s="5">
        <v>505</v>
      </c>
      <c r="D40" s="5">
        <f t="shared" si="1"/>
        <v>3</v>
      </c>
      <c r="E40" s="5">
        <f t="shared" si="2"/>
        <v>1.5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507</v>
      </c>
      <c r="C41" s="5">
        <v>507</v>
      </c>
      <c r="D41" s="5">
        <f t="shared" si="1"/>
        <v>1</v>
      </c>
      <c r="E41" s="5">
        <f t="shared" si="2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534</v>
      </c>
      <c r="C42" s="5">
        <v>534</v>
      </c>
      <c r="D42" s="5">
        <f t="shared" si="1"/>
        <v>1</v>
      </c>
      <c r="E42" s="5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538</v>
      </c>
      <c r="C43" s="5">
        <v>538</v>
      </c>
      <c r="D43" s="5">
        <f t="shared" si="1"/>
        <v>1</v>
      </c>
      <c r="E43" s="5">
        <f t="shared" si="2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542</v>
      </c>
      <c r="C44" s="5">
        <v>548</v>
      </c>
      <c r="D44" s="5">
        <f t="shared" si="1"/>
        <v>7</v>
      </c>
      <c r="E44" s="5">
        <f t="shared" si="2"/>
        <v>3.5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556</v>
      </c>
      <c r="C45" s="5">
        <v>565</v>
      </c>
      <c r="D45" s="5">
        <f t="shared" si="1"/>
        <v>10</v>
      </c>
      <c r="E45" s="5">
        <f t="shared" si="2"/>
        <v>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567</v>
      </c>
      <c r="C46" s="5">
        <v>567</v>
      </c>
      <c r="D46" s="5">
        <f t="shared" si="1"/>
        <v>1</v>
      </c>
      <c r="E46" s="5">
        <f t="shared" si="2"/>
        <v>0.5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590</v>
      </c>
      <c r="C47" s="5">
        <v>595</v>
      </c>
      <c r="D47" s="5">
        <f t="shared" si="1"/>
        <v>6</v>
      </c>
      <c r="E47" s="5">
        <f t="shared" si="2"/>
        <v>3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598</v>
      </c>
      <c r="C48" s="5">
        <v>598</v>
      </c>
      <c r="D48" s="5">
        <f t="shared" si="1"/>
        <v>1</v>
      </c>
      <c r="E48" s="5">
        <f t="shared" si="2"/>
        <v>0.5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618</v>
      </c>
      <c r="C49" s="5">
        <v>618</v>
      </c>
      <c r="D49" s="5">
        <f t="shared" si="1"/>
        <v>1</v>
      </c>
      <c r="E49" s="5">
        <f t="shared" si="2"/>
        <v>0.5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634</v>
      </c>
      <c r="C50" s="5">
        <v>634</v>
      </c>
      <c r="D50" s="5">
        <f t="shared" si="1"/>
        <v>1</v>
      </c>
      <c r="E50" s="5">
        <f t="shared" si="2"/>
        <v>0.5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644</v>
      </c>
      <c r="C51" s="5">
        <v>645</v>
      </c>
      <c r="D51" s="5">
        <f t="shared" si="1"/>
        <v>2</v>
      </c>
      <c r="E51" s="5">
        <f t="shared" si="2"/>
        <v>1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647</v>
      </c>
      <c r="C52" s="5">
        <v>647</v>
      </c>
      <c r="D52" s="5">
        <f t="shared" si="1"/>
        <v>1</v>
      </c>
      <c r="E52" s="5">
        <f t="shared" si="2"/>
        <v>0.5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7">
        <v>650</v>
      </c>
      <c r="C53" s="5">
        <v>651</v>
      </c>
      <c r="D53" s="5">
        <f t="shared" si="1"/>
        <v>2</v>
      </c>
      <c r="E53" s="5">
        <f t="shared" si="2"/>
        <v>1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42" x14ac:dyDescent="0.3">
      <c r="B54" s="7">
        <v>656</v>
      </c>
      <c r="C54" s="5">
        <v>681</v>
      </c>
      <c r="D54" s="5">
        <f t="shared" si="1"/>
        <v>26</v>
      </c>
      <c r="E54" s="5">
        <f t="shared" si="2"/>
        <v>13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42" x14ac:dyDescent="0.3">
      <c r="B55" s="7">
        <v>694</v>
      </c>
      <c r="C55" s="5">
        <v>701</v>
      </c>
      <c r="D55" s="5">
        <f t="shared" si="1"/>
        <v>8</v>
      </c>
      <c r="E55" s="5">
        <f t="shared" si="2"/>
        <v>4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42" x14ac:dyDescent="0.3">
      <c r="B56" s="7">
        <v>721</v>
      </c>
      <c r="C56" s="5">
        <v>727</v>
      </c>
      <c r="D56" s="5">
        <f t="shared" si="1"/>
        <v>7</v>
      </c>
      <c r="E56" s="5">
        <f t="shared" si="2"/>
        <v>3.5</v>
      </c>
      <c r="F56" s="8">
        <v>1</v>
      </c>
      <c r="H56" s="7"/>
      <c r="I56" s="8"/>
      <c r="K56" s="7"/>
      <c r="N56" s="8"/>
      <c r="P56" s="7"/>
      <c r="R56" s="8"/>
      <c r="T56" s="7"/>
      <c r="V56" s="8"/>
      <c r="X56" s="7"/>
      <c r="Y56" s="8"/>
    </row>
    <row r="57" spans="2:42" x14ac:dyDescent="0.3">
      <c r="B57" s="7">
        <v>738</v>
      </c>
      <c r="C57" s="5">
        <v>759</v>
      </c>
      <c r="D57" s="5">
        <f t="shared" si="1"/>
        <v>22</v>
      </c>
      <c r="E57" s="5">
        <f t="shared" si="2"/>
        <v>11</v>
      </c>
      <c r="F57" s="8">
        <v>1</v>
      </c>
      <c r="H57" s="7"/>
      <c r="I57" s="8"/>
      <c r="K57" s="7"/>
      <c r="N57" s="8"/>
      <c r="P57" s="7"/>
      <c r="R57" s="8"/>
      <c r="T57" s="7"/>
      <c r="V57" s="8"/>
      <c r="X57" s="7"/>
      <c r="Y57" s="8"/>
    </row>
    <row r="58" spans="2:42" x14ac:dyDescent="0.3">
      <c r="B58" s="7">
        <v>785</v>
      </c>
      <c r="C58" s="5">
        <v>790</v>
      </c>
      <c r="D58" s="5">
        <f t="shared" si="1"/>
        <v>6</v>
      </c>
      <c r="E58" s="5">
        <f t="shared" si="2"/>
        <v>3</v>
      </c>
      <c r="F58" s="8">
        <v>1</v>
      </c>
      <c r="H58" s="7"/>
      <c r="I58" s="8"/>
      <c r="K58" s="7"/>
      <c r="N58" s="8"/>
      <c r="P58" s="7"/>
      <c r="R58" s="8"/>
      <c r="T58" s="7"/>
      <c r="V58" s="8"/>
      <c r="X58" s="7"/>
      <c r="Y58" s="8"/>
    </row>
    <row r="59" spans="2:42" x14ac:dyDescent="0.3">
      <c r="B59" s="7">
        <v>825</v>
      </c>
      <c r="C59" s="5">
        <v>826</v>
      </c>
      <c r="D59" s="5">
        <f t="shared" si="1"/>
        <v>2</v>
      </c>
      <c r="E59" s="5">
        <f t="shared" si="2"/>
        <v>1</v>
      </c>
      <c r="F59" s="8">
        <v>1</v>
      </c>
      <c r="H59" s="7"/>
      <c r="I59" s="8"/>
      <c r="K59" s="7"/>
      <c r="N59" s="8"/>
      <c r="P59" s="7"/>
      <c r="R59" s="8"/>
      <c r="T59" s="7"/>
      <c r="V59" s="8"/>
      <c r="X59" s="7"/>
      <c r="Y59" s="8"/>
    </row>
    <row r="60" spans="2:42" x14ac:dyDescent="0.3">
      <c r="B60" s="7">
        <v>847</v>
      </c>
      <c r="C60" s="5">
        <v>848</v>
      </c>
      <c r="D60" s="5">
        <f t="shared" si="1"/>
        <v>2</v>
      </c>
      <c r="E60" s="5">
        <f t="shared" si="2"/>
        <v>1</v>
      </c>
      <c r="F60" s="8">
        <v>1</v>
      </c>
      <c r="H60" s="7"/>
      <c r="I60" s="8"/>
      <c r="K60" s="7"/>
      <c r="N60" s="8"/>
      <c r="P60" s="7"/>
      <c r="R60" s="8"/>
      <c r="T60" s="7"/>
      <c r="V60" s="8"/>
      <c r="X60" s="7"/>
      <c r="Y60" s="8"/>
    </row>
    <row r="61" spans="2:42" x14ac:dyDescent="0.3">
      <c r="B61" s="7">
        <v>853</v>
      </c>
      <c r="C61" s="5">
        <v>853</v>
      </c>
      <c r="D61" s="5">
        <f t="shared" si="1"/>
        <v>1</v>
      </c>
      <c r="E61" s="5">
        <f t="shared" si="2"/>
        <v>0.5</v>
      </c>
      <c r="F61" s="8">
        <v>1</v>
      </c>
      <c r="H61" s="7"/>
      <c r="I61" s="8"/>
      <c r="K61" s="7"/>
      <c r="N61" s="8"/>
      <c r="P61" s="7"/>
      <c r="R61" s="8"/>
      <c r="T61" s="7"/>
      <c r="V61" s="8"/>
      <c r="X61" s="7"/>
      <c r="Y61" s="8"/>
    </row>
    <row r="62" spans="2:42" x14ac:dyDescent="0.3">
      <c r="B62" s="9"/>
      <c r="C62" s="10"/>
      <c r="D62" s="10"/>
      <c r="E62" s="10"/>
      <c r="F62" s="11"/>
      <c r="H62" s="9"/>
      <c r="I62" s="11"/>
      <c r="K62" s="9"/>
      <c r="L62" s="10"/>
      <c r="M62" s="10"/>
      <c r="N62" s="11"/>
      <c r="P62" s="9"/>
      <c r="Q62" s="10"/>
      <c r="R62" s="11"/>
      <c r="T62" s="9"/>
      <c r="U62" s="10"/>
      <c r="V62" s="11"/>
      <c r="X62" s="9"/>
      <c r="Y62" s="11"/>
    </row>
    <row r="64" spans="2:42" x14ac:dyDescent="0.3">
      <c r="D64" s="5">
        <f>SUM(D4:D62)</f>
        <v>234</v>
      </c>
      <c r="F64" s="5">
        <f>SUM(F4:F62)</f>
        <v>58</v>
      </c>
      <c r="I64" s="5">
        <f>SUM(I4:I62)</f>
        <v>2</v>
      </c>
      <c r="M64" s="5">
        <f>SUM(M4:M62)</f>
        <v>37</v>
      </c>
      <c r="N64" s="5">
        <f>SUM(N4:N62)</f>
        <v>12</v>
      </c>
      <c r="R64" s="5">
        <f>SUM(R4:R62)</f>
        <v>58</v>
      </c>
      <c r="V64" s="5">
        <f>SUM(V4:V62)</f>
        <v>83</v>
      </c>
      <c r="Y64" s="5">
        <f>SUM(Y4:Y62)</f>
        <v>0</v>
      </c>
      <c r="AA64" s="5">
        <f>SUM(AA4:AA62)</f>
        <v>929</v>
      </c>
      <c r="AB64" s="5">
        <f>AA64-(R64+V64+Y64)</f>
        <v>788</v>
      </c>
      <c r="AC64" s="6">
        <f>((D64+I64)/AB64)*100</f>
        <v>29.949238578680205</v>
      </c>
      <c r="AD64" s="6">
        <f>100-AC64</f>
        <v>70.050761421319791</v>
      </c>
      <c r="AE64" s="6">
        <f>(M64/AB64)*100</f>
        <v>4.6954314720812187</v>
      </c>
      <c r="AF64" s="6">
        <f>B4/120</f>
        <v>0.11666666666666667</v>
      </c>
      <c r="AG64" s="6">
        <f>H4/120</f>
        <v>0.84166666666666667</v>
      </c>
      <c r="AH64" s="6">
        <f>V8/120</f>
        <v>0.25</v>
      </c>
      <c r="AI64" s="6">
        <f>I64</f>
        <v>2</v>
      </c>
      <c r="AJ64" s="6">
        <v>1</v>
      </c>
      <c r="AK64" s="6">
        <f>(AJ64/AI64)*100</f>
        <v>50</v>
      </c>
      <c r="AL64" s="6">
        <f>F64+I64</f>
        <v>60</v>
      </c>
      <c r="AM64" s="6">
        <f>(SUM(F66:F67)/AL64)*100</f>
        <v>10</v>
      </c>
      <c r="AN64" s="6">
        <f>(SUM(F66:F67)/N64)*100</f>
        <v>50</v>
      </c>
      <c r="AO64" s="6">
        <f>AVERAGE(M4,M7:M9,M14:M15)/2</f>
        <v>1.75</v>
      </c>
      <c r="AP64" s="6">
        <f>AVERAGE(D4:D61)/2</f>
        <v>2.0172413793103448</v>
      </c>
    </row>
    <row r="66" spans="2:6" x14ac:dyDescent="0.3">
      <c r="B66" s="21" t="s">
        <v>26</v>
      </c>
      <c r="F66" s="5">
        <v>6</v>
      </c>
    </row>
    <row r="67" spans="2:6" x14ac:dyDescent="0.3">
      <c r="B67" s="22" t="s">
        <v>27</v>
      </c>
      <c r="F67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59"/>
  <sheetViews>
    <sheetView tabSelected="1" topLeftCell="A2" zoomScale="62" workbookViewId="0">
      <selection activeCell="E4" sqref="E4:E5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9.1640625" style="5" bestFit="1" customWidth="1"/>
    <col min="5" max="5" width="20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20" style="5" bestFit="1" customWidth="1"/>
    <col min="43" max="16384" width="8.83203125" style="5"/>
  </cols>
  <sheetData>
    <row r="2" spans="2:42" ht="81" customHeight="1" x14ac:dyDescent="0.3">
      <c r="B2" s="47" t="s">
        <v>0</v>
      </c>
      <c r="C2" s="48"/>
      <c r="D2" s="48"/>
      <c r="E2" s="48"/>
      <c r="F2" s="49"/>
      <c r="G2" s="13"/>
      <c r="H2" s="50" t="s">
        <v>4</v>
      </c>
      <c r="I2" s="51"/>
      <c r="J2" s="13"/>
      <c r="K2" s="52" t="s">
        <v>16</v>
      </c>
      <c r="L2" s="53"/>
      <c r="M2" s="53"/>
      <c r="N2" s="54"/>
      <c r="O2" s="13"/>
      <c r="P2" s="55" t="s">
        <v>7</v>
      </c>
      <c r="Q2" s="56"/>
      <c r="R2" s="57"/>
      <c r="S2" s="13"/>
      <c r="T2" s="58" t="s">
        <v>31</v>
      </c>
      <c r="U2" s="59"/>
      <c r="V2" s="60"/>
      <c r="W2" s="13"/>
      <c r="X2" s="45" t="s">
        <v>8</v>
      </c>
      <c r="Y2" s="46"/>
      <c r="Z2" s="13"/>
      <c r="AA2" s="3" t="s">
        <v>18</v>
      </c>
      <c r="AB2" s="3" t="s">
        <v>24</v>
      </c>
      <c r="AC2" s="4" t="s">
        <v>19</v>
      </c>
      <c r="AD2" s="4" t="s">
        <v>21</v>
      </c>
      <c r="AE2" s="4" t="s">
        <v>20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22</v>
      </c>
      <c r="AL2" s="3" t="s">
        <v>28</v>
      </c>
      <c r="AM2" s="4" t="s">
        <v>23</v>
      </c>
      <c r="AN2" s="4" t="s">
        <v>29</v>
      </c>
      <c r="AO2" s="4" t="s">
        <v>30</v>
      </c>
      <c r="AP2" s="4" t="s">
        <v>33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4" t="s">
        <v>25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17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5</v>
      </c>
      <c r="D4" s="41">
        <f>(C4-B4)+1</f>
        <v>4</v>
      </c>
      <c r="E4" s="41">
        <f>D4/2</f>
        <v>2</v>
      </c>
      <c r="F4" s="8">
        <v>1</v>
      </c>
      <c r="H4" s="7">
        <v>473</v>
      </c>
      <c r="I4" s="8">
        <v>1</v>
      </c>
      <c r="K4" s="32">
        <v>446</v>
      </c>
      <c r="L4" s="26">
        <v>447</v>
      </c>
      <c r="M4" s="26">
        <f t="shared" ref="M4:M10" si="0">(L4-K4)+1</f>
        <v>2</v>
      </c>
      <c r="N4" s="37">
        <v>1</v>
      </c>
      <c r="P4" s="7">
        <v>474</v>
      </c>
      <c r="Q4" s="5">
        <v>495</v>
      </c>
      <c r="R4" s="8">
        <f>(Q4-P4)+1</f>
        <v>22</v>
      </c>
      <c r="T4" s="43">
        <v>496</v>
      </c>
      <c r="U4" s="44">
        <v>499</v>
      </c>
      <c r="V4" s="8">
        <f t="shared" ref="V4:V6" si="1">(U4-T4)+1</f>
        <v>4</v>
      </c>
      <c r="X4" s="7">
        <v>897</v>
      </c>
      <c r="Y4" s="8">
        <v>1</v>
      </c>
      <c r="AA4" s="5">
        <v>897</v>
      </c>
    </row>
    <row r="5" spans="2:42" x14ac:dyDescent="0.3">
      <c r="B5" s="7">
        <v>8</v>
      </c>
      <c r="C5" s="5">
        <v>8</v>
      </c>
      <c r="D5" s="41">
        <f t="shared" ref="D5:D53" si="2">(C5-B5)+1</f>
        <v>1</v>
      </c>
      <c r="E5" s="41">
        <f t="shared" ref="E5:E53" si="3">D5/2</f>
        <v>0.5</v>
      </c>
      <c r="F5" s="8">
        <v>1</v>
      </c>
      <c r="H5" s="7">
        <v>866</v>
      </c>
      <c r="I5" s="8">
        <v>1</v>
      </c>
      <c r="K5" s="32">
        <v>552</v>
      </c>
      <c r="L5" s="26">
        <v>553</v>
      </c>
      <c r="M5" s="26">
        <f t="shared" si="0"/>
        <v>2</v>
      </c>
      <c r="N5" s="37">
        <v>1</v>
      </c>
      <c r="P5" s="7">
        <v>500</v>
      </c>
      <c r="Q5" s="5">
        <v>500</v>
      </c>
      <c r="R5" s="8">
        <f t="shared" ref="R5:R8" si="4">(Q5-P5)+1</f>
        <v>1</v>
      </c>
      <c r="T5" s="43">
        <v>808</v>
      </c>
      <c r="U5" s="44">
        <v>811</v>
      </c>
      <c r="V5" s="8">
        <f t="shared" si="1"/>
        <v>4</v>
      </c>
      <c r="X5" s="7"/>
      <c r="Y5" s="8"/>
    </row>
    <row r="6" spans="2:42" x14ac:dyDescent="0.3">
      <c r="B6" s="7">
        <v>14</v>
      </c>
      <c r="C6" s="5">
        <v>14</v>
      </c>
      <c r="D6" s="41">
        <f t="shared" si="2"/>
        <v>1</v>
      </c>
      <c r="E6" s="41">
        <f t="shared" si="3"/>
        <v>0.5</v>
      </c>
      <c r="F6" s="8">
        <v>1</v>
      </c>
      <c r="H6" s="7"/>
      <c r="I6" s="8"/>
      <c r="K6" s="32">
        <v>639</v>
      </c>
      <c r="L6" s="26">
        <v>640</v>
      </c>
      <c r="M6" s="26">
        <f t="shared" si="0"/>
        <v>2</v>
      </c>
      <c r="N6" s="37">
        <v>1</v>
      </c>
      <c r="P6" s="7">
        <v>525</v>
      </c>
      <c r="Q6" s="5">
        <v>530</v>
      </c>
      <c r="R6" s="8">
        <f t="shared" si="4"/>
        <v>6</v>
      </c>
      <c r="T6" s="43">
        <v>821</v>
      </c>
      <c r="U6" s="44">
        <v>827</v>
      </c>
      <c r="V6" s="8">
        <f t="shared" si="1"/>
        <v>7</v>
      </c>
      <c r="X6" s="7"/>
      <c r="Y6" s="8"/>
    </row>
    <row r="7" spans="2:42" x14ac:dyDescent="0.3">
      <c r="B7" s="7">
        <v>16</v>
      </c>
      <c r="C7" s="5">
        <v>17</v>
      </c>
      <c r="D7" s="41">
        <f t="shared" si="2"/>
        <v>2</v>
      </c>
      <c r="E7" s="41">
        <f t="shared" si="3"/>
        <v>1</v>
      </c>
      <c r="F7" s="8">
        <v>1</v>
      </c>
      <c r="H7" s="7"/>
      <c r="I7" s="8"/>
      <c r="K7" s="32">
        <v>650</v>
      </c>
      <c r="L7" s="26">
        <v>652</v>
      </c>
      <c r="M7" s="26">
        <f t="shared" si="0"/>
        <v>3</v>
      </c>
      <c r="N7" s="37">
        <v>1</v>
      </c>
      <c r="P7" s="7">
        <v>583</v>
      </c>
      <c r="Q7" s="5">
        <v>584</v>
      </c>
      <c r="R7" s="8">
        <f t="shared" si="4"/>
        <v>2</v>
      </c>
      <c r="T7" s="7"/>
      <c r="V7" s="8"/>
      <c r="X7" s="7"/>
      <c r="Y7" s="8"/>
    </row>
    <row r="8" spans="2:42" x14ac:dyDescent="0.3">
      <c r="B8" s="7">
        <v>20</v>
      </c>
      <c r="C8" s="5">
        <v>25</v>
      </c>
      <c r="D8" s="41">
        <f t="shared" si="2"/>
        <v>6</v>
      </c>
      <c r="E8" s="41">
        <f t="shared" si="3"/>
        <v>3</v>
      </c>
      <c r="F8" s="8">
        <v>1</v>
      </c>
      <c r="H8" s="7"/>
      <c r="I8" s="8"/>
      <c r="K8" s="42">
        <v>731</v>
      </c>
      <c r="L8" s="30">
        <v>733</v>
      </c>
      <c r="M8" s="30">
        <f t="shared" si="0"/>
        <v>3</v>
      </c>
      <c r="N8" s="36">
        <v>1</v>
      </c>
      <c r="P8" s="7">
        <v>867</v>
      </c>
      <c r="Q8" s="5">
        <v>896</v>
      </c>
      <c r="R8" s="8">
        <f t="shared" si="4"/>
        <v>30</v>
      </c>
      <c r="T8" s="7"/>
      <c r="V8" s="8"/>
      <c r="X8" s="7"/>
      <c r="Y8" s="8"/>
    </row>
    <row r="9" spans="2:42" x14ac:dyDescent="0.3">
      <c r="B9" s="7">
        <v>44</v>
      </c>
      <c r="C9" s="5">
        <v>52</v>
      </c>
      <c r="D9" s="41">
        <f t="shared" si="2"/>
        <v>9</v>
      </c>
      <c r="E9" s="41">
        <f t="shared" si="3"/>
        <v>4.5</v>
      </c>
      <c r="F9" s="8">
        <v>1</v>
      </c>
      <c r="H9" s="7"/>
      <c r="I9" s="8"/>
      <c r="K9" s="42">
        <v>780</v>
      </c>
      <c r="L9" s="30">
        <v>781</v>
      </c>
      <c r="M9" s="30">
        <f t="shared" si="0"/>
        <v>2</v>
      </c>
      <c r="N9" s="36">
        <v>1</v>
      </c>
      <c r="P9" s="7"/>
      <c r="R9" s="8"/>
      <c r="T9" s="7"/>
      <c r="V9" s="8"/>
      <c r="X9" s="7"/>
      <c r="Y9" s="8"/>
    </row>
    <row r="10" spans="2:42" x14ac:dyDescent="0.3">
      <c r="B10" s="7">
        <v>92</v>
      </c>
      <c r="C10" s="5">
        <v>92</v>
      </c>
      <c r="D10" s="41">
        <f t="shared" si="2"/>
        <v>1</v>
      </c>
      <c r="E10" s="41">
        <f t="shared" si="3"/>
        <v>0.5</v>
      </c>
      <c r="F10" s="8">
        <v>1</v>
      </c>
      <c r="H10" s="7"/>
      <c r="I10" s="8"/>
      <c r="K10" s="42">
        <v>814</v>
      </c>
      <c r="L10" s="30">
        <v>815</v>
      </c>
      <c r="M10" s="30">
        <f t="shared" si="0"/>
        <v>2</v>
      </c>
      <c r="N10" s="36">
        <v>1</v>
      </c>
      <c r="P10" s="7"/>
      <c r="R10" s="8"/>
      <c r="T10" s="7"/>
      <c r="V10" s="8"/>
      <c r="X10" s="7"/>
      <c r="Y10" s="8"/>
    </row>
    <row r="11" spans="2:42" x14ac:dyDescent="0.3">
      <c r="B11" s="7">
        <v>113</v>
      </c>
      <c r="C11" s="5">
        <v>113</v>
      </c>
      <c r="D11" s="41">
        <f t="shared" si="2"/>
        <v>1</v>
      </c>
      <c r="E11" s="41">
        <f t="shared" si="3"/>
        <v>0.5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121</v>
      </c>
      <c r="C12" s="5">
        <v>121</v>
      </c>
      <c r="D12" s="41">
        <f t="shared" si="2"/>
        <v>1</v>
      </c>
      <c r="E12" s="41">
        <f t="shared" si="3"/>
        <v>0.5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152</v>
      </c>
      <c r="C13" s="5">
        <v>153</v>
      </c>
      <c r="D13" s="41">
        <f t="shared" si="2"/>
        <v>2</v>
      </c>
      <c r="E13" s="41">
        <f t="shared" si="3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167</v>
      </c>
      <c r="C14" s="5">
        <v>189</v>
      </c>
      <c r="D14" s="41">
        <f t="shared" si="2"/>
        <v>23</v>
      </c>
      <c r="E14" s="41">
        <f t="shared" si="3"/>
        <v>11.5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211</v>
      </c>
      <c r="C15" s="5">
        <v>211</v>
      </c>
      <c r="D15" s="41">
        <f t="shared" si="2"/>
        <v>1</v>
      </c>
      <c r="E15" s="41">
        <f t="shared" si="3"/>
        <v>0.5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227</v>
      </c>
      <c r="C16" s="5">
        <v>228</v>
      </c>
      <c r="D16" s="41">
        <f t="shared" si="2"/>
        <v>2</v>
      </c>
      <c r="E16" s="41">
        <f t="shared" si="3"/>
        <v>1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263</v>
      </c>
      <c r="C17" s="5">
        <v>263</v>
      </c>
      <c r="D17" s="41">
        <f t="shared" si="2"/>
        <v>1</v>
      </c>
      <c r="E17" s="41">
        <f t="shared" si="3"/>
        <v>0.5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308</v>
      </c>
      <c r="C18" s="5">
        <v>309</v>
      </c>
      <c r="D18" s="41">
        <f t="shared" si="2"/>
        <v>2</v>
      </c>
      <c r="E18" s="41">
        <f t="shared" si="3"/>
        <v>1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329</v>
      </c>
      <c r="C19" s="5">
        <v>329</v>
      </c>
      <c r="D19" s="41">
        <f t="shared" si="2"/>
        <v>1</v>
      </c>
      <c r="E19" s="41">
        <f t="shared" si="3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338</v>
      </c>
      <c r="C20" s="5">
        <v>340</v>
      </c>
      <c r="D20" s="41">
        <f t="shared" si="2"/>
        <v>3</v>
      </c>
      <c r="E20" s="41">
        <f t="shared" si="3"/>
        <v>1.5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346</v>
      </c>
      <c r="C21" s="5">
        <v>356</v>
      </c>
      <c r="D21" s="41">
        <f t="shared" si="2"/>
        <v>11</v>
      </c>
      <c r="E21" s="41">
        <f t="shared" si="3"/>
        <v>5.5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364</v>
      </c>
      <c r="C22" s="5">
        <v>366</v>
      </c>
      <c r="D22" s="41">
        <f t="shared" si="2"/>
        <v>3</v>
      </c>
      <c r="E22" s="41">
        <f t="shared" si="3"/>
        <v>1.5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393</v>
      </c>
      <c r="C23" s="5">
        <v>393</v>
      </c>
      <c r="D23" s="41">
        <f t="shared" si="2"/>
        <v>1</v>
      </c>
      <c r="E23" s="41">
        <f t="shared" si="3"/>
        <v>0.5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418</v>
      </c>
      <c r="C24" s="5">
        <v>426</v>
      </c>
      <c r="D24" s="41">
        <f t="shared" si="2"/>
        <v>9</v>
      </c>
      <c r="E24" s="41">
        <f t="shared" si="3"/>
        <v>4.5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429</v>
      </c>
      <c r="C25" s="5">
        <v>429</v>
      </c>
      <c r="D25" s="41">
        <f t="shared" si="2"/>
        <v>1</v>
      </c>
      <c r="E25" s="41">
        <f t="shared" si="3"/>
        <v>0.5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431</v>
      </c>
      <c r="C26" s="5">
        <v>434</v>
      </c>
      <c r="D26" s="41">
        <f t="shared" si="2"/>
        <v>4</v>
      </c>
      <c r="E26" s="41">
        <f t="shared" si="3"/>
        <v>2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437</v>
      </c>
      <c r="C27" s="5">
        <v>437</v>
      </c>
      <c r="D27" s="41">
        <f t="shared" si="2"/>
        <v>1</v>
      </c>
      <c r="E27" s="41">
        <f t="shared" si="3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466</v>
      </c>
      <c r="C28" s="5">
        <v>468</v>
      </c>
      <c r="D28" s="41">
        <f t="shared" si="2"/>
        <v>3</v>
      </c>
      <c r="E28" s="41">
        <f t="shared" si="3"/>
        <v>1.5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534</v>
      </c>
      <c r="C29" s="5">
        <v>535</v>
      </c>
      <c r="D29" s="41">
        <f t="shared" si="2"/>
        <v>2</v>
      </c>
      <c r="E29" s="41">
        <f t="shared" si="3"/>
        <v>1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537</v>
      </c>
      <c r="C30" s="5">
        <v>537</v>
      </c>
      <c r="D30" s="41">
        <f t="shared" si="2"/>
        <v>1</v>
      </c>
      <c r="E30" s="41">
        <f t="shared" si="3"/>
        <v>0.5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591</v>
      </c>
      <c r="C31" s="5">
        <v>592</v>
      </c>
      <c r="D31" s="41">
        <f t="shared" si="2"/>
        <v>2</v>
      </c>
      <c r="E31" s="41">
        <f t="shared" si="3"/>
        <v>1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598</v>
      </c>
      <c r="C32" s="5">
        <v>598</v>
      </c>
      <c r="D32" s="41">
        <f t="shared" si="2"/>
        <v>1</v>
      </c>
      <c r="E32" s="41">
        <f t="shared" si="3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604</v>
      </c>
      <c r="C33" s="5">
        <v>604</v>
      </c>
      <c r="D33" s="41">
        <f t="shared" si="2"/>
        <v>1</v>
      </c>
      <c r="E33" s="41">
        <f t="shared" si="3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618</v>
      </c>
      <c r="C34" s="5">
        <v>618</v>
      </c>
      <c r="D34" s="41">
        <f t="shared" si="2"/>
        <v>1</v>
      </c>
      <c r="E34" s="41">
        <f t="shared" si="3"/>
        <v>0.5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665</v>
      </c>
      <c r="C35" s="5">
        <v>668</v>
      </c>
      <c r="D35" s="41">
        <f t="shared" si="2"/>
        <v>4</v>
      </c>
      <c r="E35" s="41">
        <f t="shared" si="3"/>
        <v>2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683</v>
      </c>
      <c r="C36" s="5">
        <v>685</v>
      </c>
      <c r="D36" s="41">
        <f t="shared" si="2"/>
        <v>3</v>
      </c>
      <c r="E36" s="41">
        <f t="shared" si="3"/>
        <v>1.5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690</v>
      </c>
      <c r="C37" s="5">
        <v>690</v>
      </c>
      <c r="D37" s="41">
        <f t="shared" si="2"/>
        <v>1</v>
      </c>
      <c r="E37" s="41">
        <f t="shared" si="3"/>
        <v>0.5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694</v>
      </c>
      <c r="C38" s="5">
        <v>700</v>
      </c>
      <c r="D38" s="41">
        <f t="shared" si="2"/>
        <v>7</v>
      </c>
      <c r="E38" s="41">
        <f t="shared" si="3"/>
        <v>3.5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716</v>
      </c>
      <c r="C39" s="5">
        <v>723</v>
      </c>
      <c r="D39" s="41">
        <f t="shared" si="2"/>
        <v>8</v>
      </c>
      <c r="E39" s="41">
        <f t="shared" si="3"/>
        <v>4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725</v>
      </c>
      <c r="C40" s="5">
        <v>725</v>
      </c>
      <c r="D40" s="41">
        <f t="shared" si="2"/>
        <v>1</v>
      </c>
      <c r="E40" s="41">
        <f t="shared" si="3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730</v>
      </c>
      <c r="C41" s="5">
        <v>730</v>
      </c>
      <c r="D41" s="41">
        <f t="shared" si="2"/>
        <v>1</v>
      </c>
      <c r="E41" s="41">
        <f t="shared" si="3"/>
        <v>0.5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743</v>
      </c>
      <c r="C42" s="5">
        <v>744</v>
      </c>
      <c r="D42" s="41">
        <f t="shared" si="2"/>
        <v>2</v>
      </c>
      <c r="E42" s="41">
        <f t="shared" si="3"/>
        <v>1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748</v>
      </c>
      <c r="C43" s="5">
        <v>752</v>
      </c>
      <c r="D43" s="41">
        <f t="shared" si="2"/>
        <v>5</v>
      </c>
      <c r="E43" s="41">
        <f t="shared" si="3"/>
        <v>2.5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754</v>
      </c>
      <c r="C44" s="5">
        <v>755</v>
      </c>
      <c r="D44" s="41">
        <f t="shared" si="2"/>
        <v>2</v>
      </c>
      <c r="E44" s="41">
        <f t="shared" si="3"/>
        <v>1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760</v>
      </c>
      <c r="C45" s="5">
        <v>760</v>
      </c>
      <c r="D45" s="41">
        <f t="shared" si="2"/>
        <v>1</v>
      </c>
      <c r="E45" s="41">
        <f t="shared" si="3"/>
        <v>0.5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779</v>
      </c>
      <c r="C46" s="5">
        <v>779</v>
      </c>
      <c r="D46" s="41">
        <f t="shared" si="2"/>
        <v>1</v>
      </c>
      <c r="E46" s="41">
        <f t="shared" si="3"/>
        <v>0.5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802</v>
      </c>
      <c r="C47" s="5">
        <v>804</v>
      </c>
      <c r="D47" s="41">
        <f t="shared" si="2"/>
        <v>3</v>
      </c>
      <c r="E47" s="41">
        <f t="shared" si="3"/>
        <v>1.5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813</v>
      </c>
      <c r="C48" s="5">
        <v>813</v>
      </c>
      <c r="D48" s="41">
        <f t="shared" si="2"/>
        <v>1</v>
      </c>
      <c r="E48" s="41">
        <f t="shared" si="3"/>
        <v>0.5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829</v>
      </c>
      <c r="C49" s="5">
        <v>831</v>
      </c>
      <c r="D49" s="41">
        <f t="shared" si="2"/>
        <v>3</v>
      </c>
      <c r="E49" s="41">
        <f t="shared" si="3"/>
        <v>1.5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839</v>
      </c>
      <c r="C50" s="5">
        <v>843</v>
      </c>
      <c r="D50" s="41">
        <f>(C50-B50)+1</f>
        <v>5</v>
      </c>
      <c r="E50" s="41">
        <f t="shared" si="3"/>
        <v>2.5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846</v>
      </c>
      <c r="C51" s="5">
        <v>848</v>
      </c>
      <c r="D51" s="41">
        <f t="shared" si="2"/>
        <v>3</v>
      </c>
      <c r="E51" s="41">
        <f t="shared" si="3"/>
        <v>1.5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850</v>
      </c>
      <c r="C52" s="5">
        <v>851</v>
      </c>
      <c r="D52" s="41">
        <f t="shared" si="2"/>
        <v>2</v>
      </c>
      <c r="E52" s="41">
        <f t="shared" si="3"/>
        <v>1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7">
        <v>860</v>
      </c>
      <c r="C53" s="5">
        <v>864</v>
      </c>
      <c r="D53" s="41">
        <f t="shared" si="2"/>
        <v>5</v>
      </c>
      <c r="E53" s="41">
        <f t="shared" si="3"/>
        <v>2.5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42" x14ac:dyDescent="0.3">
      <c r="B54" s="9"/>
      <c r="C54" s="10"/>
      <c r="D54" s="10"/>
      <c r="E54" s="10"/>
      <c r="F54" s="11"/>
      <c r="H54" s="9"/>
      <c r="I54" s="11"/>
      <c r="K54" s="9"/>
      <c r="L54" s="10"/>
      <c r="M54" s="10"/>
      <c r="N54" s="11"/>
      <c r="P54" s="9"/>
      <c r="Q54" s="10"/>
      <c r="R54" s="11"/>
      <c r="T54" s="9"/>
      <c r="U54" s="10"/>
      <c r="V54" s="11"/>
      <c r="X54" s="9"/>
      <c r="Y54" s="11"/>
    </row>
    <row r="56" spans="2:42" x14ac:dyDescent="0.3">
      <c r="D56" s="5">
        <f>SUM(D4:D54)</f>
        <v>160</v>
      </c>
      <c r="F56" s="5">
        <f>SUM(F4:F54)</f>
        <v>50</v>
      </c>
      <c r="I56" s="5">
        <f>SUM(I4:I54)</f>
        <v>2</v>
      </c>
      <c r="M56" s="5">
        <f>SUM(M4:M54)</f>
        <v>16</v>
      </c>
      <c r="N56" s="5">
        <f>SUM(N4:N54)</f>
        <v>7</v>
      </c>
      <c r="R56" s="5">
        <f>SUM(R4:R54)</f>
        <v>61</v>
      </c>
      <c r="V56" s="5">
        <f>SUM(V4:V54)</f>
        <v>15</v>
      </c>
      <c r="Y56" s="5">
        <f>SUM(Y4:Y54)</f>
        <v>1</v>
      </c>
      <c r="AA56" s="5">
        <f>SUM(AA4:AA54)</f>
        <v>897</v>
      </c>
      <c r="AB56" s="5">
        <f>AA56-(R56+V56+Y56)</f>
        <v>820</v>
      </c>
      <c r="AC56" s="6">
        <f>((D56+I56)/AB56)*100</f>
        <v>19.756097560975611</v>
      </c>
      <c r="AD56" s="6">
        <f>100-AC56</f>
        <v>80.243902439024396</v>
      </c>
      <c r="AE56" s="6">
        <f>(M56/AB56)*100</f>
        <v>1.9512195121951219</v>
      </c>
      <c r="AF56" s="6">
        <f>B4/120</f>
        <v>1.6666666666666666E-2</v>
      </c>
      <c r="AG56" s="6">
        <f>H4/120</f>
        <v>3.9416666666666669</v>
      </c>
      <c r="AH56" s="6">
        <f>R8/120</f>
        <v>0.25</v>
      </c>
      <c r="AI56" s="6">
        <f>I56</f>
        <v>2</v>
      </c>
      <c r="AJ56" s="6">
        <v>1</v>
      </c>
      <c r="AK56" s="6">
        <f>(AJ56/AI56)*100</f>
        <v>50</v>
      </c>
      <c r="AL56" s="6">
        <f>F56+I56</f>
        <v>52</v>
      </c>
      <c r="AM56" s="6">
        <f>(SUM(F58:F59)/AL56)*100</f>
        <v>5.7692307692307692</v>
      </c>
      <c r="AN56" s="6">
        <f>(SUM(F58:F59)/N56)*100</f>
        <v>42.857142857142854</v>
      </c>
      <c r="AO56" s="6">
        <f>AVERAGE(M8:M10)/2</f>
        <v>1.1666666666666667</v>
      </c>
      <c r="AP56" s="6">
        <f>AVERAGE(D4:D53)/2</f>
        <v>1.6</v>
      </c>
    </row>
    <row r="58" spans="2:42" x14ac:dyDescent="0.3">
      <c r="B58" s="21" t="s">
        <v>26</v>
      </c>
      <c r="F58" s="5">
        <v>3</v>
      </c>
    </row>
    <row r="59" spans="2:42" x14ac:dyDescent="0.3">
      <c r="B59" s="22" t="s">
        <v>27</v>
      </c>
      <c r="F59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workbookViewId="0">
      <selection activeCell="P8" sqref="P8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15</v>
      </c>
      <c r="C2" s="1" t="s">
        <v>19</v>
      </c>
      <c r="D2" s="1" t="s">
        <v>21</v>
      </c>
      <c r="E2" s="1" t="s">
        <v>20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22</v>
      </c>
      <c r="L2" s="20" t="s">
        <v>28</v>
      </c>
      <c r="M2" s="1" t="s">
        <v>23</v>
      </c>
      <c r="N2" s="1" t="s">
        <v>29</v>
      </c>
      <c r="O2" s="1" t="s">
        <v>30</v>
      </c>
      <c r="P2" s="1" t="s">
        <v>33</v>
      </c>
    </row>
    <row r="3" spans="2:16" x14ac:dyDescent="0.2">
      <c r="B3">
        <v>1</v>
      </c>
      <c r="C3" s="23"/>
      <c r="D3" s="23"/>
      <c r="E3" s="23">
        <v>0</v>
      </c>
      <c r="F3" s="23">
        <v>8.3333333333333332E-3</v>
      </c>
      <c r="G3" s="23">
        <v>8.3333333333333332E-3</v>
      </c>
      <c r="H3" s="23">
        <v>0.1</v>
      </c>
      <c r="I3" s="23">
        <v>1</v>
      </c>
      <c r="J3" s="23">
        <v>0</v>
      </c>
      <c r="K3" s="23">
        <v>0</v>
      </c>
      <c r="L3" s="23">
        <v>1</v>
      </c>
      <c r="M3" s="23">
        <v>0</v>
      </c>
      <c r="N3" s="23" t="s">
        <v>32</v>
      </c>
      <c r="O3" s="23" t="s">
        <v>32</v>
      </c>
      <c r="P3" t="s">
        <v>32</v>
      </c>
    </row>
    <row r="4" spans="2:16" x14ac:dyDescent="0.2">
      <c r="B4">
        <v>2</v>
      </c>
      <c r="C4" s="23">
        <v>29.870129870129869</v>
      </c>
      <c r="D4" s="23">
        <v>70.129870129870127</v>
      </c>
      <c r="E4" s="23">
        <v>0</v>
      </c>
      <c r="F4" s="23">
        <v>7.4999999999999997E-2</v>
      </c>
      <c r="G4" s="23">
        <v>0.51666666666666672</v>
      </c>
      <c r="H4" s="23">
        <v>0.11666666666666667</v>
      </c>
      <c r="I4" s="23">
        <v>2</v>
      </c>
      <c r="J4" s="23">
        <v>1</v>
      </c>
      <c r="K4" s="23">
        <v>50</v>
      </c>
      <c r="L4" s="23">
        <v>8</v>
      </c>
      <c r="M4" s="23">
        <v>0</v>
      </c>
      <c r="N4" s="23" t="s">
        <v>32</v>
      </c>
      <c r="O4" s="23" t="s">
        <v>32</v>
      </c>
      <c r="P4" s="23">
        <v>1.75</v>
      </c>
    </row>
    <row r="5" spans="2:16" x14ac:dyDescent="0.2">
      <c r="B5">
        <v>3</v>
      </c>
      <c r="C5" s="23">
        <v>38.211382113821138</v>
      </c>
      <c r="D5" s="23">
        <v>61.788617886178862</v>
      </c>
      <c r="E5" s="23">
        <v>7.3170731707317067</v>
      </c>
      <c r="F5" s="23">
        <v>3.3333333333333333E-2</v>
      </c>
      <c r="G5" s="23">
        <v>1.075</v>
      </c>
      <c r="H5" s="23">
        <v>0.20833333333333334</v>
      </c>
      <c r="I5" s="23">
        <v>1</v>
      </c>
      <c r="J5" s="23">
        <v>0</v>
      </c>
      <c r="K5" s="23">
        <v>0</v>
      </c>
      <c r="L5" s="23">
        <v>22</v>
      </c>
      <c r="M5" s="23">
        <v>4.5454545454545459</v>
      </c>
      <c r="N5" s="23">
        <v>33.333333333333329</v>
      </c>
      <c r="O5" s="23">
        <v>1.5</v>
      </c>
      <c r="P5" s="23">
        <v>1.1000000000000001</v>
      </c>
    </row>
    <row r="6" spans="2:16" x14ac:dyDescent="0.2">
      <c r="B6">
        <v>4</v>
      </c>
      <c r="C6" s="23">
        <v>29.949238578680205</v>
      </c>
      <c r="D6" s="23">
        <v>70.050761421319791</v>
      </c>
      <c r="E6" s="23">
        <v>4.6954314720812187</v>
      </c>
      <c r="F6" s="23">
        <v>0.11666666666666667</v>
      </c>
      <c r="G6" s="23">
        <v>0.84166666666666667</v>
      </c>
      <c r="H6" s="23">
        <v>0.25</v>
      </c>
      <c r="I6" s="23">
        <v>2</v>
      </c>
      <c r="J6" s="23">
        <v>1</v>
      </c>
      <c r="K6" s="23">
        <v>50</v>
      </c>
      <c r="L6" s="23">
        <v>60</v>
      </c>
      <c r="M6" s="23">
        <v>10</v>
      </c>
      <c r="N6" s="23">
        <v>50</v>
      </c>
      <c r="O6" s="23">
        <v>1.75</v>
      </c>
      <c r="P6" s="23">
        <v>2.02</v>
      </c>
    </row>
    <row r="7" spans="2:16" x14ac:dyDescent="0.2">
      <c r="B7">
        <v>5</v>
      </c>
      <c r="C7" s="23">
        <v>19.756097560975611</v>
      </c>
      <c r="D7" s="23">
        <v>80.243902439024396</v>
      </c>
      <c r="E7" s="23">
        <v>1.9512195121951219</v>
      </c>
      <c r="F7" s="23">
        <v>1.6666666666666666E-2</v>
      </c>
      <c r="G7" s="23">
        <v>3.9416666666666669</v>
      </c>
      <c r="H7" s="23">
        <v>0.25</v>
      </c>
      <c r="I7" s="23">
        <v>2</v>
      </c>
      <c r="J7" s="23">
        <v>1</v>
      </c>
      <c r="K7" s="23">
        <v>50</v>
      </c>
      <c r="L7" s="23">
        <v>52</v>
      </c>
      <c r="M7" s="23">
        <v>5.7692307692307692</v>
      </c>
      <c r="N7" s="23">
        <v>42.857142857142854</v>
      </c>
      <c r="O7" s="23">
        <v>1.1666666666666667</v>
      </c>
      <c r="P7" s="23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2024-08-16T20:09:15Z</dcterms:modified>
</cp:coreProperties>
</file>