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Supplemental Figures/Supplemental Figure 6/Excel data sheets - non-transgenic/08302023 Ex237/08302023 Ex237 Batch 1/"/>
    </mc:Choice>
  </mc:AlternateContent>
  <xr:revisionPtr revIDLastSave="0" documentId="13_ncr:1_{B0157A0F-5338-9B44-B3B8-BB14C993912A}" xr6:coauthVersionLast="47" xr6:coauthVersionMax="47" xr10:uidLastSave="{00000000-0000-0000-0000-000000000000}"/>
  <bookViews>
    <workbookView xWindow="0" yWindow="500" windowWidth="28800" windowHeight="1634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2" i="1" l="1"/>
  <c r="Q32" i="1"/>
  <c r="P32" i="1"/>
  <c r="M32" i="1"/>
  <c r="N32" i="1" s="1"/>
  <c r="O32" i="1" s="1"/>
  <c r="L32" i="1"/>
  <c r="K32" i="1"/>
  <c r="I32" i="1"/>
  <c r="F32" i="1"/>
  <c r="D32" i="1"/>
  <c r="D30" i="1"/>
  <c r="D31" i="1"/>
  <c r="I30" i="1"/>
  <c r="D29" i="1"/>
  <c r="I29" i="1"/>
  <c r="R24" i="1" l="1"/>
  <c r="Q24" i="1"/>
  <c r="P24" i="1"/>
  <c r="M24" i="1"/>
  <c r="N24" i="1" s="1"/>
  <c r="O24" i="1" s="1"/>
  <c r="I24" i="1"/>
  <c r="Q19" i="1"/>
  <c r="P19" i="1"/>
  <c r="L19" i="1"/>
  <c r="K19" i="1"/>
  <c r="I17" i="1"/>
  <c r="I19" i="1" s="1"/>
  <c r="F19" i="1"/>
  <c r="D18" i="1"/>
  <c r="D17" i="1"/>
  <c r="M19" i="1" l="1"/>
  <c r="D19" i="1"/>
  <c r="R19" i="1"/>
  <c r="Q12" i="1"/>
  <c r="P12" i="1"/>
  <c r="L12" i="1"/>
  <c r="K12" i="1"/>
  <c r="F12" i="1"/>
  <c r="I6" i="1"/>
  <c r="R12" i="1" s="1"/>
  <c r="I5" i="1"/>
  <c r="I12" i="1" s="1"/>
  <c r="D6" i="1"/>
  <c r="D7" i="1"/>
  <c r="D8" i="1"/>
  <c r="D9" i="1"/>
  <c r="D10" i="1"/>
  <c r="D11" i="1"/>
  <c r="D5" i="1"/>
  <c r="M12" i="1" l="1"/>
  <c r="N19" i="1"/>
  <c r="O19" i="1" s="1"/>
  <c r="D12" i="1"/>
  <c r="N12" i="1" s="1"/>
  <c r="O12" i="1" s="1"/>
</calcChain>
</file>

<file path=xl/sharedStrings.xml><?xml version="1.0" encoding="utf-8"?>
<sst xmlns="http://schemas.openxmlformats.org/spreadsheetml/2006/main" count="112" uniqueCount="24">
  <si>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</si>
  <si>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</si>
  <si>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</si>
  <si>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</si>
  <si>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</si>
  <si>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</si>
  <si>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</si>
  <si>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</si>
  <si>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</si>
  <si>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</si>
  <si>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</si>
  <si>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</si>
  <si>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</si>
  <si>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</si>
  <si>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Time to initial event</t>
  </si>
  <si>
    <t>Worm 1</t>
  </si>
  <si>
    <t>Worm 2</t>
  </si>
  <si>
    <t>Worm 3</t>
  </si>
  <si>
    <t>Worm 4</t>
  </si>
  <si>
    <t>Time to first puncture</t>
  </si>
  <si>
    <t>Time to successful completion</t>
  </si>
  <si>
    <t>Total number of attempts</t>
  </si>
  <si>
    <t>Number of aborted attempts</t>
  </si>
  <si>
    <t>Proportion of aborted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</si>
</sst>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AD32"/>
  <sheetViews>
    <sheetView tabSelected="1" topLeftCell="K2" zoomScale="73" workbookViewId="0">
      <selection activeCell="W5" sqref="W5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4" max="14" width="34.5" style="5" customWidth="1"/>
    <col min="15" max="15" width="20.5" style="5" customWidth="1"/>
    <col min="16" max="16" width="8.83203125" style="5"/>
    <col min="17" max="17" width="14.1640625" style="5" customWidth="1"/>
    <col min="18" max="18" width="14.33203125" style="5" customWidth="1"/>
    <col min="21" max="21" width="10" customWidth="1"/>
    <col min="23" max="23" width="13" customWidth="1"/>
    <col min="24" max="24" width="10.1640625" customWidth="1"/>
    <col min="27" max="27" width="11.83203125" customWidth="1"/>
  </cols>
  <sheetData>
    <row r="1" spans="2:30" ht="6" customHeight="1" x14ac:dyDescent="0.2"/>
    <row r="2" spans="2:30" s="1" customFormat="1" x14ac:dyDescent="0.2">
      <c r="B2" s="3" t="s">
        <v>15</v>
      </c>
      <c r="N2" s="7"/>
      <c r="O2" s="7"/>
      <c r="P2" s="7"/>
      <c r="Q2" s="7"/>
      <c r="R2" s="7"/>
    </row>
    <row r="3" spans="2:30" ht="80" x14ac:dyDescent="0.2">
      <c r="B3" s="11" t="s">
        <v>0</v>
      </c>
      <c r="C3" s="11"/>
      <c r="D3" s="11"/>
      <c r="E3" s="11" t="s">
        <v>4</v>
      </c>
      <c r="F3" s="11"/>
      <c r="G3" s="11" t="s">
        <v>7</v>
      </c>
      <c r="H3" s="11"/>
      <c r="I3" s="11"/>
      <c r="J3" s="11" t="s">
        <v>8</v>
      </c>
      <c r="K3" s="11"/>
      <c r="L3" s="4" t="s">
        <v>12</v>
      </c>
      <c r="M3" s="4" t="s">
        <v>10</v>
      </c>
      <c r="N3" s="6" t="s">
        <v>11</v>
      </c>
      <c r="O3" s="6" t="s">
        <v>13</v>
      </c>
      <c r="P3" s="6" t="s">
        <v>14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W3" s="6" t="s">
        <v>11</v>
      </c>
      <c r="X3" s="6" t="s">
        <v>13</v>
      </c>
      <c r="Y3" s="6" t="s">
        <v>14</v>
      </c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</row>
    <row r="4" spans="2:30" x14ac:dyDescent="0.2"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1</v>
      </c>
      <c r="H4" s="2" t="s">
        <v>2</v>
      </c>
      <c r="I4" s="2" t="s">
        <v>3</v>
      </c>
      <c r="J4" s="2" t="s">
        <v>5</v>
      </c>
      <c r="K4" s="2" t="s">
        <v>6</v>
      </c>
      <c r="L4" s="2" t="s">
        <v>9</v>
      </c>
      <c r="W4" s="5">
        <v>13.551401869158877</v>
      </c>
      <c r="X4" s="5">
        <v>86.44859813084112</v>
      </c>
      <c r="Y4" s="5">
        <v>8.3333333333333332E-3</v>
      </c>
      <c r="Z4" s="5">
        <v>5.8333333333333334E-2</v>
      </c>
      <c r="AA4" s="5">
        <v>0.7583333333333333</v>
      </c>
      <c r="AB4">
        <v>2</v>
      </c>
      <c r="AC4">
        <v>1</v>
      </c>
      <c r="AD4">
        <v>50</v>
      </c>
    </row>
    <row r="5" spans="2:30" x14ac:dyDescent="0.2">
      <c r="B5">
        <v>1</v>
      </c>
      <c r="C5">
        <v>6</v>
      </c>
      <c r="D5">
        <f>(C5-B5)+1</f>
        <v>6</v>
      </c>
      <c r="E5">
        <v>7</v>
      </c>
      <c r="F5">
        <v>1</v>
      </c>
      <c r="G5">
        <v>8</v>
      </c>
      <c r="H5">
        <v>19</v>
      </c>
      <c r="I5">
        <f>(H5-G5)+1</f>
        <v>12</v>
      </c>
      <c r="J5">
        <v>318</v>
      </c>
      <c r="K5">
        <v>1</v>
      </c>
      <c r="L5" s="8">
        <v>318</v>
      </c>
      <c r="W5" s="5">
        <v>5.241935483870968</v>
      </c>
      <c r="X5" s="5">
        <v>94.758064516129025</v>
      </c>
      <c r="Y5" s="5">
        <v>0.8</v>
      </c>
      <c r="Z5" s="5">
        <v>2.0666666666666669</v>
      </c>
      <c r="AA5" s="5">
        <v>0.52500000000000002</v>
      </c>
      <c r="AB5">
        <v>1</v>
      </c>
      <c r="AC5">
        <v>0</v>
      </c>
      <c r="AD5">
        <v>0</v>
      </c>
    </row>
    <row r="6" spans="2:30" x14ac:dyDescent="0.2">
      <c r="B6">
        <v>38</v>
      </c>
      <c r="C6">
        <v>42</v>
      </c>
      <c r="D6">
        <f t="shared" ref="D6:D11" si="0">(C6-B6)+1</f>
        <v>5</v>
      </c>
      <c r="E6">
        <v>226</v>
      </c>
      <c r="F6">
        <v>1</v>
      </c>
      <c r="G6">
        <v>227</v>
      </c>
      <c r="H6">
        <v>317</v>
      </c>
      <c r="I6">
        <f>(H6-G6)+1</f>
        <v>91</v>
      </c>
      <c r="W6" s="5"/>
      <c r="X6" s="5">
        <v>0</v>
      </c>
      <c r="Y6" s="5">
        <v>8.3333333333333332E-3</v>
      </c>
      <c r="Z6" s="5">
        <v>8.3333333333333332E-3</v>
      </c>
      <c r="AA6" s="5">
        <v>2.5333333333333332</v>
      </c>
      <c r="AB6">
        <v>1</v>
      </c>
      <c r="AC6">
        <v>0</v>
      </c>
      <c r="AD6">
        <v>0</v>
      </c>
    </row>
    <row r="7" spans="2:30" x14ac:dyDescent="0.2">
      <c r="B7">
        <v>48</v>
      </c>
      <c r="C7">
        <v>49</v>
      </c>
      <c r="D7">
        <f t="shared" si="0"/>
        <v>2</v>
      </c>
      <c r="W7" s="5">
        <v>3.3175355450236967</v>
      </c>
      <c r="X7" s="5">
        <v>96.682464454976298</v>
      </c>
      <c r="Y7" s="5">
        <v>1.4833333333333334</v>
      </c>
      <c r="Z7" s="5">
        <v>1.4916666666666667</v>
      </c>
      <c r="AA7" s="5">
        <v>0.48333333333333334</v>
      </c>
      <c r="AB7">
        <v>2</v>
      </c>
      <c r="AC7">
        <v>1</v>
      </c>
      <c r="AD7">
        <v>50</v>
      </c>
    </row>
    <row r="8" spans="2:30" x14ac:dyDescent="0.2">
      <c r="B8">
        <v>128</v>
      </c>
      <c r="C8">
        <v>129</v>
      </c>
      <c r="D8">
        <f t="shared" si="0"/>
        <v>2</v>
      </c>
    </row>
    <row r="9" spans="2:30" x14ac:dyDescent="0.2">
      <c r="B9">
        <v>142</v>
      </c>
      <c r="C9">
        <v>142</v>
      </c>
      <c r="D9">
        <f t="shared" si="0"/>
        <v>1</v>
      </c>
    </row>
    <row r="10" spans="2:30" x14ac:dyDescent="0.2">
      <c r="B10">
        <v>198</v>
      </c>
      <c r="C10">
        <v>207</v>
      </c>
      <c r="D10">
        <f t="shared" si="0"/>
        <v>10</v>
      </c>
    </row>
    <row r="11" spans="2:30" x14ac:dyDescent="0.2">
      <c r="B11">
        <v>225</v>
      </c>
      <c r="C11">
        <v>225</v>
      </c>
      <c r="D11">
        <f t="shared" si="0"/>
        <v>1</v>
      </c>
    </row>
    <row r="12" spans="2:30" x14ac:dyDescent="0.2">
      <c r="D12">
        <f>SUM(D5:D11)</f>
        <v>27</v>
      </c>
      <c r="F12">
        <f>SUM(F5:F11)</f>
        <v>2</v>
      </c>
      <c r="I12">
        <f>SUM(I5:I11)</f>
        <v>103</v>
      </c>
      <c r="K12">
        <f>SUM(K5:K11)</f>
        <v>1</v>
      </c>
      <c r="L12">
        <f>SUM(L5:L11)</f>
        <v>318</v>
      </c>
      <c r="M12">
        <f>L12-(I12+K12)</f>
        <v>214</v>
      </c>
      <c r="N12" s="5">
        <f>((D12+F12)/M12)*100</f>
        <v>13.551401869158877</v>
      </c>
      <c r="O12" s="5">
        <f>100-N12</f>
        <v>86.44859813084112</v>
      </c>
      <c r="P12" s="5">
        <f>B5/120</f>
        <v>8.3333333333333332E-3</v>
      </c>
      <c r="Q12" s="5">
        <f>E5/120</f>
        <v>5.8333333333333334E-2</v>
      </c>
      <c r="R12" s="5">
        <f>I6/120</f>
        <v>0.7583333333333333</v>
      </c>
      <c r="S12">
        <v>2</v>
      </c>
      <c r="T12">
        <v>1</v>
      </c>
      <c r="U12">
        <v>50</v>
      </c>
    </row>
    <row r="14" spans="2:30" s="1" customFormat="1" x14ac:dyDescent="0.2">
      <c r="B14" s="3" t="s">
        <v>16</v>
      </c>
      <c r="N14" s="7"/>
      <c r="O14" s="7"/>
      <c r="P14" s="7"/>
      <c r="Q14" s="7"/>
      <c r="R14" s="7"/>
    </row>
    <row r="15" spans="2:30" ht="64" x14ac:dyDescent="0.2">
      <c r="B15" s="11" t="s">
        <v>0</v>
      </c>
      <c r="C15" s="11"/>
      <c r="D15" s="11"/>
      <c r="E15" s="11" t="s">
        <v>4</v>
      </c>
      <c r="F15" s="11"/>
      <c r="G15" s="11" t="s">
        <v>7</v>
      </c>
      <c r="H15" s="11"/>
      <c r="I15" s="11"/>
      <c r="J15" s="11" t="s">
        <v>8</v>
      </c>
      <c r="K15" s="11"/>
      <c r="L15" s="4" t="s">
        <v>12</v>
      </c>
      <c r="M15" s="4" t="s">
        <v>10</v>
      </c>
      <c r="N15" s="6" t="s">
        <v>11</v>
      </c>
      <c r="O15" s="6" t="s">
        <v>13</v>
      </c>
      <c r="P15" s="6" t="s">
        <v>14</v>
      </c>
      <c r="Q15" s="6" t="s">
        <v>19</v>
      </c>
      <c r="R15" s="6" t="s">
        <v>20</v>
      </c>
      <c r="S15" s="6" t="s">
        <v>21</v>
      </c>
      <c r="T15" s="6" t="s">
        <v>22</v>
      </c>
      <c r="U15" s="6" t="s">
        <v>23</v>
      </c>
    </row>
    <row r="16" spans="2:30" x14ac:dyDescent="0.2">
      <c r="B16" s="2" t="s">
        <v>1</v>
      </c>
      <c r="C16" s="2" t="s">
        <v>2</v>
      </c>
      <c r="D16" s="2" t="s">
        <v>3</v>
      </c>
      <c r="E16" s="2" t="s">
        <v>5</v>
      </c>
      <c r="F16" s="2" t="s">
        <v>6</v>
      </c>
      <c r="G16" s="2" t="s">
        <v>1</v>
      </c>
      <c r="H16" s="2" t="s">
        <v>2</v>
      </c>
      <c r="I16" s="2" t="s">
        <v>3</v>
      </c>
      <c r="J16" s="2" t="s">
        <v>5</v>
      </c>
      <c r="K16" s="2" t="s">
        <v>6</v>
      </c>
      <c r="L16" s="2" t="s">
        <v>9</v>
      </c>
    </row>
    <row r="17" spans="2:21" x14ac:dyDescent="0.2">
      <c r="B17">
        <v>96</v>
      </c>
      <c r="C17">
        <v>100</v>
      </c>
      <c r="D17">
        <f>(C17-B17)+1</f>
        <v>5</v>
      </c>
      <c r="E17">
        <v>248</v>
      </c>
      <c r="F17">
        <v>1</v>
      </c>
      <c r="G17">
        <v>249</v>
      </c>
      <c r="H17">
        <v>311</v>
      </c>
      <c r="I17">
        <f>(H17-G17)+1</f>
        <v>63</v>
      </c>
      <c r="J17">
        <v>312</v>
      </c>
      <c r="K17">
        <v>1</v>
      </c>
      <c r="L17">
        <v>312</v>
      </c>
    </row>
    <row r="18" spans="2:21" x14ac:dyDescent="0.2">
      <c r="B18">
        <v>241</v>
      </c>
      <c r="C18">
        <v>247</v>
      </c>
      <c r="D18">
        <f>(C18-B18)+1</f>
        <v>7</v>
      </c>
    </row>
    <row r="19" spans="2:21" x14ac:dyDescent="0.2">
      <c r="D19">
        <f>SUM(D17:D18)</f>
        <v>12</v>
      </c>
      <c r="F19">
        <f>SUM(F17:F18)</f>
        <v>1</v>
      </c>
      <c r="I19">
        <f>SUM(I17:I18)</f>
        <v>63</v>
      </c>
      <c r="K19">
        <f>SUM(K17:K18)</f>
        <v>1</v>
      </c>
      <c r="L19">
        <f>SUM(L17:L18)</f>
        <v>312</v>
      </c>
      <c r="M19">
        <f>L19-(I19+K19)</f>
        <v>248</v>
      </c>
      <c r="N19" s="5">
        <f>((D19+F19)/M19)*100</f>
        <v>5.241935483870968</v>
      </c>
      <c r="O19" s="5">
        <f>100-N19</f>
        <v>94.758064516129025</v>
      </c>
      <c r="P19" s="5">
        <f>B17/120</f>
        <v>0.8</v>
      </c>
      <c r="Q19" s="5">
        <f>E17/120</f>
        <v>2.0666666666666669</v>
      </c>
      <c r="R19" s="5">
        <f>I17/120</f>
        <v>0.52500000000000002</v>
      </c>
      <c r="S19">
        <v>1</v>
      </c>
      <c r="T19">
        <v>0</v>
      </c>
      <c r="U19">
        <v>0</v>
      </c>
    </row>
    <row r="21" spans="2:21" s="1" customFormat="1" x14ac:dyDescent="0.2">
      <c r="B21" s="3" t="s">
        <v>17</v>
      </c>
      <c r="N21" s="7"/>
      <c r="O21" s="7"/>
      <c r="P21" s="7"/>
      <c r="Q21" s="7"/>
      <c r="R21" s="7"/>
    </row>
    <row r="22" spans="2:21" ht="64" x14ac:dyDescent="0.2">
      <c r="B22" s="11" t="s">
        <v>0</v>
      </c>
      <c r="C22" s="11"/>
      <c r="D22" s="11"/>
      <c r="E22" s="11" t="s">
        <v>4</v>
      </c>
      <c r="F22" s="11"/>
      <c r="G22" s="11" t="s">
        <v>7</v>
      </c>
      <c r="H22" s="11"/>
      <c r="I22" s="11"/>
      <c r="J22" s="11" t="s">
        <v>8</v>
      </c>
      <c r="K22" s="11"/>
      <c r="L22" s="4" t="s">
        <v>12</v>
      </c>
      <c r="M22" s="4" t="s">
        <v>10</v>
      </c>
      <c r="N22" s="6" t="s">
        <v>11</v>
      </c>
      <c r="O22" s="6" t="s">
        <v>13</v>
      </c>
      <c r="P22" s="6" t="s">
        <v>14</v>
      </c>
      <c r="Q22" s="6" t="s">
        <v>19</v>
      </c>
      <c r="R22" s="6" t="s">
        <v>20</v>
      </c>
      <c r="S22" s="6" t="s">
        <v>21</v>
      </c>
      <c r="T22" s="6" t="s">
        <v>22</v>
      </c>
      <c r="U22" s="6" t="s">
        <v>23</v>
      </c>
    </row>
    <row r="23" spans="2:21" x14ac:dyDescent="0.2">
      <c r="B23" s="2" t="s">
        <v>1</v>
      </c>
      <c r="C23" s="2" t="s">
        <v>2</v>
      </c>
      <c r="D23" s="2" t="s">
        <v>3</v>
      </c>
      <c r="E23" s="2" t="s">
        <v>5</v>
      </c>
      <c r="F23" s="2" t="s">
        <v>6</v>
      </c>
      <c r="G23" s="2" t="s">
        <v>1</v>
      </c>
      <c r="H23" s="2" t="s">
        <v>2</v>
      </c>
      <c r="I23" s="2" t="s">
        <v>3</v>
      </c>
      <c r="J23" s="2" t="s">
        <v>5</v>
      </c>
      <c r="K23" s="2" t="s">
        <v>6</v>
      </c>
      <c r="L23" s="2" t="s">
        <v>9</v>
      </c>
    </row>
    <row r="24" spans="2:21" s="8" customFormat="1" x14ac:dyDescent="0.2">
      <c r="B24" s="10"/>
      <c r="C24" s="10"/>
      <c r="D24" s="10"/>
      <c r="E24" s="10">
        <v>1</v>
      </c>
      <c r="F24" s="10">
        <v>1</v>
      </c>
      <c r="G24" s="10">
        <v>2</v>
      </c>
      <c r="H24" s="10">
        <v>305</v>
      </c>
      <c r="I24" s="8">
        <f>(H24-G24)+1</f>
        <v>304</v>
      </c>
      <c r="J24" s="10">
        <v>306</v>
      </c>
      <c r="K24" s="10">
        <v>1</v>
      </c>
      <c r="L24" s="10">
        <v>306</v>
      </c>
      <c r="M24">
        <f>L24-(I24+K24)</f>
        <v>1</v>
      </c>
      <c r="N24" s="5">
        <f>((D24+F24)/M24)*100</f>
        <v>100</v>
      </c>
      <c r="O24" s="5">
        <f>100-N24</f>
        <v>0</v>
      </c>
      <c r="P24" s="9">
        <f>E24/120</f>
        <v>8.3333333333333332E-3</v>
      </c>
      <c r="Q24" s="9">
        <f>E24/120</f>
        <v>8.3333333333333332E-3</v>
      </c>
      <c r="R24" s="9">
        <f>I24/120</f>
        <v>2.5333333333333332</v>
      </c>
      <c r="S24" s="8">
        <v>1</v>
      </c>
      <c r="T24" s="8">
        <v>0</v>
      </c>
      <c r="U24" s="8">
        <v>0</v>
      </c>
    </row>
    <row r="26" spans="2:21" s="1" customFormat="1" x14ac:dyDescent="0.2">
      <c r="B26" s="3" t="s">
        <v>18</v>
      </c>
      <c r="N26" s="7"/>
      <c r="O26" s="7"/>
      <c r="P26" s="7"/>
      <c r="Q26" s="7"/>
      <c r="R26" s="7"/>
    </row>
    <row r="27" spans="2:21" ht="64" x14ac:dyDescent="0.2">
      <c r="B27" s="11" t="s">
        <v>0</v>
      </c>
      <c r="C27" s="11"/>
      <c r="D27" s="11"/>
      <c r="E27" s="11" t="s">
        <v>4</v>
      </c>
      <c r="F27" s="11"/>
      <c r="G27" s="11" t="s">
        <v>7</v>
      </c>
      <c r="H27" s="11"/>
      <c r="I27" s="11"/>
      <c r="J27" s="11" t="s">
        <v>8</v>
      </c>
      <c r="K27" s="11"/>
      <c r="L27" s="4" t="s">
        <v>12</v>
      </c>
      <c r="M27" s="4" t="s">
        <v>10</v>
      </c>
      <c r="N27" s="6" t="s">
        <v>11</v>
      </c>
      <c r="O27" s="6" t="s">
        <v>13</v>
      </c>
      <c r="P27" s="6" t="s">
        <v>14</v>
      </c>
      <c r="Q27" s="6" t="s">
        <v>19</v>
      </c>
      <c r="R27" s="6" t="s">
        <v>20</v>
      </c>
      <c r="S27" s="6" t="s">
        <v>21</v>
      </c>
      <c r="T27" s="6" t="s">
        <v>22</v>
      </c>
      <c r="U27" s="6" t="s">
        <v>23</v>
      </c>
    </row>
    <row r="28" spans="2:21" x14ac:dyDescent="0.2">
      <c r="B28" s="2" t="s">
        <v>1</v>
      </c>
      <c r="C28" s="2" t="s">
        <v>2</v>
      </c>
      <c r="D28" s="2" t="s">
        <v>3</v>
      </c>
      <c r="E28" s="2" t="s">
        <v>5</v>
      </c>
      <c r="F28" s="2" t="s">
        <v>6</v>
      </c>
      <c r="G28" s="2" t="s">
        <v>1</v>
      </c>
      <c r="H28" s="2" t="s">
        <v>2</v>
      </c>
      <c r="I28" s="2" t="s">
        <v>3</v>
      </c>
      <c r="J28" s="2" t="s">
        <v>5</v>
      </c>
      <c r="K28" s="2" t="s">
        <v>6</v>
      </c>
      <c r="L28" s="2" t="s">
        <v>9</v>
      </c>
    </row>
    <row r="29" spans="2:21" s="8" customFormat="1" x14ac:dyDescent="0.2">
      <c r="B29" s="8">
        <v>178</v>
      </c>
      <c r="C29" s="8">
        <v>178</v>
      </c>
      <c r="D29">
        <f>(C29-B29)+1</f>
        <v>1</v>
      </c>
      <c r="E29" s="8">
        <v>179</v>
      </c>
      <c r="F29" s="8">
        <v>1</v>
      </c>
      <c r="G29" s="8">
        <v>180</v>
      </c>
      <c r="H29" s="8">
        <v>188</v>
      </c>
      <c r="I29" s="8">
        <f>(H29-G29)+1</f>
        <v>9</v>
      </c>
      <c r="J29" s="8">
        <v>490</v>
      </c>
      <c r="K29" s="8">
        <v>1</v>
      </c>
      <c r="L29" s="8">
        <v>490</v>
      </c>
      <c r="N29" s="9"/>
      <c r="O29" s="9"/>
      <c r="P29" s="9"/>
      <c r="Q29" s="9"/>
      <c r="R29" s="9"/>
    </row>
    <row r="30" spans="2:21" s="8" customFormat="1" x14ac:dyDescent="0.2">
      <c r="B30" s="8">
        <v>230</v>
      </c>
      <c r="C30" s="8">
        <v>230</v>
      </c>
      <c r="D30">
        <f t="shared" ref="D30:D31" si="1">(C30-B30)+1</f>
        <v>1</v>
      </c>
      <c r="E30" s="8">
        <v>431</v>
      </c>
      <c r="F30" s="8">
        <v>1</v>
      </c>
      <c r="G30" s="8">
        <v>432</v>
      </c>
      <c r="H30" s="8">
        <v>489</v>
      </c>
      <c r="I30" s="8">
        <f>(H30-G30)+1</f>
        <v>58</v>
      </c>
      <c r="N30" s="9"/>
      <c r="O30" s="9"/>
      <c r="P30" s="9"/>
      <c r="Q30" s="9"/>
      <c r="R30" s="9"/>
    </row>
    <row r="31" spans="2:21" s="8" customFormat="1" x14ac:dyDescent="0.2">
      <c r="B31" s="8">
        <v>290</v>
      </c>
      <c r="C31" s="8">
        <v>299</v>
      </c>
      <c r="D31">
        <f t="shared" si="1"/>
        <v>10</v>
      </c>
      <c r="N31" s="9"/>
      <c r="O31" s="9"/>
      <c r="P31" s="9"/>
      <c r="Q31" s="9"/>
      <c r="R31" s="9"/>
    </row>
    <row r="32" spans="2:21" s="8" customFormat="1" x14ac:dyDescent="0.2">
      <c r="D32" s="8">
        <f>SUM(D29:D31)</f>
        <v>12</v>
      </c>
      <c r="F32" s="8">
        <f>SUM(F29:F31)</f>
        <v>2</v>
      </c>
      <c r="I32" s="8">
        <f>SUM(I29:I31)</f>
        <v>67</v>
      </c>
      <c r="K32" s="8">
        <f>SUM(K29:K31)</f>
        <v>1</v>
      </c>
      <c r="L32" s="8">
        <f>SUM(L29:L31)</f>
        <v>490</v>
      </c>
      <c r="M32">
        <f>L32-(I32+K32)</f>
        <v>422</v>
      </c>
      <c r="N32" s="5">
        <f>((D32+F32)/M32)*100</f>
        <v>3.3175355450236967</v>
      </c>
      <c r="O32" s="5">
        <f>100-N32</f>
        <v>96.682464454976298</v>
      </c>
      <c r="P32" s="9">
        <f>B29/120</f>
        <v>1.4833333333333334</v>
      </c>
      <c r="Q32" s="9">
        <f>E29/120</f>
        <v>1.4916666666666667</v>
      </c>
      <c r="R32" s="9">
        <f>I30/120</f>
        <v>0.48333333333333334</v>
      </c>
      <c r="S32" s="8">
        <v>2</v>
      </c>
      <c r="T32" s="8">
        <v>1</v>
      </c>
      <c r="U32" s="8">
        <v>50</v>
      </c>
    </row>
  </sheetData>
  <mergeCells count="16">
    <mergeCell ref="B22:D22"/>
    <mergeCell ref="E22:F22"/>
    <mergeCell ref="G22:I22"/>
    <mergeCell ref="J22:K22"/>
    <mergeCell ref="B27:D27"/>
    <mergeCell ref="E27:F27"/>
    <mergeCell ref="G27:I27"/>
    <mergeCell ref="J27:K27"/>
    <mergeCell ref="B3:D3"/>
    <mergeCell ref="E3:F3"/>
    <mergeCell ref="G3:I3"/>
    <mergeCell ref="J3:K3"/>
    <mergeCell ref="B15:D15"/>
    <mergeCell ref="E15:F15"/>
    <mergeCell ref="G15:I15"/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2024-11-27T18:49:47Z</dcterms:modified>
</cp:coreProperties>
</file>