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Supplemental Figures/Supplemental Figure 6/Excel data sheets - non-transgenic/08302023 Ex237/08302023 Ex237 Batch 1/"/>
    </mc:Choice>
  </mc:AlternateContent>
  <xr:revisionPtr revIDLastSave="0" documentId="13_ncr:1_{8239F24D-3A0F-064F-862E-B08933C59072}" xr6:coauthVersionLast="47" xr6:coauthVersionMax="47" xr10:uidLastSave="{00000000-0000-0000-0000-000000000000}"/>
  <bookViews>
    <workbookView xWindow="0" yWindow="500" windowWidth="28800" windowHeight="1634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5" i="1" l="1"/>
  <c r="P35" i="1"/>
  <c r="M35" i="1"/>
  <c r="N35" i="1" s="1"/>
  <c r="O35" i="1" s="1"/>
  <c r="L35" i="1"/>
  <c r="I35" i="1"/>
  <c r="F35" i="1"/>
  <c r="D35" i="1"/>
  <c r="D34" i="1"/>
  <c r="D27" i="1"/>
  <c r="D28" i="1"/>
  <c r="D29" i="1"/>
  <c r="D30" i="1"/>
  <c r="D31" i="1"/>
  <c r="D32" i="1"/>
  <c r="D33" i="1"/>
  <c r="D26" i="1"/>
  <c r="I26" i="1"/>
  <c r="R21" i="1"/>
  <c r="Q21" i="1"/>
  <c r="P21" i="1"/>
  <c r="M21" i="1"/>
  <c r="N21" i="1" s="1"/>
  <c r="O21" i="1" s="1"/>
  <c r="I21" i="1"/>
  <c r="D21" i="1"/>
  <c r="Q16" i="1"/>
  <c r="P16" i="1"/>
  <c r="L16" i="1"/>
  <c r="K16" i="1"/>
  <c r="I14" i="1"/>
  <c r="I16" i="1" s="1"/>
  <c r="F16" i="1"/>
  <c r="D15" i="1"/>
  <c r="D14" i="1"/>
  <c r="Q9" i="1"/>
  <c r="P9" i="1"/>
  <c r="L9" i="1"/>
  <c r="K9" i="1"/>
  <c r="F9" i="1"/>
  <c r="D6" i="1"/>
  <c r="D7" i="1"/>
  <c r="D8" i="1"/>
  <c r="D5" i="1"/>
  <c r="I5" i="1"/>
  <c r="I9" i="1" s="1"/>
  <c r="M16" i="1" l="1"/>
  <c r="D16" i="1"/>
  <c r="N16" i="1" s="1"/>
  <c r="O16" i="1" s="1"/>
  <c r="R16" i="1"/>
  <c r="M9" i="1"/>
  <c r="D9" i="1"/>
  <c r="N9" i="1" s="1"/>
  <c r="O9" i="1" s="1"/>
  <c r="R9" i="1"/>
</calcChain>
</file>

<file path=xl/sharedStrings.xml><?xml version="1.0" encoding="utf-8"?>
<sst xmlns="http://schemas.openxmlformats.org/spreadsheetml/2006/main" count="114" uniqueCount="25">
  <si>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</si>
  <si>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</si>
  <si>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</si>
  <si>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</si>
  <si>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</si>
  <si>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</si>
  <si>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</si>
  <si>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</si>
  <si>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</si>
  <si>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</si>
  <si>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</si>
  <si>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</si>
  <si>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</si>
  <si>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</si>
  <si>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Time to initial event</t>
  </si>
  <si>
    <t>Worm 1</t>
  </si>
  <si>
    <t>Worm 2</t>
  </si>
  <si>
    <t>Worm 3</t>
  </si>
  <si>
    <t>Worm 4</t>
  </si>
  <si>
    <t>Time to first puncture</t>
  </si>
  <si>
    <t>Time to successful completion</t>
  </si>
  <si>
    <t>Total number of attempts</t>
  </si>
  <si>
    <t>Number of aborted attempts</t>
  </si>
  <si>
    <t>Proportion of aborted attempts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</si>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</sst>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AD35"/>
  <sheetViews>
    <sheetView tabSelected="1" topLeftCell="J1" zoomScale="75" workbookViewId="0">
      <selection activeCell="W4" sqref="W4:W7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style="5" customWidth="1"/>
    <col min="15" max="15" width="20.5" style="5" customWidth="1"/>
    <col min="16" max="16" width="8.83203125" style="5"/>
    <col min="17" max="17" width="14.1640625" style="5" customWidth="1"/>
    <col min="18" max="18" width="14.33203125" style="5" customWidth="1"/>
    <col min="21" max="21" width="10" customWidth="1"/>
    <col min="23" max="23" width="14" customWidth="1"/>
    <col min="24" max="24" width="12.33203125" customWidth="1"/>
    <col min="29" max="30" width="11.5" customWidth="1"/>
  </cols>
  <sheetData>
    <row r="1" spans="2:30" ht="6" customHeight="1" x14ac:dyDescent="0.2"/>
    <row r="2" spans="2:30" s="1" customFormat="1" x14ac:dyDescent="0.2">
      <c r="B2" s="3" t="s">
        <v>15</v>
      </c>
      <c r="N2" s="7"/>
      <c r="O2" s="7"/>
      <c r="P2" s="7"/>
      <c r="Q2" s="7"/>
      <c r="R2" s="7"/>
    </row>
    <row r="3" spans="2:30" ht="64" x14ac:dyDescent="0.2">
      <c r="B3" s="10" t="s">
        <v>0</v>
      </c>
      <c r="C3" s="10"/>
      <c r="D3" s="10"/>
      <c r="E3" s="10" t="s">
        <v>4</v>
      </c>
      <c r="F3" s="10"/>
      <c r="G3" s="10" t="s">
        <v>7</v>
      </c>
      <c r="H3" s="10"/>
      <c r="I3" s="10"/>
      <c r="J3" s="10" t="s">
        <v>8</v>
      </c>
      <c r="K3" s="10"/>
      <c r="L3" s="4" t="s">
        <v>12</v>
      </c>
      <c r="M3" s="4" t="s">
        <v>10</v>
      </c>
      <c r="N3" s="6" t="s">
        <v>11</v>
      </c>
      <c r="O3" s="6" t="s">
        <v>13</v>
      </c>
      <c r="P3" s="6" t="s">
        <v>14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W3" s="6" t="s">
        <v>11</v>
      </c>
      <c r="X3" s="6" t="s">
        <v>13</v>
      </c>
      <c r="Y3" s="6" t="s">
        <v>14</v>
      </c>
      <c r="Z3" s="6" t="s">
        <v>19</v>
      </c>
      <c r="AA3" s="6" t="s">
        <v>20</v>
      </c>
      <c r="AB3" s="6" t="s">
        <v>21</v>
      </c>
      <c r="AC3" s="6" t="s">
        <v>22</v>
      </c>
      <c r="AD3" s="6" t="s">
        <v>23</v>
      </c>
    </row>
    <row r="4" spans="2:30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W4" s="5">
        <v>10.9375</v>
      </c>
      <c r="X4" s="5">
        <v>89.0625</v>
      </c>
      <c r="Y4" s="5">
        <v>5.8333333333333334E-2</v>
      </c>
      <c r="Z4" s="5">
        <v>1.6</v>
      </c>
      <c r="AA4" s="5">
        <v>0.625</v>
      </c>
      <c r="AB4">
        <v>1</v>
      </c>
      <c r="AC4">
        <v>0</v>
      </c>
      <c r="AD4">
        <v>0</v>
      </c>
    </row>
    <row r="5" spans="2:30" x14ac:dyDescent="0.2">
      <c r="B5">
        <v>7</v>
      </c>
      <c r="C5">
        <v>20</v>
      </c>
      <c r="D5">
        <f>(C5-B5)+1</f>
        <v>14</v>
      </c>
      <c r="E5">
        <v>192</v>
      </c>
      <c r="F5">
        <v>1</v>
      </c>
      <c r="G5">
        <v>193</v>
      </c>
      <c r="H5">
        <v>267</v>
      </c>
      <c r="I5">
        <f>(H5-G5)+1</f>
        <v>75</v>
      </c>
      <c r="J5">
        <v>268</v>
      </c>
      <c r="K5">
        <v>1</v>
      </c>
      <c r="L5">
        <v>268</v>
      </c>
      <c r="W5" s="5">
        <v>41.558441558441558</v>
      </c>
      <c r="X5" s="5">
        <v>58.441558441558442</v>
      </c>
      <c r="Y5" s="5">
        <v>0.18333333333333332</v>
      </c>
      <c r="Z5" s="5">
        <v>0.64166666666666672</v>
      </c>
      <c r="AA5" s="5">
        <v>0.6166666666666667</v>
      </c>
      <c r="AB5">
        <v>1</v>
      </c>
      <c r="AC5">
        <v>0</v>
      </c>
      <c r="AD5">
        <v>0</v>
      </c>
    </row>
    <row r="6" spans="2:30" x14ac:dyDescent="0.2">
      <c r="B6">
        <v>132</v>
      </c>
      <c r="C6">
        <v>133</v>
      </c>
      <c r="D6">
        <f t="shared" ref="D6:D8" si="0">(C6-B6)+1</f>
        <v>2</v>
      </c>
      <c r="W6" s="5">
        <v>100</v>
      </c>
      <c r="X6" s="5">
        <v>0</v>
      </c>
      <c r="Y6" s="5">
        <v>8.3333333333333332E-3</v>
      </c>
      <c r="Z6" s="5">
        <v>0.17499999999999999</v>
      </c>
      <c r="AA6" s="5">
        <v>2.2749999999999999</v>
      </c>
      <c r="AB6">
        <v>1</v>
      </c>
      <c r="AC6">
        <v>0</v>
      </c>
      <c r="AD6">
        <v>0</v>
      </c>
    </row>
    <row r="7" spans="2:30" x14ac:dyDescent="0.2">
      <c r="B7">
        <v>153</v>
      </c>
      <c r="C7">
        <v>154</v>
      </c>
      <c r="D7">
        <f t="shared" si="0"/>
        <v>2</v>
      </c>
      <c r="W7" s="5">
        <v>3.8071065989847721</v>
      </c>
      <c r="X7" s="5">
        <v>96.192893401015226</v>
      </c>
      <c r="Y7" s="5">
        <v>1.0583333333333333</v>
      </c>
      <c r="Z7" s="5">
        <v>1.4333333333333333</v>
      </c>
      <c r="AA7" s="5" t="s">
        <v>24</v>
      </c>
      <c r="AB7">
        <v>1</v>
      </c>
      <c r="AC7">
        <v>1</v>
      </c>
      <c r="AD7">
        <v>100</v>
      </c>
    </row>
    <row r="8" spans="2:30" x14ac:dyDescent="0.2">
      <c r="B8">
        <v>190</v>
      </c>
      <c r="C8">
        <v>191</v>
      </c>
      <c r="D8">
        <f t="shared" si="0"/>
        <v>2</v>
      </c>
    </row>
    <row r="9" spans="2:30" x14ac:dyDescent="0.2">
      <c r="D9">
        <f>SUM(D5:D8)</f>
        <v>20</v>
      </c>
      <c r="F9">
        <f>SUM(F5:F8)</f>
        <v>1</v>
      </c>
      <c r="I9">
        <f>SUM(I5:I8)</f>
        <v>75</v>
      </c>
      <c r="K9">
        <f>SUM(K5:K8)</f>
        <v>1</v>
      </c>
      <c r="L9">
        <f>SUM(L5:L8)</f>
        <v>268</v>
      </c>
      <c r="M9">
        <f>L9-(I9+K9)</f>
        <v>192</v>
      </c>
      <c r="N9" s="5">
        <f>((D9+F9)/M9)*100</f>
        <v>10.9375</v>
      </c>
      <c r="O9" s="5">
        <f>100-N9</f>
        <v>89.0625</v>
      </c>
      <c r="P9" s="5">
        <f>B5/120</f>
        <v>5.8333333333333334E-2</v>
      </c>
      <c r="Q9" s="5">
        <f>E5/120</f>
        <v>1.6</v>
      </c>
      <c r="R9" s="5">
        <f>I5/120</f>
        <v>0.625</v>
      </c>
      <c r="S9">
        <v>1</v>
      </c>
      <c r="T9">
        <v>0</v>
      </c>
      <c r="U9">
        <v>0</v>
      </c>
    </row>
    <row r="11" spans="2:30" s="1" customFormat="1" x14ac:dyDescent="0.2">
      <c r="B11" s="3" t="s">
        <v>16</v>
      </c>
      <c r="N11" s="7"/>
      <c r="O11" s="7"/>
      <c r="P11" s="7"/>
      <c r="Q11" s="7"/>
      <c r="R11" s="7"/>
    </row>
    <row r="12" spans="2:30" ht="64" x14ac:dyDescent="0.2">
      <c r="B12" s="10" t="s">
        <v>0</v>
      </c>
      <c r="C12" s="10"/>
      <c r="D12" s="10"/>
      <c r="E12" s="10" t="s">
        <v>4</v>
      </c>
      <c r="F12" s="10"/>
      <c r="G12" s="10" t="s">
        <v>7</v>
      </c>
      <c r="H12" s="10"/>
      <c r="I12" s="10"/>
      <c r="J12" s="10" t="s">
        <v>8</v>
      </c>
      <c r="K12" s="10"/>
      <c r="L12" s="4" t="s">
        <v>12</v>
      </c>
      <c r="M12" s="4" t="s">
        <v>10</v>
      </c>
      <c r="N12" s="6" t="s">
        <v>11</v>
      </c>
      <c r="O12" s="6" t="s">
        <v>13</v>
      </c>
      <c r="P12" s="6" t="s">
        <v>14</v>
      </c>
      <c r="Q12" s="6" t="s">
        <v>19</v>
      </c>
      <c r="R12" s="6" t="s">
        <v>20</v>
      </c>
      <c r="S12" s="6" t="s">
        <v>21</v>
      </c>
      <c r="T12" s="6" t="s">
        <v>22</v>
      </c>
      <c r="U12" s="6" t="s">
        <v>23</v>
      </c>
    </row>
    <row r="13" spans="2:30" x14ac:dyDescent="0.2">
      <c r="B13" s="2" t="s">
        <v>1</v>
      </c>
      <c r="C13" s="2" t="s">
        <v>2</v>
      </c>
      <c r="D13" s="2" t="s">
        <v>3</v>
      </c>
      <c r="E13" s="2" t="s">
        <v>5</v>
      </c>
      <c r="F13" s="2" t="s">
        <v>6</v>
      </c>
      <c r="G13" s="2" t="s">
        <v>1</v>
      </c>
      <c r="H13" s="2" t="s">
        <v>2</v>
      </c>
      <c r="I13" s="2" t="s">
        <v>3</v>
      </c>
      <c r="J13" s="2" t="s">
        <v>5</v>
      </c>
      <c r="K13" s="2" t="s">
        <v>6</v>
      </c>
      <c r="L13" s="2" t="s">
        <v>9</v>
      </c>
    </row>
    <row r="14" spans="2:30" x14ac:dyDescent="0.2">
      <c r="B14">
        <v>22</v>
      </c>
      <c r="C14">
        <v>24</v>
      </c>
      <c r="D14">
        <f>(C14-B14)+1</f>
        <v>3</v>
      </c>
      <c r="E14">
        <v>77</v>
      </c>
      <c r="F14">
        <v>1</v>
      </c>
      <c r="G14">
        <v>78</v>
      </c>
      <c r="H14">
        <v>151</v>
      </c>
      <c r="I14">
        <f>(H14-G14)+1</f>
        <v>74</v>
      </c>
      <c r="J14">
        <v>152</v>
      </c>
      <c r="K14">
        <v>1</v>
      </c>
      <c r="L14">
        <v>152</v>
      </c>
    </row>
    <row r="15" spans="2:30" x14ac:dyDescent="0.2">
      <c r="B15">
        <v>49</v>
      </c>
      <c r="C15">
        <v>76</v>
      </c>
      <c r="D15">
        <f>(C15-B15)+1</f>
        <v>28</v>
      </c>
    </row>
    <row r="16" spans="2:30" x14ac:dyDescent="0.2">
      <c r="D16">
        <f>SUM(D14:D15)</f>
        <v>31</v>
      </c>
      <c r="F16">
        <f>SUM(F14:F15)</f>
        <v>1</v>
      </c>
      <c r="I16">
        <f>SUM(I14:I15)</f>
        <v>74</v>
      </c>
      <c r="K16">
        <f>SUM(K14:K15)</f>
        <v>1</v>
      </c>
      <c r="L16">
        <f>SUM(L14:L15)</f>
        <v>152</v>
      </c>
      <c r="M16">
        <f>L16-(I16+K16)</f>
        <v>77</v>
      </c>
      <c r="N16" s="5">
        <f>((D16+F16)/M16)*100</f>
        <v>41.558441558441558</v>
      </c>
      <c r="O16" s="5">
        <f>100-N16</f>
        <v>58.441558441558442</v>
      </c>
      <c r="P16" s="5">
        <f>B14/120</f>
        <v>0.18333333333333332</v>
      </c>
      <c r="Q16" s="5">
        <f>E14/120</f>
        <v>0.64166666666666672</v>
      </c>
      <c r="R16" s="5">
        <f>I14/120</f>
        <v>0.6166666666666667</v>
      </c>
      <c r="S16">
        <v>1</v>
      </c>
      <c r="T16">
        <v>0</v>
      </c>
      <c r="U16">
        <v>0</v>
      </c>
    </row>
    <row r="18" spans="2:21" s="1" customFormat="1" x14ac:dyDescent="0.2">
      <c r="B18" s="3" t="s">
        <v>17</v>
      </c>
      <c r="N18" s="7"/>
      <c r="O18" s="7"/>
      <c r="P18" s="7"/>
      <c r="Q18" s="7"/>
      <c r="R18" s="7"/>
    </row>
    <row r="19" spans="2:21" ht="64" x14ac:dyDescent="0.2">
      <c r="B19" s="10" t="s">
        <v>0</v>
      </c>
      <c r="C19" s="10"/>
      <c r="D19" s="10"/>
      <c r="E19" s="10" t="s">
        <v>4</v>
      </c>
      <c r="F19" s="10"/>
      <c r="G19" s="10" t="s">
        <v>7</v>
      </c>
      <c r="H19" s="10"/>
      <c r="I19" s="10"/>
      <c r="J19" s="10" t="s">
        <v>8</v>
      </c>
      <c r="K19" s="10"/>
      <c r="L19" s="4" t="s">
        <v>12</v>
      </c>
      <c r="M19" s="4" t="s">
        <v>10</v>
      </c>
      <c r="N19" s="6" t="s">
        <v>11</v>
      </c>
      <c r="O19" s="6" t="s">
        <v>13</v>
      </c>
      <c r="P19" s="6" t="s">
        <v>14</v>
      </c>
      <c r="Q19" s="6" t="s">
        <v>19</v>
      </c>
      <c r="R19" s="6" t="s">
        <v>20</v>
      </c>
      <c r="S19" s="6" t="s">
        <v>21</v>
      </c>
      <c r="T19" s="6" t="s">
        <v>22</v>
      </c>
      <c r="U19" s="6" t="s">
        <v>23</v>
      </c>
    </row>
    <row r="20" spans="2:21" x14ac:dyDescent="0.2">
      <c r="B20" s="2" t="s">
        <v>1</v>
      </c>
      <c r="C20" s="2" t="s">
        <v>2</v>
      </c>
      <c r="D20" s="2" t="s">
        <v>3</v>
      </c>
      <c r="E20" s="2" t="s">
        <v>5</v>
      </c>
      <c r="F20" s="2" t="s">
        <v>6</v>
      </c>
      <c r="G20" s="2" t="s">
        <v>1</v>
      </c>
      <c r="H20" s="2" t="s">
        <v>2</v>
      </c>
      <c r="I20" s="2" t="s">
        <v>3</v>
      </c>
      <c r="J20" s="2" t="s">
        <v>5</v>
      </c>
      <c r="K20" s="2" t="s">
        <v>6</v>
      </c>
      <c r="L20" s="2" t="s">
        <v>9</v>
      </c>
    </row>
    <row r="21" spans="2:21" x14ac:dyDescent="0.2">
      <c r="B21">
        <v>1</v>
      </c>
      <c r="C21">
        <v>20</v>
      </c>
      <c r="D21">
        <f>(C21-B21)+1</f>
        <v>20</v>
      </c>
      <c r="E21">
        <v>21</v>
      </c>
      <c r="F21">
        <v>1</v>
      </c>
      <c r="G21">
        <v>22</v>
      </c>
      <c r="H21">
        <v>294</v>
      </c>
      <c r="I21">
        <f>(H21-G21)+1</f>
        <v>273</v>
      </c>
      <c r="J21">
        <v>295</v>
      </c>
      <c r="K21">
        <v>1</v>
      </c>
      <c r="L21">
        <v>295</v>
      </c>
      <c r="M21">
        <f>L21-(I21+K21)</f>
        <v>21</v>
      </c>
      <c r="N21" s="5">
        <f>((D21+F21)/M21)*100</f>
        <v>100</v>
      </c>
      <c r="O21" s="5">
        <f>100-N21</f>
        <v>0</v>
      </c>
      <c r="P21" s="5">
        <f>B21/120</f>
        <v>8.3333333333333332E-3</v>
      </c>
      <c r="Q21" s="5">
        <f>E21/120</f>
        <v>0.17499999999999999</v>
      </c>
      <c r="R21" s="5">
        <f>I21/120</f>
        <v>2.2749999999999999</v>
      </c>
      <c r="S21">
        <v>1</v>
      </c>
      <c r="T21">
        <v>0</v>
      </c>
      <c r="U21">
        <v>0</v>
      </c>
    </row>
    <row r="23" spans="2:21" s="1" customFormat="1" x14ac:dyDescent="0.2">
      <c r="B23" s="3" t="s">
        <v>18</v>
      </c>
      <c r="N23" s="7"/>
      <c r="O23" s="7"/>
      <c r="P23" s="7"/>
      <c r="Q23" s="7"/>
      <c r="R23" s="7"/>
    </row>
    <row r="24" spans="2:21" ht="64" x14ac:dyDescent="0.2">
      <c r="B24" s="10" t="s">
        <v>0</v>
      </c>
      <c r="C24" s="10"/>
      <c r="D24" s="10"/>
      <c r="E24" s="10" t="s">
        <v>4</v>
      </c>
      <c r="F24" s="10"/>
      <c r="G24" s="10" t="s">
        <v>7</v>
      </c>
      <c r="H24" s="10"/>
      <c r="I24" s="10"/>
      <c r="J24" s="10" t="s">
        <v>8</v>
      </c>
      <c r="K24" s="10"/>
      <c r="L24" s="4" t="s">
        <v>12</v>
      </c>
      <c r="M24" s="4" t="s">
        <v>10</v>
      </c>
      <c r="N24" s="6" t="s">
        <v>11</v>
      </c>
      <c r="O24" s="6" t="s">
        <v>13</v>
      </c>
      <c r="P24" s="6" t="s">
        <v>14</v>
      </c>
      <c r="Q24" s="6" t="s">
        <v>19</v>
      </c>
      <c r="R24" s="6" t="s">
        <v>20</v>
      </c>
      <c r="S24" s="6" t="s">
        <v>21</v>
      </c>
      <c r="T24" s="6" t="s">
        <v>22</v>
      </c>
      <c r="U24" s="6" t="s">
        <v>23</v>
      </c>
    </row>
    <row r="25" spans="2:21" x14ac:dyDescent="0.2">
      <c r="B25" s="2" t="s">
        <v>1</v>
      </c>
      <c r="C25" s="2" t="s">
        <v>2</v>
      </c>
      <c r="D25" s="2" t="s">
        <v>3</v>
      </c>
      <c r="E25" s="2" t="s">
        <v>5</v>
      </c>
      <c r="F25" s="2" t="s">
        <v>6</v>
      </c>
      <c r="G25" s="2" t="s">
        <v>1</v>
      </c>
      <c r="H25" s="2" t="s">
        <v>2</v>
      </c>
      <c r="I25" s="2" t="s">
        <v>3</v>
      </c>
      <c r="J25" s="2" t="s">
        <v>5</v>
      </c>
      <c r="K25" s="2" t="s">
        <v>6</v>
      </c>
      <c r="L25" s="2" t="s">
        <v>9</v>
      </c>
    </row>
    <row r="26" spans="2:21" s="8" customFormat="1" x14ac:dyDescent="0.2">
      <c r="B26" s="8">
        <v>127</v>
      </c>
      <c r="C26" s="8">
        <v>131</v>
      </c>
      <c r="D26">
        <f>(C26-B26)+1</f>
        <v>5</v>
      </c>
      <c r="E26" s="8">
        <v>172</v>
      </c>
      <c r="F26" s="8">
        <v>1</v>
      </c>
      <c r="G26" s="8">
        <v>173</v>
      </c>
      <c r="H26" s="8">
        <v>190</v>
      </c>
      <c r="I26">
        <f>(H26-G26)+1</f>
        <v>18</v>
      </c>
      <c r="L26" s="8">
        <v>1200</v>
      </c>
      <c r="N26" s="9"/>
      <c r="O26" s="9"/>
      <c r="P26" s="9"/>
      <c r="Q26" s="9"/>
      <c r="R26" s="9"/>
    </row>
    <row r="27" spans="2:21" s="8" customFormat="1" x14ac:dyDescent="0.2">
      <c r="B27" s="8">
        <v>139</v>
      </c>
      <c r="C27" s="8">
        <v>140</v>
      </c>
      <c r="D27">
        <f t="shared" ref="D27:D34" si="1">(C27-B27)+1</f>
        <v>2</v>
      </c>
      <c r="N27" s="9"/>
      <c r="O27" s="9"/>
      <c r="P27" s="9"/>
      <c r="Q27" s="9"/>
      <c r="R27" s="9"/>
    </row>
    <row r="28" spans="2:21" s="8" customFormat="1" x14ac:dyDescent="0.2">
      <c r="B28" s="8">
        <v>169</v>
      </c>
      <c r="C28" s="8">
        <v>171</v>
      </c>
      <c r="D28">
        <f t="shared" si="1"/>
        <v>3</v>
      </c>
      <c r="N28" s="9"/>
      <c r="O28" s="9"/>
      <c r="P28" s="9"/>
      <c r="Q28" s="9"/>
      <c r="R28" s="9"/>
    </row>
    <row r="29" spans="2:21" s="8" customFormat="1" x14ac:dyDescent="0.2">
      <c r="B29" s="8">
        <v>237</v>
      </c>
      <c r="C29" s="8">
        <v>241</v>
      </c>
      <c r="D29">
        <f t="shared" si="1"/>
        <v>5</v>
      </c>
      <c r="N29" s="9"/>
      <c r="O29" s="9"/>
      <c r="P29" s="9"/>
      <c r="Q29" s="9"/>
      <c r="R29" s="9"/>
    </row>
    <row r="30" spans="2:21" x14ac:dyDescent="0.2">
      <c r="B30" s="8">
        <v>284</v>
      </c>
      <c r="C30" s="8">
        <v>284</v>
      </c>
      <c r="D30">
        <f t="shared" si="1"/>
        <v>1</v>
      </c>
    </row>
    <row r="31" spans="2:21" x14ac:dyDescent="0.2">
      <c r="B31" s="8">
        <v>313</v>
      </c>
      <c r="C31" s="8">
        <v>314</v>
      </c>
      <c r="D31">
        <f t="shared" si="1"/>
        <v>2</v>
      </c>
    </row>
    <row r="32" spans="2:21" x14ac:dyDescent="0.2">
      <c r="B32" s="8">
        <v>439</v>
      </c>
      <c r="C32" s="8">
        <v>457</v>
      </c>
      <c r="D32">
        <f t="shared" si="1"/>
        <v>19</v>
      </c>
    </row>
    <row r="33" spans="2:21" x14ac:dyDescent="0.2">
      <c r="B33" s="8">
        <v>592</v>
      </c>
      <c r="C33" s="8">
        <v>592</v>
      </c>
      <c r="D33">
        <f t="shared" si="1"/>
        <v>1</v>
      </c>
    </row>
    <row r="34" spans="2:21" x14ac:dyDescent="0.2">
      <c r="B34" s="8">
        <v>719</v>
      </c>
      <c r="C34" s="8">
        <v>724</v>
      </c>
      <c r="D34">
        <f t="shared" si="1"/>
        <v>6</v>
      </c>
    </row>
    <row r="35" spans="2:21" x14ac:dyDescent="0.2">
      <c r="B35" s="8"/>
      <c r="D35">
        <f>SUM(D26:D34)</f>
        <v>44</v>
      </c>
      <c r="F35">
        <f>SUM(F26:F34)</f>
        <v>1</v>
      </c>
      <c r="I35">
        <f>SUM(I26:I34)</f>
        <v>18</v>
      </c>
      <c r="L35">
        <f>SUM(L26:L34)</f>
        <v>1200</v>
      </c>
      <c r="M35">
        <f>L35-(I35+K35)</f>
        <v>1182</v>
      </c>
      <c r="N35" s="5">
        <f>((D35+F35)/M35)*100</f>
        <v>3.8071065989847721</v>
      </c>
      <c r="O35" s="5">
        <f>100-N35</f>
        <v>96.192893401015226</v>
      </c>
      <c r="P35" s="5">
        <f>B26/120</f>
        <v>1.0583333333333333</v>
      </c>
      <c r="Q35" s="5">
        <f>E26/120</f>
        <v>1.4333333333333333</v>
      </c>
      <c r="R35" s="5" t="s">
        <v>24</v>
      </c>
      <c r="S35">
        <v>1</v>
      </c>
      <c r="T35">
        <v>1</v>
      </c>
      <c r="U35">
        <v>100</v>
      </c>
    </row>
  </sheetData>
  <mergeCells count="16">
    <mergeCell ref="B19:D19"/>
    <mergeCell ref="E19:F19"/>
    <mergeCell ref="G19:I19"/>
    <mergeCell ref="J19:K19"/>
    <mergeCell ref="B24:D24"/>
    <mergeCell ref="E24:F24"/>
    <mergeCell ref="G24:I24"/>
    <mergeCell ref="J24:K24"/>
    <mergeCell ref="B3:D3"/>
    <mergeCell ref="E3:F3"/>
    <mergeCell ref="G3:I3"/>
    <mergeCell ref="J3:K3"/>
    <mergeCell ref="B12:D12"/>
    <mergeCell ref="E12:F12"/>
    <mergeCell ref="G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2024-11-27T18:50:35Z</dcterms:modified>
</cp:coreProperties>
</file>