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Supplemental Figures/Supplemental Figure 3/Behavior worksheets - 5 min cutoff/Ex167/"/>
    </mc:Choice>
  </mc:AlternateContent>
  <xr:revisionPtr revIDLastSave="0" documentId="13_ncr:1_{98A1F473-6FCB-B742-A03F-99C870687E39}" xr6:coauthVersionLast="47" xr6:coauthVersionMax="47" xr10:uidLastSave="{00000000-0000-0000-0000-000000000000}"/>
  <bookViews>
    <workbookView xWindow="1400" yWindow="-21100" windowWidth="28800" windowHeight="1630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28" i="1"/>
  <c r="P38" i="1"/>
  <c r="I54" i="1"/>
  <c r="F38" i="1"/>
  <c r="D37" i="1"/>
  <c r="Q28" i="1"/>
  <c r="L28" i="1"/>
  <c r="K28" i="1"/>
  <c r="F28" i="1"/>
  <c r="D27" i="1"/>
  <c r="D23" i="1"/>
  <c r="D24" i="1"/>
  <c r="D25" i="1"/>
  <c r="D26" i="1"/>
  <c r="D22" i="1"/>
  <c r="I22" i="1"/>
  <c r="R28" i="1" s="1"/>
  <c r="Q54" i="1"/>
  <c r="Q49" i="1"/>
  <c r="Q43" i="1"/>
  <c r="Q38" i="1"/>
  <c r="Q17" i="1"/>
  <c r="Q10" i="1"/>
  <c r="Q5" i="1"/>
  <c r="O54" i="1"/>
  <c r="I49" i="1"/>
  <c r="M49" i="1" s="1"/>
  <c r="I43" i="1"/>
  <c r="R43" i="1" s="1"/>
  <c r="L38" i="1"/>
  <c r="K38" i="1"/>
  <c r="I33" i="1"/>
  <c r="I38" i="1" s="1"/>
  <c r="L17" i="1"/>
  <c r="K17" i="1"/>
  <c r="F17" i="1"/>
  <c r="I16" i="1"/>
  <c r="R17" i="1" s="1"/>
  <c r="I15" i="1"/>
  <c r="I10" i="1"/>
  <c r="M10" i="1" s="1"/>
  <c r="N10" i="1" s="1"/>
  <c r="O10" i="1" s="1"/>
  <c r="I5" i="1"/>
  <c r="R5" i="1" s="1"/>
  <c r="N49" i="1"/>
  <c r="O49" i="1" s="1"/>
  <c r="N43" i="1"/>
  <c r="O43" i="1" s="1"/>
  <c r="D34" i="1"/>
  <c r="D35" i="1"/>
  <c r="D36" i="1"/>
  <c r="D33" i="1"/>
  <c r="N5" i="1"/>
  <c r="O5" i="1" s="1"/>
  <c r="D38" i="1" l="1"/>
  <c r="D28" i="1"/>
  <c r="I28" i="1"/>
  <c r="M28" i="1" s="1"/>
  <c r="N28" i="1" s="1"/>
  <c r="O28" i="1" s="1"/>
  <c r="R10" i="1"/>
  <c r="R49" i="1"/>
  <c r="R38" i="1"/>
  <c r="I17" i="1"/>
  <c r="M17" i="1" s="1"/>
  <c r="N17" i="1" s="1"/>
  <c r="O17" i="1" s="1"/>
  <c r="M38" i="1"/>
  <c r="N38" i="1" l="1"/>
  <c r="O38" i="1" s="1"/>
</calcChain>
</file>

<file path=xl/sharedStrings.xml><?xml version="1.0" encoding="utf-8"?>
<sst xmlns="http://schemas.openxmlformats.org/spreadsheetml/2006/main" count="201" uniqueCount="26">
  <si>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</si>
  <si>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</si>
  <si>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</si>
  <si>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</si>
  <si>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</si>
  <si>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</si>
  <si>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</si>
  <si>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</si>
  <si>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</si>
  <si>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</si>
  <si>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</si>
  <si>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</si>
  <si>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</si>
  <si>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Sr iL3 + 0.8% DMSO Worm 1</t>
  </si>
  <si>
    <t>Sr iL3 + 0.8% DMSO Worm 2</t>
  </si>
  <si>
    <t>Sr iL3 + 0.8% DMSO Worm 3</t>
  </si>
  <si>
    <t>Sr iL3 + 0.8% DMSO Worm 4</t>
  </si>
  <si>
    <t>Sr iL3 + 0.8% DMSO Worm 5</t>
  </si>
  <si>
    <t>Sr iL3 + 0.8% DMSO Worm 6</t>
  </si>
  <si>
    <t>Sr iL3 + 0.8% DMSO Worm 7</t>
  </si>
  <si>
    <t>Sr iL3 + 0.8% DMSO Worm 8</t>
  </si>
  <si>
    <t>Proportion of frames on skin 
spent crawling</t>
  </si>
  <si>
    <t>Time to first puncture</t>
  </si>
  <si>
    <t>Time to successful completion</t>
  </si>
  <si>
    <t>Time to first push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</si>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</sst>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Z59"/>
  <sheetViews>
    <sheetView tabSelected="1" topLeftCell="J1" zoomScale="83" workbookViewId="0">
      <selection activeCell="U10" sqref="U10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customWidth="1"/>
    <col min="15" max="15" width="12.1640625" style="6" bestFit="1" customWidth="1"/>
    <col min="16" max="16" width="12.83203125" style="6" customWidth="1"/>
    <col min="17" max="17" width="10.5" style="6" customWidth="1"/>
    <col min="18" max="18" width="12" style="6" customWidth="1"/>
    <col min="20" max="20" width="24" customWidth="1"/>
    <col min="21" max="21" width="14.6640625" customWidth="1"/>
    <col min="22" max="22" width="13.33203125" customWidth="1"/>
    <col min="23" max="23" width="11.6640625" customWidth="1"/>
    <col min="24" max="24" width="13.1640625" bestFit="1" customWidth="1"/>
    <col min="26" max="26" width="9.83203125" bestFit="1" customWidth="1"/>
  </cols>
  <sheetData>
    <row r="1" spans="2:26" ht="6" customHeight="1" x14ac:dyDescent="0.2"/>
    <row r="2" spans="2:26" s="1" customFormat="1" x14ac:dyDescent="0.2">
      <c r="B2" s="3" t="s">
        <v>13</v>
      </c>
      <c r="O2" s="9"/>
      <c r="P2" s="9"/>
      <c r="Q2" s="9"/>
      <c r="R2" s="9"/>
    </row>
    <row r="3" spans="2:26" ht="64" x14ac:dyDescent="0.2">
      <c r="B3" s="10" t="s">
        <v>0</v>
      </c>
      <c r="C3" s="10"/>
      <c r="D3" s="10"/>
      <c r="E3" s="10" t="s">
        <v>4</v>
      </c>
      <c r="F3" s="10"/>
      <c r="G3" s="10" t="s">
        <v>7</v>
      </c>
      <c r="H3" s="10"/>
      <c r="I3" s="10"/>
      <c r="J3" s="10" t="s">
        <v>8</v>
      </c>
      <c r="K3" s="10"/>
      <c r="L3" s="5" t="s">
        <v>12</v>
      </c>
      <c r="M3" s="5" t="s">
        <v>10</v>
      </c>
      <c r="N3" s="8" t="s">
        <v>11</v>
      </c>
      <c r="O3" s="8" t="s">
        <v>21</v>
      </c>
      <c r="P3" s="8" t="s">
        <v>24</v>
      </c>
      <c r="Q3" s="8" t="s">
        <v>22</v>
      </c>
      <c r="R3" s="8" t="s">
        <v>23</v>
      </c>
      <c r="S3" s="8"/>
      <c r="T3" s="8" t="s">
        <v>11</v>
      </c>
      <c r="U3" s="8" t="s">
        <v>21</v>
      </c>
      <c r="V3" s="8" t="s">
        <v>24</v>
      </c>
      <c r="W3" s="8" t="s">
        <v>22</v>
      </c>
      <c r="X3" s="8" t="s">
        <v>23</v>
      </c>
      <c r="Y3" s="8"/>
      <c r="Z3" s="8"/>
    </row>
    <row r="4" spans="2:26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T4">
        <v>100</v>
      </c>
      <c r="U4" s="6">
        <v>0</v>
      </c>
      <c r="V4" s="6">
        <v>8.3333333333333332E-3</v>
      </c>
      <c r="W4" s="6">
        <v>1.6666666666666666E-2</v>
      </c>
      <c r="X4" s="6">
        <v>2.5583333333333331</v>
      </c>
      <c r="Y4" s="6"/>
      <c r="Z4" s="6"/>
    </row>
    <row r="5" spans="2:26" x14ac:dyDescent="0.2"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308</v>
      </c>
      <c r="I5">
        <f>(H5-G5)+1</f>
        <v>307</v>
      </c>
      <c r="J5">
        <v>309</v>
      </c>
      <c r="K5">
        <v>1</v>
      </c>
      <c r="L5">
        <v>309</v>
      </c>
      <c r="M5">
        <v>2</v>
      </c>
      <c r="N5">
        <f>((D5+F5)/M5)*100</f>
        <v>100</v>
      </c>
      <c r="O5" s="6">
        <f>100-N5</f>
        <v>0</v>
      </c>
      <c r="P5" s="6">
        <f>B5/120</f>
        <v>8.3333333333333332E-3</v>
      </c>
      <c r="Q5" s="6">
        <f>E5/120</f>
        <v>1.6666666666666666E-2</v>
      </c>
      <c r="R5" s="6">
        <f>I5/120</f>
        <v>2.5583333333333331</v>
      </c>
      <c r="U5" s="6">
        <v>0</v>
      </c>
      <c r="V5" s="6" t="s">
        <v>25</v>
      </c>
      <c r="W5" s="6">
        <v>8.3333333333333332E-3</v>
      </c>
      <c r="X5" s="6">
        <v>2.4166666666666665</v>
      </c>
      <c r="Y5" s="6"/>
      <c r="Z5" s="6"/>
    </row>
    <row r="6" spans="2:26" x14ac:dyDescent="0.2">
      <c r="T6" s="6">
        <v>5.2631578947368416</v>
      </c>
      <c r="U6" s="6">
        <v>94.736842105263165</v>
      </c>
      <c r="V6" s="6" t="s">
        <v>25</v>
      </c>
      <c r="W6" s="6">
        <v>8.3333333333333332E-3</v>
      </c>
      <c r="X6" s="6">
        <v>0.44166666666666665</v>
      </c>
      <c r="Y6" s="6"/>
      <c r="Z6" s="6"/>
    </row>
    <row r="7" spans="2:26" s="1" customFormat="1" x14ac:dyDescent="0.2">
      <c r="B7" s="3" t="s">
        <v>14</v>
      </c>
      <c r="O7" s="9"/>
      <c r="P7" s="9"/>
      <c r="Q7" s="9"/>
      <c r="R7" s="9"/>
      <c r="T7" s="9">
        <v>23.52941176470588</v>
      </c>
      <c r="U7" s="9">
        <v>76.470588235294116</v>
      </c>
      <c r="V7" s="9">
        <v>0.29166666666666669</v>
      </c>
      <c r="W7" s="9">
        <v>1.5583333333333333</v>
      </c>
      <c r="X7" s="9">
        <v>1.25</v>
      </c>
      <c r="Y7" s="9"/>
      <c r="Z7" s="9"/>
    </row>
    <row r="8" spans="2:26" ht="64" x14ac:dyDescent="0.2">
      <c r="B8" s="10" t="s">
        <v>0</v>
      </c>
      <c r="C8" s="10"/>
      <c r="D8" s="10"/>
      <c r="E8" s="10" t="s">
        <v>4</v>
      </c>
      <c r="F8" s="10"/>
      <c r="G8" s="10" t="s">
        <v>7</v>
      </c>
      <c r="H8" s="10"/>
      <c r="I8" s="10"/>
      <c r="J8" s="10" t="s">
        <v>8</v>
      </c>
      <c r="K8" s="10"/>
      <c r="L8" s="5" t="s">
        <v>12</v>
      </c>
      <c r="M8" s="5" t="s">
        <v>10</v>
      </c>
      <c r="N8" s="8" t="s">
        <v>11</v>
      </c>
      <c r="O8" s="8" t="s">
        <v>21</v>
      </c>
      <c r="P8" s="8" t="s">
        <v>24</v>
      </c>
      <c r="Q8" s="8" t="s">
        <v>22</v>
      </c>
      <c r="R8" s="8" t="s">
        <v>23</v>
      </c>
      <c r="T8" s="6">
        <v>40</v>
      </c>
      <c r="U8" s="6">
        <v>60</v>
      </c>
      <c r="V8" s="6">
        <v>8.3333333333333332E-3</v>
      </c>
      <c r="W8" s="6">
        <v>0.54166666666666663</v>
      </c>
      <c r="X8" s="6">
        <v>2.4833333333333334</v>
      </c>
      <c r="Y8" s="6"/>
      <c r="Z8" s="6"/>
    </row>
    <row r="9" spans="2:26" x14ac:dyDescent="0.2">
      <c r="B9" s="2" t="s">
        <v>1</v>
      </c>
      <c r="C9" s="2" t="s">
        <v>2</v>
      </c>
      <c r="D9" s="2" t="s">
        <v>3</v>
      </c>
      <c r="E9" s="2" t="s">
        <v>5</v>
      </c>
      <c r="F9" s="2" t="s">
        <v>6</v>
      </c>
      <c r="G9" s="2" t="s">
        <v>1</v>
      </c>
      <c r="H9" s="2" t="s">
        <v>2</v>
      </c>
      <c r="I9" s="2" t="s">
        <v>3</v>
      </c>
      <c r="J9" s="2" t="s">
        <v>5</v>
      </c>
      <c r="K9" s="2" t="s">
        <v>6</v>
      </c>
      <c r="L9" s="2" t="s">
        <v>9</v>
      </c>
      <c r="T9" s="6">
        <v>33.333333333333329</v>
      </c>
      <c r="U9" s="6">
        <v>66.666666666666671</v>
      </c>
      <c r="V9" s="6" t="s">
        <v>25</v>
      </c>
      <c r="W9" s="6">
        <v>8.3333333333333332E-3</v>
      </c>
      <c r="X9" s="6">
        <v>0.39166666666666666</v>
      </c>
      <c r="Y9" s="6"/>
      <c r="Z9" s="6"/>
    </row>
    <row r="10" spans="2:26" x14ac:dyDescent="0.2">
      <c r="E10">
        <v>1</v>
      </c>
      <c r="F10">
        <v>1</v>
      </c>
      <c r="G10">
        <v>2</v>
      </c>
      <c r="H10">
        <v>291</v>
      </c>
      <c r="I10">
        <f>(H10-G10)+1</f>
        <v>290</v>
      </c>
      <c r="J10">
        <v>292</v>
      </c>
      <c r="K10">
        <v>1</v>
      </c>
      <c r="L10">
        <v>292</v>
      </c>
      <c r="M10">
        <f>L10-(K10+I10)</f>
        <v>1</v>
      </c>
      <c r="N10">
        <f>((D10+F10)/M10)*100</f>
        <v>100</v>
      </c>
      <c r="O10" s="6">
        <f>100-N10</f>
        <v>0</v>
      </c>
      <c r="P10" s="6" t="s">
        <v>25</v>
      </c>
      <c r="Q10" s="6">
        <f>E10/120</f>
        <v>8.3333333333333332E-3</v>
      </c>
      <c r="R10" s="6">
        <f>I10/120</f>
        <v>2.4166666666666665</v>
      </c>
      <c r="T10" s="6">
        <v>2.8571428571428572</v>
      </c>
      <c r="U10" s="6">
        <v>97.142857142857139</v>
      </c>
      <c r="V10" s="6" t="s">
        <v>25</v>
      </c>
      <c r="W10" s="6">
        <v>0.29166666666666669</v>
      </c>
      <c r="X10" s="6">
        <v>1.2333333333333334</v>
      </c>
      <c r="Y10" s="6"/>
      <c r="Z10" s="6"/>
    </row>
    <row r="11" spans="2:26" x14ac:dyDescent="0.2">
      <c r="U11" s="6">
        <v>0</v>
      </c>
      <c r="V11" s="6" t="s">
        <v>25</v>
      </c>
      <c r="W11" s="6">
        <v>8.3333333333333332E-3</v>
      </c>
      <c r="X11" s="6" t="s">
        <v>25</v>
      </c>
      <c r="Y11" s="6"/>
      <c r="Z11" s="6"/>
    </row>
    <row r="12" spans="2:26" s="1" customFormat="1" x14ac:dyDescent="0.2">
      <c r="B12" s="3" t="s">
        <v>15</v>
      </c>
      <c r="O12" s="9"/>
      <c r="P12" s="9"/>
      <c r="Q12" s="9"/>
      <c r="R12" s="9"/>
    </row>
    <row r="13" spans="2:26" ht="64" x14ac:dyDescent="0.2">
      <c r="B13" s="10" t="s">
        <v>0</v>
      </c>
      <c r="C13" s="10"/>
      <c r="D13" s="10"/>
      <c r="E13" s="10" t="s">
        <v>4</v>
      </c>
      <c r="F13" s="10"/>
      <c r="G13" s="10" t="s">
        <v>7</v>
      </c>
      <c r="H13" s="10"/>
      <c r="I13" s="10"/>
      <c r="J13" s="10" t="s">
        <v>8</v>
      </c>
      <c r="K13" s="10"/>
      <c r="L13" s="5" t="s">
        <v>12</v>
      </c>
      <c r="M13" s="5" t="s">
        <v>10</v>
      </c>
      <c r="N13" s="8" t="s">
        <v>11</v>
      </c>
      <c r="O13" s="8" t="s">
        <v>21</v>
      </c>
      <c r="P13" s="8" t="s">
        <v>24</v>
      </c>
      <c r="Q13" s="8" t="s">
        <v>22</v>
      </c>
      <c r="R13" s="8" t="s">
        <v>23</v>
      </c>
    </row>
    <row r="14" spans="2:26" x14ac:dyDescent="0.2"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  <c r="G14" s="2" t="s">
        <v>1</v>
      </c>
      <c r="H14" s="2" t="s">
        <v>2</v>
      </c>
      <c r="I14" s="2" t="s">
        <v>3</v>
      </c>
      <c r="J14" s="2" t="s">
        <v>5</v>
      </c>
      <c r="K14" s="2" t="s">
        <v>6</v>
      </c>
      <c r="L14" s="2" t="s">
        <v>9</v>
      </c>
    </row>
    <row r="15" spans="2:26" x14ac:dyDescent="0.2">
      <c r="E15">
        <v>1</v>
      </c>
      <c r="F15">
        <v>1</v>
      </c>
      <c r="G15">
        <v>2</v>
      </c>
      <c r="H15">
        <v>10</v>
      </c>
      <c r="I15">
        <f>(H15-G15)+1</f>
        <v>9</v>
      </c>
      <c r="J15">
        <v>101</v>
      </c>
      <c r="K15">
        <v>1</v>
      </c>
      <c r="L15">
        <v>101</v>
      </c>
    </row>
    <row r="16" spans="2:26" x14ac:dyDescent="0.2">
      <c r="E16">
        <v>47</v>
      </c>
      <c r="F16">
        <v>1</v>
      </c>
      <c r="G16">
        <v>48</v>
      </c>
      <c r="H16">
        <v>100</v>
      </c>
      <c r="I16">
        <f>(H16-G16)+1</f>
        <v>53</v>
      </c>
      <c r="N16" s="7"/>
    </row>
    <row r="17" spans="2:18" x14ac:dyDescent="0.2">
      <c r="F17">
        <f>SUM(F15:F16)</f>
        <v>2</v>
      </c>
      <c r="I17">
        <f>SUM(I15:I16)</f>
        <v>62</v>
      </c>
      <c r="K17">
        <f>SUM(K15:K16)</f>
        <v>1</v>
      </c>
      <c r="L17">
        <f>SUM(L15:L16)</f>
        <v>101</v>
      </c>
      <c r="M17">
        <f>L17-(K17+I17)</f>
        <v>38</v>
      </c>
      <c r="N17" s="6">
        <f>((D17+F17)/M17)*100</f>
        <v>5.2631578947368416</v>
      </c>
      <c r="O17" s="6">
        <f>100-N17</f>
        <v>94.736842105263165</v>
      </c>
      <c r="P17" s="6" t="s">
        <v>25</v>
      </c>
      <c r="Q17" s="6">
        <f>E15/120</f>
        <v>8.3333333333333332E-3</v>
      </c>
      <c r="R17" s="6">
        <f>I16/120</f>
        <v>0.44166666666666665</v>
      </c>
    </row>
    <row r="19" spans="2:18" s="1" customFormat="1" x14ac:dyDescent="0.2">
      <c r="B19" s="3" t="s">
        <v>16</v>
      </c>
      <c r="O19" s="9"/>
      <c r="P19" s="9"/>
      <c r="Q19" s="9"/>
      <c r="R19" s="9"/>
    </row>
    <row r="20" spans="2:18" ht="64" x14ac:dyDescent="0.2">
      <c r="B20" s="10" t="s">
        <v>0</v>
      </c>
      <c r="C20" s="10"/>
      <c r="D20" s="10"/>
      <c r="E20" s="10" t="s">
        <v>4</v>
      </c>
      <c r="F20" s="10"/>
      <c r="G20" s="10" t="s">
        <v>7</v>
      </c>
      <c r="H20" s="10"/>
      <c r="I20" s="10"/>
      <c r="J20" s="10" t="s">
        <v>8</v>
      </c>
      <c r="K20" s="10"/>
      <c r="L20" s="5" t="s">
        <v>12</v>
      </c>
      <c r="M20" s="5" t="s">
        <v>10</v>
      </c>
      <c r="N20" s="8" t="s">
        <v>11</v>
      </c>
      <c r="O20" s="8" t="s">
        <v>21</v>
      </c>
      <c r="P20" s="8" t="s">
        <v>24</v>
      </c>
      <c r="Q20" s="8" t="s">
        <v>22</v>
      </c>
      <c r="R20" s="8" t="s">
        <v>23</v>
      </c>
    </row>
    <row r="21" spans="2:18" x14ac:dyDescent="0.2">
      <c r="B21" s="2" t="s">
        <v>1</v>
      </c>
      <c r="C21" s="2" t="s">
        <v>2</v>
      </c>
      <c r="D21" s="2" t="s">
        <v>3</v>
      </c>
      <c r="E21" s="2" t="s">
        <v>5</v>
      </c>
      <c r="F21" s="2" t="s">
        <v>6</v>
      </c>
      <c r="G21" s="2" t="s">
        <v>1</v>
      </c>
      <c r="H21" s="2" t="s">
        <v>2</v>
      </c>
      <c r="I21" s="2" t="s">
        <v>3</v>
      </c>
      <c r="J21" s="2" t="s">
        <v>5</v>
      </c>
      <c r="K21" s="2" t="s">
        <v>6</v>
      </c>
      <c r="L21" s="2" t="s">
        <v>9</v>
      </c>
    </row>
    <row r="22" spans="2:18" x14ac:dyDescent="0.2">
      <c r="B22">
        <v>35</v>
      </c>
      <c r="C22">
        <v>40</v>
      </c>
      <c r="D22">
        <f>(C22-B22)+1</f>
        <v>6</v>
      </c>
      <c r="E22">
        <v>187</v>
      </c>
      <c r="F22">
        <v>1</v>
      </c>
      <c r="G22">
        <v>188</v>
      </c>
      <c r="H22">
        <v>337</v>
      </c>
      <c r="I22">
        <f>(H22-G22)+1</f>
        <v>150</v>
      </c>
      <c r="J22">
        <v>338</v>
      </c>
      <c r="K22">
        <v>1</v>
      </c>
      <c r="L22">
        <v>338</v>
      </c>
    </row>
    <row r="23" spans="2:18" x14ac:dyDescent="0.2">
      <c r="B23">
        <v>54</v>
      </c>
      <c r="C23">
        <v>67</v>
      </c>
      <c r="D23">
        <f t="shared" ref="D23:D26" si="0">(C23-B23)+1</f>
        <v>14</v>
      </c>
    </row>
    <row r="24" spans="2:18" x14ac:dyDescent="0.2">
      <c r="B24">
        <v>83</v>
      </c>
      <c r="C24">
        <v>88</v>
      </c>
      <c r="D24">
        <f t="shared" si="0"/>
        <v>6</v>
      </c>
    </row>
    <row r="25" spans="2:18" x14ac:dyDescent="0.2">
      <c r="B25">
        <v>119</v>
      </c>
      <c r="C25">
        <v>125</v>
      </c>
      <c r="D25">
        <f t="shared" si="0"/>
        <v>7</v>
      </c>
    </row>
    <row r="26" spans="2:18" x14ac:dyDescent="0.2">
      <c r="B26">
        <v>134</v>
      </c>
      <c r="C26">
        <v>135</v>
      </c>
      <c r="D26">
        <f t="shared" si="0"/>
        <v>2</v>
      </c>
    </row>
    <row r="27" spans="2:18" x14ac:dyDescent="0.2">
      <c r="B27">
        <v>179</v>
      </c>
      <c r="C27">
        <v>186</v>
      </c>
      <c r="D27">
        <f>(C27-B27)+1</f>
        <v>8</v>
      </c>
    </row>
    <row r="28" spans="2:18" x14ac:dyDescent="0.2">
      <c r="D28">
        <f>SUM(D22:D27)</f>
        <v>43</v>
      </c>
      <c r="F28">
        <f>SUM(F22:F27)</f>
        <v>1</v>
      </c>
      <c r="I28">
        <f>SUM(I22:I27)</f>
        <v>150</v>
      </c>
      <c r="K28">
        <f>SUM(K22:K27)</f>
        <v>1</v>
      </c>
      <c r="L28">
        <f>SUM(L22:L27)</f>
        <v>338</v>
      </c>
      <c r="M28">
        <f>L28-(K28+I28)</f>
        <v>187</v>
      </c>
      <c r="N28" s="6">
        <f>((D28+F28)/M28)*100</f>
        <v>23.52941176470588</v>
      </c>
      <c r="O28" s="6">
        <f>100-N28</f>
        <v>76.470588235294116</v>
      </c>
      <c r="P28" s="6">
        <f>B22/120</f>
        <v>0.29166666666666669</v>
      </c>
      <c r="Q28" s="6">
        <f>E22/120</f>
        <v>1.5583333333333333</v>
      </c>
      <c r="R28" s="6">
        <f>I22/120</f>
        <v>1.25</v>
      </c>
    </row>
    <row r="30" spans="2:18" s="1" customFormat="1" x14ac:dyDescent="0.2">
      <c r="B30" s="3" t="s">
        <v>17</v>
      </c>
      <c r="O30" s="9"/>
      <c r="P30" s="9"/>
      <c r="Q30" s="9"/>
      <c r="R30" s="9"/>
    </row>
    <row r="31" spans="2:18" ht="64" x14ac:dyDescent="0.2">
      <c r="B31" s="10" t="s">
        <v>0</v>
      </c>
      <c r="C31" s="10"/>
      <c r="D31" s="10"/>
      <c r="E31" s="10" t="s">
        <v>4</v>
      </c>
      <c r="F31" s="10"/>
      <c r="G31" s="10" t="s">
        <v>7</v>
      </c>
      <c r="H31" s="10"/>
      <c r="I31" s="10"/>
      <c r="J31" s="10" t="s">
        <v>8</v>
      </c>
      <c r="K31" s="10"/>
      <c r="L31" s="5" t="s">
        <v>12</v>
      </c>
      <c r="M31" s="5" t="s">
        <v>10</v>
      </c>
      <c r="N31" s="8" t="s">
        <v>11</v>
      </c>
      <c r="O31" s="8" t="s">
        <v>21</v>
      </c>
      <c r="P31" s="8" t="s">
        <v>24</v>
      </c>
      <c r="Q31" s="8" t="s">
        <v>22</v>
      </c>
      <c r="R31" s="8" t="s">
        <v>23</v>
      </c>
    </row>
    <row r="32" spans="2:18" x14ac:dyDescent="0.2">
      <c r="B32" s="2" t="s">
        <v>1</v>
      </c>
      <c r="C32" s="2" t="s">
        <v>2</v>
      </c>
      <c r="D32" s="2" t="s">
        <v>3</v>
      </c>
      <c r="E32" s="2" t="s">
        <v>5</v>
      </c>
      <c r="F32" s="2" t="s">
        <v>6</v>
      </c>
      <c r="G32" s="2" t="s">
        <v>1</v>
      </c>
      <c r="H32" s="2" t="s">
        <v>2</v>
      </c>
      <c r="I32" s="2" t="s">
        <v>3</v>
      </c>
      <c r="J32" s="2" t="s">
        <v>5</v>
      </c>
      <c r="K32" s="2" t="s">
        <v>6</v>
      </c>
      <c r="L32" s="2" t="s">
        <v>9</v>
      </c>
    </row>
    <row r="33" spans="2:18" x14ac:dyDescent="0.2">
      <c r="B33">
        <v>1</v>
      </c>
      <c r="C33">
        <v>20</v>
      </c>
      <c r="D33">
        <f>(C33-B33)+1</f>
        <v>20</v>
      </c>
      <c r="E33">
        <v>65</v>
      </c>
      <c r="F33">
        <v>1</v>
      </c>
      <c r="G33">
        <v>66</v>
      </c>
      <c r="H33">
        <v>363</v>
      </c>
      <c r="I33">
        <f>(H33-G33)+1</f>
        <v>298</v>
      </c>
      <c r="J33">
        <v>364</v>
      </c>
      <c r="K33">
        <v>1</v>
      </c>
      <c r="L33">
        <v>364</v>
      </c>
    </row>
    <row r="34" spans="2:18" x14ac:dyDescent="0.2">
      <c r="B34">
        <v>42</v>
      </c>
      <c r="C34">
        <v>42</v>
      </c>
      <c r="D34">
        <f t="shared" ref="D34:D37" si="1">(C34-B34)+1</f>
        <v>1</v>
      </c>
    </row>
    <row r="35" spans="2:18" x14ac:dyDescent="0.2">
      <c r="B35">
        <v>47</v>
      </c>
      <c r="C35">
        <v>47</v>
      </c>
      <c r="D35">
        <f t="shared" si="1"/>
        <v>1</v>
      </c>
      <c r="N35" s="6"/>
    </row>
    <row r="36" spans="2:18" x14ac:dyDescent="0.2">
      <c r="B36">
        <v>53</v>
      </c>
      <c r="C36">
        <v>53</v>
      </c>
      <c r="D36">
        <f t="shared" si="1"/>
        <v>1</v>
      </c>
      <c r="N36" s="6"/>
    </row>
    <row r="37" spans="2:18" x14ac:dyDescent="0.2">
      <c r="B37">
        <v>63</v>
      </c>
      <c r="C37">
        <v>64</v>
      </c>
      <c r="D37">
        <f t="shared" si="1"/>
        <v>2</v>
      </c>
      <c r="N37" s="6"/>
    </row>
    <row r="38" spans="2:18" x14ac:dyDescent="0.2">
      <c r="D38">
        <f>SUM(D33:D37)</f>
        <v>25</v>
      </c>
      <c r="F38">
        <f>SUM(F33:F37)</f>
        <v>1</v>
      </c>
      <c r="I38">
        <f>SUM(I33:I37)</f>
        <v>298</v>
      </c>
      <c r="K38">
        <f>SUM(K33:K36)</f>
        <v>1</v>
      </c>
      <c r="L38">
        <f>SUM(L33:L36)</f>
        <v>364</v>
      </c>
      <c r="M38">
        <f>L38-(K38+I38)</f>
        <v>65</v>
      </c>
      <c r="N38" s="6">
        <f>((D38+F38)/M38)*100</f>
        <v>40</v>
      </c>
      <c r="O38" s="6">
        <f>100-N38</f>
        <v>60</v>
      </c>
      <c r="P38" s="6">
        <f>B33/120</f>
        <v>8.3333333333333332E-3</v>
      </c>
      <c r="Q38" s="6">
        <f>E33/120</f>
        <v>0.54166666666666663</v>
      </c>
      <c r="R38" s="6">
        <f>I33/120</f>
        <v>2.4833333333333334</v>
      </c>
    </row>
    <row r="40" spans="2:18" s="1" customFormat="1" x14ac:dyDescent="0.2">
      <c r="B40" s="3" t="s">
        <v>18</v>
      </c>
      <c r="O40" s="9"/>
      <c r="P40" s="9"/>
      <c r="Q40" s="9"/>
      <c r="R40" s="9"/>
    </row>
    <row r="41" spans="2:18" ht="64" x14ac:dyDescent="0.2">
      <c r="B41" s="10" t="s">
        <v>0</v>
      </c>
      <c r="C41" s="10"/>
      <c r="D41" s="10"/>
      <c r="E41" s="10" t="s">
        <v>4</v>
      </c>
      <c r="F41" s="10"/>
      <c r="G41" s="10" t="s">
        <v>7</v>
      </c>
      <c r="H41" s="10"/>
      <c r="I41" s="10"/>
      <c r="J41" s="10" t="s">
        <v>8</v>
      </c>
      <c r="K41" s="10"/>
      <c r="L41" s="5" t="s">
        <v>12</v>
      </c>
      <c r="M41" s="5" t="s">
        <v>10</v>
      </c>
      <c r="N41" s="8" t="s">
        <v>11</v>
      </c>
      <c r="O41" s="8" t="s">
        <v>21</v>
      </c>
      <c r="P41" s="8" t="s">
        <v>24</v>
      </c>
      <c r="Q41" s="8" t="s">
        <v>22</v>
      </c>
      <c r="R41" s="8" t="s">
        <v>23</v>
      </c>
    </row>
    <row r="42" spans="2:18" x14ac:dyDescent="0.2">
      <c r="B42" s="2" t="s">
        <v>1</v>
      </c>
      <c r="C42" s="2" t="s">
        <v>2</v>
      </c>
      <c r="D42" s="2" t="s">
        <v>3</v>
      </c>
      <c r="E42" s="2" t="s">
        <v>5</v>
      </c>
      <c r="F42" s="2" t="s">
        <v>6</v>
      </c>
      <c r="G42" s="2" t="s">
        <v>1</v>
      </c>
      <c r="H42" s="2" t="s">
        <v>2</v>
      </c>
      <c r="I42" s="2" t="s">
        <v>3</v>
      </c>
      <c r="J42" s="2" t="s">
        <v>5</v>
      </c>
      <c r="K42" s="2" t="s">
        <v>6</v>
      </c>
      <c r="L42" s="2" t="s">
        <v>9</v>
      </c>
    </row>
    <row r="43" spans="2:18" x14ac:dyDescent="0.2">
      <c r="E43">
        <v>1</v>
      </c>
      <c r="F43">
        <v>1</v>
      </c>
      <c r="G43">
        <v>2</v>
      </c>
      <c r="H43">
        <v>48</v>
      </c>
      <c r="I43">
        <f>(H43-G43)+1</f>
        <v>47</v>
      </c>
      <c r="J43">
        <v>49</v>
      </c>
      <c r="K43">
        <v>1</v>
      </c>
      <c r="L43">
        <v>49</v>
      </c>
      <c r="M43">
        <v>3</v>
      </c>
      <c r="N43" s="6">
        <f>(1/3)*100</f>
        <v>33.333333333333329</v>
      </c>
      <c r="O43" s="6">
        <f>100-N43</f>
        <v>66.666666666666671</v>
      </c>
      <c r="P43" s="6" t="s">
        <v>25</v>
      </c>
      <c r="Q43" s="6">
        <f>E43/120</f>
        <v>8.3333333333333332E-3</v>
      </c>
      <c r="R43" s="6">
        <f>I43/120</f>
        <v>0.39166666666666666</v>
      </c>
    </row>
    <row r="44" spans="2:18" x14ac:dyDescent="0.2">
      <c r="N44" s="6"/>
    </row>
    <row r="46" spans="2:18" s="1" customFormat="1" x14ac:dyDescent="0.2">
      <c r="B46" s="3" t="s">
        <v>19</v>
      </c>
      <c r="O46" s="9"/>
      <c r="P46" s="9"/>
      <c r="Q46" s="9"/>
      <c r="R46" s="9"/>
    </row>
    <row r="47" spans="2:18" ht="64" x14ac:dyDescent="0.2">
      <c r="B47" s="10" t="s">
        <v>0</v>
      </c>
      <c r="C47" s="10"/>
      <c r="D47" s="10"/>
      <c r="E47" s="10" t="s">
        <v>4</v>
      </c>
      <c r="F47" s="10"/>
      <c r="G47" s="10" t="s">
        <v>7</v>
      </c>
      <c r="H47" s="10"/>
      <c r="I47" s="10"/>
      <c r="J47" s="10" t="s">
        <v>8</v>
      </c>
      <c r="K47" s="10"/>
      <c r="L47" s="5" t="s">
        <v>12</v>
      </c>
      <c r="M47" s="5" t="s">
        <v>10</v>
      </c>
      <c r="N47" s="8" t="s">
        <v>11</v>
      </c>
      <c r="O47" s="8" t="s">
        <v>21</v>
      </c>
      <c r="P47" s="8" t="s">
        <v>24</v>
      </c>
      <c r="Q47" s="8" t="s">
        <v>22</v>
      </c>
      <c r="R47" s="8" t="s">
        <v>23</v>
      </c>
    </row>
    <row r="48" spans="2:18" x14ac:dyDescent="0.2">
      <c r="B48" s="2" t="s">
        <v>1</v>
      </c>
      <c r="C48" s="2" t="s">
        <v>2</v>
      </c>
      <c r="D48" s="2" t="s">
        <v>3</v>
      </c>
      <c r="E48" s="2" t="s">
        <v>5</v>
      </c>
      <c r="F48" s="2" t="s">
        <v>6</v>
      </c>
      <c r="G48" s="2" t="s">
        <v>1</v>
      </c>
      <c r="H48" s="2" t="s">
        <v>2</v>
      </c>
      <c r="I48" s="2" t="s">
        <v>3</v>
      </c>
      <c r="J48" s="2" t="s">
        <v>5</v>
      </c>
      <c r="K48" s="2" t="s">
        <v>6</v>
      </c>
      <c r="L48" s="2" t="s">
        <v>9</v>
      </c>
    </row>
    <row r="49" spans="2:18" x14ac:dyDescent="0.2">
      <c r="E49">
        <v>35</v>
      </c>
      <c r="F49">
        <v>1</v>
      </c>
      <c r="G49">
        <v>36</v>
      </c>
      <c r="H49">
        <v>183</v>
      </c>
      <c r="I49">
        <f>(H49-G49)+1</f>
        <v>148</v>
      </c>
      <c r="J49">
        <v>184</v>
      </c>
      <c r="K49">
        <v>1</v>
      </c>
      <c r="L49">
        <v>184</v>
      </c>
      <c r="M49">
        <f>(L49-(K49+I49))</f>
        <v>35</v>
      </c>
      <c r="N49" s="6">
        <f>(1/35)*100</f>
        <v>2.8571428571428572</v>
      </c>
      <c r="O49" s="6">
        <f>100-N49</f>
        <v>97.142857142857139</v>
      </c>
      <c r="P49" s="6" t="s">
        <v>25</v>
      </c>
      <c r="Q49" s="6">
        <f>E49/120</f>
        <v>0.29166666666666669</v>
      </c>
      <c r="R49" s="6">
        <f>I49/120</f>
        <v>1.2333333333333334</v>
      </c>
    </row>
    <row r="51" spans="2:18" s="1" customFormat="1" x14ac:dyDescent="0.2">
      <c r="B51" s="3" t="s">
        <v>20</v>
      </c>
      <c r="O51" s="9"/>
      <c r="P51" s="9"/>
      <c r="Q51" s="9"/>
      <c r="R51" s="9"/>
    </row>
    <row r="52" spans="2:18" ht="64" x14ac:dyDescent="0.2">
      <c r="B52" s="10" t="s">
        <v>0</v>
      </c>
      <c r="C52" s="10"/>
      <c r="D52" s="10"/>
      <c r="E52" s="10" t="s">
        <v>4</v>
      </c>
      <c r="F52" s="10"/>
      <c r="G52" s="10" t="s">
        <v>7</v>
      </c>
      <c r="H52" s="10"/>
      <c r="I52" s="10"/>
      <c r="J52" s="10" t="s">
        <v>8</v>
      </c>
      <c r="K52" s="10"/>
      <c r="L52" s="5" t="s">
        <v>12</v>
      </c>
      <c r="M52" s="5" t="s">
        <v>10</v>
      </c>
      <c r="N52" s="8" t="s">
        <v>11</v>
      </c>
      <c r="O52" s="8" t="s">
        <v>21</v>
      </c>
      <c r="P52" s="8" t="s">
        <v>24</v>
      </c>
      <c r="Q52" s="8" t="s">
        <v>22</v>
      </c>
      <c r="R52" s="8" t="s">
        <v>23</v>
      </c>
    </row>
    <row r="53" spans="2:18" x14ac:dyDescent="0.2">
      <c r="B53" s="2" t="s">
        <v>1</v>
      </c>
      <c r="C53" s="2" t="s">
        <v>2</v>
      </c>
      <c r="D53" s="2" t="s">
        <v>3</v>
      </c>
      <c r="E53" s="2" t="s">
        <v>5</v>
      </c>
      <c r="F53" s="2" t="s">
        <v>6</v>
      </c>
      <c r="G53" s="2" t="s">
        <v>1</v>
      </c>
      <c r="H53" s="2" t="s">
        <v>2</v>
      </c>
      <c r="I53" s="2" t="s">
        <v>3</v>
      </c>
      <c r="J53" s="2" t="s">
        <v>5</v>
      </c>
      <c r="K53" s="2" t="s">
        <v>6</v>
      </c>
      <c r="L53" s="2" t="s">
        <v>9</v>
      </c>
    </row>
    <row r="54" spans="2:18" x14ac:dyDescent="0.2">
      <c r="E54">
        <v>1</v>
      </c>
      <c r="F54">
        <v>1</v>
      </c>
      <c r="G54">
        <v>2</v>
      </c>
      <c r="H54">
        <v>600</v>
      </c>
      <c r="I54">
        <f>(H54-G54)+1</f>
        <v>599</v>
      </c>
      <c r="L54">
        <v>600</v>
      </c>
      <c r="M54">
        <v>1</v>
      </c>
      <c r="N54">
        <v>100</v>
      </c>
      <c r="O54" s="6">
        <f>100-N54</f>
        <v>0</v>
      </c>
      <c r="P54" s="6" t="s">
        <v>25</v>
      </c>
      <c r="Q54" s="6">
        <f>E54/120</f>
        <v>8.3333333333333332E-3</v>
      </c>
      <c r="R54" s="6" t="s">
        <v>25</v>
      </c>
    </row>
    <row r="56" spans="2:18" x14ac:dyDescent="0.2">
      <c r="N56" s="6"/>
    </row>
    <row r="59" spans="2:18" x14ac:dyDescent="0.2">
      <c r="L59" s="4"/>
      <c r="N59" s="6"/>
    </row>
  </sheetData>
  <mergeCells count="32">
    <mergeCell ref="B47:D47"/>
    <mergeCell ref="E47:F47"/>
    <mergeCell ref="G47:I47"/>
    <mergeCell ref="J47:K47"/>
    <mergeCell ref="B52:D52"/>
    <mergeCell ref="E52:F52"/>
    <mergeCell ref="G52:I52"/>
    <mergeCell ref="J52:K52"/>
    <mergeCell ref="B31:D31"/>
    <mergeCell ref="E31:F31"/>
    <mergeCell ref="G31:I31"/>
    <mergeCell ref="J31:K31"/>
    <mergeCell ref="B41:D41"/>
    <mergeCell ref="E41:F41"/>
    <mergeCell ref="G41:I41"/>
    <mergeCell ref="J41:K41"/>
    <mergeCell ref="B13:D13"/>
    <mergeCell ref="E13:F13"/>
    <mergeCell ref="G13:I13"/>
    <mergeCell ref="J13:K13"/>
    <mergeCell ref="B20:D20"/>
    <mergeCell ref="E20:F20"/>
    <mergeCell ref="G20:I20"/>
    <mergeCell ref="J20:K20"/>
    <mergeCell ref="B3:D3"/>
    <mergeCell ref="E3:F3"/>
    <mergeCell ref="G3:I3"/>
    <mergeCell ref="J3:K3"/>
    <mergeCell ref="B8:D8"/>
    <mergeCell ref="E8:F8"/>
    <mergeCell ref="G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2024-11-26T00:43:44Z</dcterms:modified>
</cp:coreProperties>
</file>