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67/"/>
    </mc:Choice>
  </mc:AlternateContent>
  <xr:revisionPtr revIDLastSave="0" documentId="13_ncr:1_{53A69CC3-3DBD-7C40-AFC5-1A2C5F276EB3}" xr6:coauthVersionLast="47" xr6:coauthVersionMax="47" xr10:uidLastSave="{00000000-0000-0000-0000-000000000000}"/>
  <bookViews>
    <workbookView xWindow="1040" yWindow="-211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L37" i="1"/>
  <c r="K37" i="1"/>
  <c r="I37" i="1"/>
  <c r="F37" i="1"/>
  <c r="D35" i="1"/>
  <c r="D36" i="1"/>
  <c r="D34" i="1"/>
  <c r="D37" i="1" l="1"/>
  <c r="M37" i="1"/>
  <c r="Q29" i="1"/>
  <c r="N19" i="1"/>
  <c r="O19" i="1" s="1"/>
  <c r="Q24" i="1"/>
  <c r="Q42" i="1"/>
  <c r="P42" i="1"/>
  <c r="P29" i="1"/>
  <c r="I42" i="1"/>
  <c r="M42" i="1" s="1"/>
  <c r="I29" i="1"/>
  <c r="M29" i="1" s="1"/>
  <c r="I24" i="1"/>
  <c r="M24" i="1" s="1"/>
  <c r="N24" i="1" s="1"/>
  <c r="O24" i="1" s="1"/>
  <c r="D42" i="1"/>
  <c r="N42" i="1" s="1"/>
  <c r="O42" i="1" s="1"/>
  <c r="D29" i="1"/>
  <c r="N29" i="1" s="1"/>
  <c r="O29" i="1" s="1"/>
  <c r="P19" i="1"/>
  <c r="Q5" i="1"/>
  <c r="I5" i="1"/>
  <c r="M5" i="1" s="1"/>
  <c r="N37" i="1" l="1"/>
  <c r="O37" i="1" s="1"/>
  <c r="N5" i="1"/>
  <c r="O5" i="1" s="1"/>
  <c r="R24" i="1"/>
  <c r="R5" i="1"/>
  <c r="R29" i="1"/>
  <c r="R42" i="1"/>
  <c r="N12" i="1"/>
  <c r="O12" i="1" s="1"/>
</calcChain>
</file>

<file path=xl/sharedStrings.xml><?xml version="1.0" encoding="utf-8"?>
<sst xmlns="http://schemas.openxmlformats.org/spreadsheetml/2006/main" count="185" uniqueCount="26">
  <si>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</si>
  <si>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</si>
  <si>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</si>
  <si>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</si>
  <si>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</si>
  <si>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</si>
  <si>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</si>
  <si>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</si>
  <si>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</si>
  <si>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</si>
  <si>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</si>
  <si>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</si>
  <si>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</si>
  <si>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Sr iL3 + 160 uM Haldol Worm 1</t>
  </si>
  <si>
    <t>Sr iL3 + 160 uM Haldol Worm 2</t>
  </si>
  <si>
    <t>Sr iL3 + 160 uM Haldol Worm 5</t>
  </si>
  <si>
    <t>Sr iL3 + 160 uM Haldol Worm 6</t>
  </si>
  <si>
    <t>Sr iL3 + 160 uM Haldol Worm 8</t>
  </si>
  <si>
    <t>Proportion of frames on skin 
spent crawling</t>
  </si>
  <si>
    <t>Time to first puncture</t>
  </si>
  <si>
    <t>Time to successful completion</t>
  </si>
  <si>
    <t>N/A</t>
  </si>
  <si>
    <t>Sr iL3 + 160 uM Haldol Worm 7 - crawled off the side of the skin</t>
  </si>
  <si>
    <t>Sr iL3 + 160 uM Haldol Worm 4 - crawled off edge</t>
  </si>
  <si>
    <t>Sr iL3 + 160 uM Haldol Worm 3; stopped filming, exclude.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</si>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</sst>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0" xfId="0" applyFont="1" applyFill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2" fontId="2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47"/>
  <sheetViews>
    <sheetView tabSelected="1" topLeftCell="E1" zoomScale="75" workbookViewId="0">
      <selection activeCell="X7" sqref="X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13.5" customWidth="1"/>
    <col min="16" max="16" width="8.83203125" style="6"/>
    <col min="17" max="18" width="12.33203125" style="6" customWidth="1"/>
    <col min="19" max="19" width="18.1640625" customWidth="1"/>
    <col min="20" max="20" width="15.1640625" customWidth="1"/>
    <col min="21" max="21" width="16.1640625" customWidth="1"/>
    <col min="22" max="22" width="15.6640625" bestFit="1" customWidth="1"/>
    <col min="23" max="23" width="18.83203125" customWidth="1"/>
    <col min="24" max="24" width="14.33203125" customWidth="1"/>
  </cols>
  <sheetData>
    <row r="1" spans="2:24" ht="6" customHeight="1" x14ac:dyDescent="0.2"/>
    <row r="2" spans="2:24" s="1" customFormat="1" x14ac:dyDescent="0.2">
      <c r="B2" s="3" t="s">
        <v>13</v>
      </c>
      <c r="N2" s="9"/>
      <c r="P2" s="9"/>
      <c r="Q2" s="9"/>
      <c r="R2" s="9"/>
    </row>
    <row r="3" spans="2:24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8" t="s">
        <v>11</v>
      </c>
      <c r="O3" s="8" t="s">
        <v>18</v>
      </c>
      <c r="P3" s="8" t="s">
        <v>25</v>
      </c>
      <c r="Q3" s="8" t="s">
        <v>19</v>
      </c>
      <c r="R3" s="8" t="s">
        <v>20</v>
      </c>
      <c r="S3" s="8"/>
      <c r="T3" s="8" t="s">
        <v>11</v>
      </c>
      <c r="U3" s="8" t="s">
        <v>18</v>
      </c>
      <c r="V3" s="8" t="s">
        <v>25</v>
      </c>
      <c r="W3" s="8" t="s">
        <v>19</v>
      </c>
      <c r="X3" s="8" t="s">
        <v>20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/>
      <c r="T4" s="6">
        <v>0.33670033670033667</v>
      </c>
      <c r="U4" s="6">
        <v>99.663299663299668</v>
      </c>
      <c r="V4" s="6" t="s">
        <v>21</v>
      </c>
      <c r="W4" s="6">
        <v>2.4750000000000001</v>
      </c>
      <c r="X4" s="6">
        <v>0.92500000000000004</v>
      </c>
    </row>
    <row r="5" spans="2:24" x14ac:dyDescent="0.2">
      <c r="E5">
        <v>297</v>
      </c>
      <c r="F5">
        <v>1</v>
      </c>
      <c r="G5">
        <v>298</v>
      </c>
      <c r="H5">
        <v>408</v>
      </c>
      <c r="I5">
        <f>(H5-G5)+1</f>
        <v>111</v>
      </c>
      <c r="J5">
        <v>409</v>
      </c>
      <c r="K5">
        <v>1</v>
      </c>
      <c r="L5">
        <v>409</v>
      </c>
      <c r="M5">
        <f>L5-(I5+K5)</f>
        <v>297</v>
      </c>
      <c r="N5" s="6">
        <f>((D5+F5)/M5)*100</f>
        <v>0.33670033670033667</v>
      </c>
      <c r="O5" s="6">
        <f>100-N5</f>
        <v>99.663299663299668</v>
      </c>
      <c r="P5" s="6" t="s">
        <v>21</v>
      </c>
      <c r="Q5" s="6">
        <f>E5/120</f>
        <v>2.4750000000000001</v>
      </c>
      <c r="R5" s="6">
        <f>I5/120</f>
        <v>0.92500000000000004</v>
      </c>
      <c r="S5" s="6"/>
      <c r="T5" s="6">
        <v>0</v>
      </c>
      <c r="U5" s="6">
        <v>100</v>
      </c>
      <c r="V5" s="6" t="s">
        <v>21</v>
      </c>
      <c r="W5" s="6" t="s">
        <v>21</v>
      </c>
      <c r="X5" s="6" t="s">
        <v>21</v>
      </c>
    </row>
    <row r="6" spans="2:24" x14ac:dyDescent="0.2">
      <c r="S6" s="6"/>
      <c r="T6" s="6">
        <v>0.16666666666666669</v>
      </c>
      <c r="U6" s="6">
        <v>99.833333333333329</v>
      </c>
      <c r="V6" s="6">
        <v>1.425</v>
      </c>
      <c r="W6" s="6" t="s">
        <v>21</v>
      </c>
      <c r="X6" s="6" t="s">
        <v>21</v>
      </c>
    </row>
    <row r="7" spans="2:24" x14ac:dyDescent="0.2">
      <c r="S7" s="6"/>
      <c r="T7" s="6">
        <v>2.0408163265306123</v>
      </c>
      <c r="U7" s="6">
        <v>97.959183673469383</v>
      </c>
      <c r="V7" s="6" t="s">
        <v>21</v>
      </c>
      <c r="W7" s="6">
        <v>0.4</v>
      </c>
      <c r="X7" s="6">
        <v>1.8666666666666667</v>
      </c>
    </row>
    <row r="8" spans="2:24" x14ac:dyDescent="0.2">
      <c r="S8" s="6"/>
      <c r="T8" s="6">
        <v>4.1666666666666661</v>
      </c>
      <c r="U8" s="6">
        <v>95.833333333333329</v>
      </c>
      <c r="V8" s="6">
        <v>0.29166666666666669</v>
      </c>
      <c r="W8" s="6">
        <v>0.39166666666666666</v>
      </c>
      <c r="X8" s="6">
        <v>1.3666666666666667</v>
      </c>
    </row>
    <row r="9" spans="2:24" s="1" customFormat="1" x14ac:dyDescent="0.2">
      <c r="B9" s="3" t="s">
        <v>14</v>
      </c>
      <c r="N9" s="9"/>
      <c r="P9" s="9"/>
      <c r="Q9" s="9"/>
      <c r="R9" s="9"/>
      <c r="S9" s="9"/>
      <c r="T9" s="6">
        <v>2.1686746987951806</v>
      </c>
      <c r="U9" s="6">
        <v>97.831325301204814</v>
      </c>
      <c r="V9" s="6">
        <v>1.0249999999999999</v>
      </c>
      <c r="W9" s="6" t="s">
        <v>21</v>
      </c>
      <c r="X9" s="6" t="s">
        <v>21</v>
      </c>
    </row>
    <row r="10" spans="2:24" ht="48" x14ac:dyDescent="0.2">
      <c r="B10" s="11" t="s">
        <v>0</v>
      </c>
      <c r="C10" s="11"/>
      <c r="D10" s="11"/>
      <c r="E10" s="11" t="s">
        <v>4</v>
      </c>
      <c r="F10" s="11"/>
      <c r="G10" s="11" t="s">
        <v>7</v>
      </c>
      <c r="H10" s="11"/>
      <c r="I10" s="11"/>
      <c r="J10" s="11" t="s">
        <v>8</v>
      </c>
      <c r="K10" s="11"/>
      <c r="L10" s="5" t="s">
        <v>12</v>
      </c>
      <c r="M10" s="5" t="s">
        <v>10</v>
      </c>
      <c r="N10" s="8" t="s">
        <v>11</v>
      </c>
      <c r="O10" s="8" t="s">
        <v>18</v>
      </c>
      <c r="P10" s="8" t="s">
        <v>25</v>
      </c>
      <c r="Q10" s="8" t="s">
        <v>19</v>
      </c>
      <c r="R10" s="8" t="s">
        <v>20</v>
      </c>
      <c r="S10" s="6"/>
      <c r="T10" s="6">
        <v>4.7244094488188972</v>
      </c>
      <c r="U10" s="6">
        <v>95.275590551181097</v>
      </c>
      <c r="V10" s="6">
        <v>1.0166666666666666</v>
      </c>
      <c r="W10" s="6">
        <v>1.0583333333333333</v>
      </c>
      <c r="X10" s="6">
        <v>2.3916666666666666</v>
      </c>
    </row>
    <row r="11" spans="2:24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S11" s="6"/>
    </row>
    <row r="12" spans="2:24" x14ac:dyDescent="0.2">
      <c r="L12">
        <v>600</v>
      </c>
      <c r="M12">
        <v>600</v>
      </c>
      <c r="N12" s="6">
        <f>((D12+F12)/M12)*100</f>
        <v>0</v>
      </c>
      <c r="O12" s="6">
        <f>100-N12</f>
        <v>100</v>
      </c>
      <c r="P12" s="10" t="s">
        <v>21</v>
      </c>
      <c r="Q12" s="6" t="s">
        <v>21</v>
      </c>
      <c r="R12" s="6" t="s">
        <v>21</v>
      </c>
    </row>
    <row r="14" spans="2:24" s="1" customFormat="1" x14ac:dyDescent="0.2">
      <c r="B14" s="3" t="s">
        <v>24</v>
      </c>
      <c r="N14" s="9"/>
      <c r="P14" s="9"/>
      <c r="Q14" s="9"/>
      <c r="R14" s="9"/>
    </row>
    <row r="16" spans="2:24" s="1" customFormat="1" x14ac:dyDescent="0.2">
      <c r="B16" s="7" t="s">
        <v>23</v>
      </c>
      <c r="N16" s="9"/>
      <c r="P16" s="9"/>
      <c r="Q16" s="9"/>
      <c r="R16" s="9"/>
    </row>
    <row r="17" spans="2:18" ht="48" x14ac:dyDescent="0.2">
      <c r="B17" s="11" t="s">
        <v>0</v>
      </c>
      <c r="C17" s="11"/>
      <c r="D17" s="11"/>
      <c r="E17" s="11" t="s">
        <v>4</v>
      </c>
      <c r="F17" s="11"/>
      <c r="G17" s="11" t="s">
        <v>7</v>
      </c>
      <c r="H17" s="11"/>
      <c r="I17" s="11"/>
      <c r="J17" s="11" t="s">
        <v>8</v>
      </c>
      <c r="K17" s="11"/>
      <c r="L17" s="5" t="s">
        <v>12</v>
      </c>
      <c r="M17" s="5" t="s">
        <v>10</v>
      </c>
      <c r="N17" s="8" t="s">
        <v>11</v>
      </c>
      <c r="O17" s="8" t="s">
        <v>18</v>
      </c>
      <c r="P17" s="8" t="s">
        <v>25</v>
      </c>
      <c r="Q17" s="8" t="s">
        <v>19</v>
      </c>
      <c r="R17" s="8" t="s">
        <v>20</v>
      </c>
    </row>
    <row r="18" spans="2:18" x14ac:dyDescent="0.2">
      <c r="B18" s="2" t="s">
        <v>1</v>
      </c>
      <c r="C18" s="2" t="s">
        <v>2</v>
      </c>
      <c r="D18" s="2" t="s">
        <v>3</v>
      </c>
      <c r="E18" s="2" t="s">
        <v>5</v>
      </c>
      <c r="F18" s="2" t="s">
        <v>6</v>
      </c>
      <c r="G18" s="2" t="s">
        <v>1</v>
      </c>
      <c r="H18" s="2" t="s">
        <v>2</v>
      </c>
      <c r="I18" s="2" t="s">
        <v>3</v>
      </c>
      <c r="J18" s="2" t="s">
        <v>5</v>
      </c>
      <c r="K18" s="2" t="s">
        <v>6</v>
      </c>
      <c r="L18" s="2" t="s">
        <v>9</v>
      </c>
    </row>
    <row r="19" spans="2:18" x14ac:dyDescent="0.2">
      <c r="B19">
        <v>171</v>
      </c>
      <c r="C19">
        <v>171</v>
      </c>
      <c r="D19">
        <v>1</v>
      </c>
      <c r="E19">
        <v>0</v>
      </c>
      <c r="L19">
        <v>600</v>
      </c>
      <c r="M19">
        <v>600</v>
      </c>
      <c r="N19" s="6">
        <f>((D19+F19)/M19)*100</f>
        <v>0.16666666666666669</v>
      </c>
      <c r="O19" s="6">
        <f>100-N19</f>
        <v>99.833333333333329</v>
      </c>
      <c r="P19" s="6">
        <f>B19/120</f>
        <v>1.425</v>
      </c>
      <c r="Q19" s="6" t="s">
        <v>21</v>
      </c>
      <c r="R19" s="6" t="s">
        <v>21</v>
      </c>
    </row>
    <row r="21" spans="2:18" s="1" customFormat="1" x14ac:dyDescent="0.2">
      <c r="B21" s="7" t="s">
        <v>15</v>
      </c>
      <c r="N21" s="9"/>
      <c r="P21" s="9"/>
      <c r="Q21" s="9"/>
      <c r="R21" s="9"/>
    </row>
    <row r="22" spans="2:18" ht="48" x14ac:dyDescent="0.2">
      <c r="B22" s="11" t="s">
        <v>0</v>
      </c>
      <c r="C22" s="11"/>
      <c r="D22" s="11"/>
      <c r="E22" s="11" t="s">
        <v>4</v>
      </c>
      <c r="F22" s="11"/>
      <c r="G22" s="11" t="s">
        <v>7</v>
      </c>
      <c r="H22" s="11"/>
      <c r="I22" s="11"/>
      <c r="J22" s="11" t="s">
        <v>8</v>
      </c>
      <c r="K22" s="11"/>
      <c r="L22" s="5" t="s">
        <v>12</v>
      </c>
      <c r="M22" s="5" t="s">
        <v>10</v>
      </c>
      <c r="N22" s="8" t="s">
        <v>11</v>
      </c>
      <c r="O22" s="8" t="s">
        <v>18</v>
      </c>
      <c r="P22" s="8" t="s">
        <v>25</v>
      </c>
      <c r="Q22" s="8" t="s">
        <v>19</v>
      </c>
      <c r="R22" s="8" t="s">
        <v>20</v>
      </c>
    </row>
    <row r="23" spans="2:18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8" x14ac:dyDescent="0.2">
      <c r="D24">
        <v>0</v>
      </c>
      <c r="E24">
        <v>48</v>
      </c>
      <c r="F24">
        <v>1</v>
      </c>
      <c r="G24">
        <v>49</v>
      </c>
      <c r="H24">
        <v>272</v>
      </c>
      <c r="I24">
        <f>(H24-G24)+1</f>
        <v>224</v>
      </c>
      <c r="J24">
        <v>273</v>
      </c>
      <c r="L24">
        <v>273</v>
      </c>
      <c r="M24">
        <f>L24-(I24+K24)</f>
        <v>49</v>
      </c>
      <c r="N24" s="6">
        <f>((D24+F24)/M24)*100</f>
        <v>2.0408163265306123</v>
      </c>
      <c r="O24" s="6">
        <f>100-N24</f>
        <v>97.959183673469383</v>
      </c>
      <c r="P24" s="6" t="s">
        <v>21</v>
      </c>
      <c r="Q24" s="6">
        <f>E24/120</f>
        <v>0.4</v>
      </c>
      <c r="R24" s="6">
        <f>I24/120</f>
        <v>1.8666666666666667</v>
      </c>
    </row>
    <row r="26" spans="2:18" s="1" customFormat="1" x14ac:dyDescent="0.2">
      <c r="B26" s="7" t="s">
        <v>16</v>
      </c>
      <c r="N26" s="9"/>
      <c r="P26" s="9"/>
      <c r="Q26" s="9"/>
      <c r="R26" s="9"/>
    </row>
    <row r="27" spans="2:18" ht="48" x14ac:dyDescent="0.2">
      <c r="B27" s="11" t="s">
        <v>0</v>
      </c>
      <c r="C27" s="11"/>
      <c r="D27" s="11"/>
      <c r="E27" s="11" t="s">
        <v>4</v>
      </c>
      <c r="F27" s="11"/>
      <c r="G27" s="11" t="s">
        <v>7</v>
      </c>
      <c r="H27" s="11"/>
      <c r="I27" s="11"/>
      <c r="J27" s="11" t="s">
        <v>8</v>
      </c>
      <c r="K27" s="11"/>
      <c r="L27" s="5" t="s">
        <v>12</v>
      </c>
      <c r="M27" s="5" t="s">
        <v>10</v>
      </c>
      <c r="N27" s="8" t="s">
        <v>11</v>
      </c>
      <c r="O27" s="8" t="s">
        <v>18</v>
      </c>
      <c r="P27" s="8" t="s">
        <v>25</v>
      </c>
      <c r="Q27" s="8" t="s">
        <v>19</v>
      </c>
      <c r="R27" s="8" t="s">
        <v>20</v>
      </c>
    </row>
    <row r="28" spans="2:18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8" x14ac:dyDescent="0.2">
      <c r="B29">
        <v>35</v>
      </c>
      <c r="C29">
        <v>35</v>
      </c>
      <c r="D29">
        <f>(C29-B29)+1</f>
        <v>1</v>
      </c>
      <c r="E29">
        <v>47</v>
      </c>
      <c r="F29">
        <v>1</v>
      </c>
      <c r="G29">
        <v>48</v>
      </c>
      <c r="H29">
        <v>211</v>
      </c>
      <c r="I29">
        <f>(H29-G29)+1</f>
        <v>164</v>
      </c>
      <c r="J29">
        <v>212</v>
      </c>
      <c r="L29">
        <v>212</v>
      </c>
      <c r="M29">
        <f>L29-(I29+K29)</f>
        <v>48</v>
      </c>
      <c r="N29" s="6">
        <f>((D29+F29)/M29)*100</f>
        <v>4.1666666666666661</v>
      </c>
      <c r="O29" s="6">
        <f>100-N29</f>
        <v>95.833333333333329</v>
      </c>
      <c r="P29" s="6">
        <f>B29/120</f>
        <v>0.29166666666666669</v>
      </c>
      <c r="Q29" s="6">
        <f>E29/120</f>
        <v>0.39166666666666666</v>
      </c>
      <c r="R29" s="6">
        <f>I29/120</f>
        <v>1.3666666666666667</v>
      </c>
    </row>
    <row r="31" spans="2:18" s="1" customFormat="1" x14ac:dyDescent="0.2">
      <c r="B31" s="7" t="s">
        <v>22</v>
      </c>
      <c r="N31" s="9"/>
      <c r="P31" s="9"/>
      <c r="Q31" s="9"/>
      <c r="R31" s="9"/>
    </row>
    <row r="32" spans="2:18" ht="48" x14ac:dyDescent="0.2">
      <c r="B32" s="11" t="s">
        <v>0</v>
      </c>
      <c r="C32" s="11"/>
      <c r="D32" s="11"/>
      <c r="E32" s="11" t="s">
        <v>4</v>
      </c>
      <c r="F32" s="11"/>
      <c r="G32" s="11" t="s">
        <v>7</v>
      </c>
      <c r="H32" s="11"/>
      <c r="I32" s="11"/>
      <c r="J32" s="11" t="s">
        <v>8</v>
      </c>
      <c r="K32" s="11"/>
      <c r="L32" s="5" t="s">
        <v>12</v>
      </c>
      <c r="M32" s="5" t="s">
        <v>10</v>
      </c>
      <c r="N32" s="8" t="s">
        <v>11</v>
      </c>
      <c r="O32" s="8" t="s">
        <v>18</v>
      </c>
      <c r="P32" s="8" t="s">
        <v>25</v>
      </c>
      <c r="Q32" s="8" t="s">
        <v>19</v>
      </c>
      <c r="R32" s="8" t="s">
        <v>20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x14ac:dyDescent="0.2">
      <c r="B34">
        <v>123</v>
      </c>
      <c r="C34">
        <v>123</v>
      </c>
      <c r="D34">
        <f>(C34-B34)+1</f>
        <v>1</v>
      </c>
      <c r="F34">
        <v>0</v>
      </c>
      <c r="I34">
        <v>0</v>
      </c>
      <c r="K34">
        <v>0</v>
      </c>
      <c r="L34">
        <v>415</v>
      </c>
    </row>
    <row r="35" spans="2:18" x14ac:dyDescent="0.2">
      <c r="B35">
        <v>133</v>
      </c>
      <c r="C35">
        <v>139</v>
      </c>
      <c r="D35">
        <f t="shared" ref="D35:D36" si="0">(C35-B35)+1</f>
        <v>7</v>
      </c>
    </row>
    <row r="36" spans="2:18" x14ac:dyDescent="0.2">
      <c r="B36">
        <v>237</v>
      </c>
      <c r="C36">
        <v>237</v>
      </c>
      <c r="D36">
        <f t="shared" si="0"/>
        <v>1</v>
      </c>
    </row>
    <row r="37" spans="2:18" x14ac:dyDescent="0.2">
      <c r="D37">
        <f>SUM(D34:D36)</f>
        <v>9</v>
      </c>
      <c r="F37">
        <f>SUM(F34:F36)</f>
        <v>0</v>
      </c>
      <c r="I37">
        <f>SUM(I34:I36)</f>
        <v>0</v>
      </c>
      <c r="K37">
        <f>SUM(K34:K36)</f>
        <v>0</v>
      </c>
      <c r="L37">
        <f>SUM(L34:L36)</f>
        <v>415</v>
      </c>
      <c r="M37">
        <f>L37-(I37+K37)</f>
        <v>415</v>
      </c>
      <c r="N37" s="6">
        <f>((D37+F37)/M37)*100</f>
        <v>2.1686746987951806</v>
      </c>
      <c r="O37" s="6">
        <f>100-N37</f>
        <v>97.831325301204814</v>
      </c>
      <c r="P37" s="6">
        <f>B34/120</f>
        <v>1.0249999999999999</v>
      </c>
      <c r="Q37" s="6" t="s">
        <v>21</v>
      </c>
      <c r="R37" s="6" t="s">
        <v>21</v>
      </c>
    </row>
    <row r="39" spans="2:18" s="1" customFormat="1" x14ac:dyDescent="0.2">
      <c r="B39" s="7" t="s">
        <v>17</v>
      </c>
      <c r="N39" s="9"/>
      <c r="P39" s="9"/>
      <c r="Q39" s="9"/>
      <c r="R39" s="9"/>
    </row>
    <row r="40" spans="2:18" ht="48" x14ac:dyDescent="0.2">
      <c r="B40" s="11" t="s">
        <v>0</v>
      </c>
      <c r="C40" s="11"/>
      <c r="D40" s="11"/>
      <c r="E40" s="11" t="s">
        <v>4</v>
      </c>
      <c r="F40" s="11"/>
      <c r="G40" s="11" t="s">
        <v>7</v>
      </c>
      <c r="H40" s="11"/>
      <c r="I40" s="11"/>
      <c r="J40" s="11" t="s">
        <v>8</v>
      </c>
      <c r="K40" s="11"/>
      <c r="L40" s="5" t="s">
        <v>12</v>
      </c>
      <c r="M40" s="5" t="s">
        <v>10</v>
      </c>
      <c r="N40" s="8" t="s">
        <v>11</v>
      </c>
      <c r="O40" s="8" t="s">
        <v>18</v>
      </c>
      <c r="P40" s="8" t="s">
        <v>25</v>
      </c>
      <c r="Q40" s="8" t="s">
        <v>19</v>
      </c>
      <c r="R40" s="8" t="s">
        <v>20</v>
      </c>
    </row>
    <row r="41" spans="2:18" x14ac:dyDescent="0.2">
      <c r="B41" s="2" t="s">
        <v>1</v>
      </c>
      <c r="C41" s="2" t="s">
        <v>2</v>
      </c>
      <c r="D41" s="2" t="s">
        <v>3</v>
      </c>
      <c r="E41" s="2" t="s">
        <v>5</v>
      </c>
      <c r="F41" s="2" t="s">
        <v>6</v>
      </c>
      <c r="G41" s="2" t="s">
        <v>1</v>
      </c>
      <c r="H41" s="2" t="s">
        <v>2</v>
      </c>
      <c r="I41" s="2" t="s">
        <v>3</v>
      </c>
      <c r="J41" s="2" t="s">
        <v>5</v>
      </c>
      <c r="K41" s="2" t="s">
        <v>6</v>
      </c>
      <c r="L41" s="2" t="s">
        <v>9</v>
      </c>
    </row>
    <row r="42" spans="2:18" x14ac:dyDescent="0.2">
      <c r="B42">
        <v>122</v>
      </c>
      <c r="C42">
        <v>126</v>
      </c>
      <c r="D42">
        <f>(C42-B42)+1</f>
        <v>5</v>
      </c>
      <c r="E42">
        <v>127</v>
      </c>
      <c r="F42">
        <v>1</v>
      </c>
      <c r="G42">
        <v>128</v>
      </c>
      <c r="H42">
        <v>414</v>
      </c>
      <c r="I42">
        <f>(H42-G42)+1</f>
        <v>287</v>
      </c>
      <c r="J42">
        <v>415</v>
      </c>
      <c r="K42">
        <v>1</v>
      </c>
      <c r="L42">
        <v>415</v>
      </c>
      <c r="M42">
        <f>L42-(I42+K42)</f>
        <v>127</v>
      </c>
      <c r="N42" s="6">
        <f>((D42+F42)/M42)*100</f>
        <v>4.7244094488188972</v>
      </c>
      <c r="O42" s="6">
        <f>100-N42</f>
        <v>95.275590551181097</v>
      </c>
      <c r="P42" s="6">
        <f>B42/120</f>
        <v>1.0166666666666666</v>
      </c>
      <c r="Q42" s="6">
        <f>E42/120</f>
        <v>1.0583333333333333</v>
      </c>
      <c r="R42" s="6">
        <f>I42/120</f>
        <v>2.3916666666666666</v>
      </c>
    </row>
    <row r="47" spans="2:18" x14ac:dyDescent="0.2">
      <c r="L47" s="4"/>
    </row>
  </sheetData>
  <mergeCells count="28">
    <mergeCell ref="B17:D17"/>
    <mergeCell ref="E17:F17"/>
    <mergeCell ref="G17:I17"/>
    <mergeCell ref="J17:K17"/>
    <mergeCell ref="B3:D3"/>
    <mergeCell ref="E3:F3"/>
    <mergeCell ref="G3:I3"/>
    <mergeCell ref="J3:K3"/>
    <mergeCell ref="B10:D10"/>
    <mergeCell ref="E10:F10"/>
    <mergeCell ref="G10:I10"/>
    <mergeCell ref="J10:K10"/>
    <mergeCell ref="B22:D22"/>
    <mergeCell ref="E22:F22"/>
    <mergeCell ref="G22:I22"/>
    <mergeCell ref="J22:K22"/>
    <mergeCell ref="B27:D27"/>
    <mergeCell ref="E27:F27"/>
    <mergeCell ref="G27:I27"/>
    <mergeCell ref="J27:K27"/>
    <mergeCell ref="B32:D32"/>
    <mergeCell ref="E32:F32"/>
    <mergeCell ref="G32:I32"/>
    <mergeCell ref="J32:K32"/>
    <mergeCell ref="B40:D40"/>
    <mergeCell ref="E40:F40"/>
    <mergeCell ref="G40:I40"/>
    <mergeCell ref="J40:K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2024-11-26T00:46:32Z</dcterms:modified>
</cp:coreProperties>
</file>