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mushtaqhali/Documents/Career/Writing/2024/Manuscripts/Patel et al, 2024b - Submission 2024-10-31/Figures/Supplemental Figures/Supplemental Figure 3/Behavior worksheets - 5 min cutoff/Ex175/"/>
    </mc:Choice>
  </mc:AlternateContent>
  <xr:revisionPtr revIDLastSave="0" documentId="13_ncr:1_{F0BA4B7D-CEE3-DB4A-A16B-82E6F7D80CA7}" xr6:coauthVersionLast="47" xr6:coauthVersionMax="47" xr10:uidLastSave="{00000000-0000-0000-0000-000000000000}"/>
  <bookViews>
    <workbookView xWindow="0" yWindow="500" windowWidth="28800" windowHeight="16300" xr2:uid="{E8647115-4527-472B-9C5C-A7FAAB6ACF7F}"/>
  </bookViews>
  <sheets>
    <sheet name="Behaviors - 2 fp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76" i="1" l="1"/>
  <c r="Q83" i="1"/>
  <c r="P83" i="1"/>
  <c r="Q76" i="1"/>
  <c r="Q67" i="1"/>
  <c r="Q57" i="1"/>
  <c r="Q49" i="1"/>
  <c r="Q43" i="1"/>
  <c r="Q35" i="1"/>
  <c r="Q26" i="1"/>
  <c r="Q10" i="1"/>
  <c r="Q5" i="1"/>
  <c r="R76" i="1"/>
  <c r="R67" i="1"/>
  <c r="R57" i="1"/>
  <c r="R49" i="1"/>
  <c r="R43" i="1"/>
  <c r="R35" i="1"/>
  <c r="R26" i="1"/>
  <c r="R10" i="1"/>
  <c r="R5" i="1"/>
  <c r="P67" i="1"/>
  <c r="P57" i="1"/>
  <c r="P43" i="1"/>
  <c r="P35" i="1"/>
  <c r="P26" i="1"/>
  <c r="L83" i="1"/>
  <c r="K83" i="1"/>
  <c r="I83" i="1"/>
  <c r="F83" i="1"/>
  <c r="D82" i="1"/>
  <c r="D81" i="1"/>
  <c r="I81" i="1"/>
  <c r="L76" i="1"/>
  <c r="K76" i="1"/>
  <c r="F76" i="1"/>
  <c r="D75" i="1"/>
  <c r="I73" i="1"/>
  <c r="I72" i="1"/>
  <c r="D74" i="1"/>
  <c r="D73" i="1"/>
  <c r="D72" i="1"/>
  <c r="L67" i="1"/>
  <c r="K67" i="1"/>
  <c r="F67" i="1"/>
  <c r="I63" i="1"/>
  <c r="I62" i="1"/>
  <c r="D66" i="1"/>
  <c r="D65" i="1"/>
  <c r="D64" i="1"/>
  <c r="D63" i="1"/>
  <c r="D62" i="1"/>
  <c r="L57" i="1"/>
  <c r="K57" i="1"/>
  <c r="F57" i="1"/>
  <c r="I54" i="1"/>
  <c r="I57" i="1" s="1"/>
  <c r="D56" i="1"/>
  <c r="D55" i="1"/>
  <c r="D54" i="1"/>
  <c r="I49" i="1"/>
  <c r="M49" i="1" s="1"/>
  <c r="N49" i="1" s="1"/>
  <c r="O49" i="1" s="1"/>
  <c r="L43" i="1"/>
  <c r="K43" i="1"/>
  <c r="F43" i="1"/>
  <c r="I40" i="1"/>
  <c r="I43" i="1" s="1"/>
  <c r="D42" i="1"/>
  <c r="D41" i="1"/>
  <c r="D40" i="1"/>
  <c r="L35" i="1"/>
  <c r="K35" i="1"/>
  <c r="F35" i="1"/>
  <c r="I33" i="1"/>
  <c r="I32" i="1"/>
  <c r="D34" i="1"/>
  <c r="D33" i="1"/>
  <c r="D32" i="1"/>
  <c r="L26" i="1"/>
  <c r="K26" i="1"/>
  <c r="F26" i="1"/>
  <c r="I19" i="1"/>
  <c r="D25" i="1"/>
  <c r="D24" i="1"/>
  <c r="D23" i="1"/>
  <c r="I18" i="1"/>
  <c r="D22" i="1"/>
  <c r="D21" i="1"/>
  <c r="D20" i="1"/>
  <c r="D19" i="1"/>
  <c r="I17" i="1"/>
  <c r="D18" i="1"/>
  <c r="D17" i="1"/>
  <c r="I16" i="1"/>
  <c r="D16" i="1"/>
  <c r="I10" i="1"/>
  <c r="M10" i="1" s="1"/>
  <c r="N10" i="1" s="1"/>
  <c r="O10" i="1" s="1"/>
  <c r="I5" i="1"/>
  <c r="M5" i="1" s="1"/>
  <c r="N5" i="1" s="1"/>
  <c r="O5" i="1" s="1"/>
  <c r="D76" i="1" l="1"/>
  <c r="I76" i="1"/>
  <c r="D83" i="1"/>
  <c r="M83" i="1"/>
  <c r="N83" i="1" s="1"/>
  <c r="O83" i="1" s="1"/>
  <c r="M76" i="1"/>
  <c r="N76" i="1" s="1"/>
  <c r="O76" i="1" s="1"/>
  <c r="I67" i="1"/>
  <c r="D67" i="1"/>
  <c r="M67" i="1"/>
  <c r="N67" i="1" s="1"/>
  <c r="O67" i="1" s="1"/>
  <c r="I35" i="1"/>
  <c r="M35" i="1" s="1"/>
  <c r="D57" i="1"/>
  <c r="M57" i="1"/>
  <c r="N57" i="1" s="1"/>
  <c r="O57" i="1" s="1"/>
  <c r="D43" i="1"/>
  <c r="M43" i="1"/>
  <c r="D35" i="1"/>
  <c r="I26" i="1"/>
  <c r="M26" i="1" s="1"/>
  <c r="D26" i="1"/>
  <c r="N43" i="1" l="1"/>
  <c r="O43" i="1" s="1"/>
  <c r="N35" i="1"/>
  <c r="O35" i="1" s="1"/>
  <c r="N26" i="1"/>
  <c r="O26" i="1" s="1"/>
</calcChain>
</file>

<file path=xl/sharedStrings.xml><?xml version="1.0" encoding="utf-8"?>
<sst xmlns="http://schemas.openxmlformats.org/spreadsheetml/2006/main" count="243" uniqueCount="28">
  <si>
    <t>Push</t>
  </si>
  <si>
    <t>Initial Frame</t>
  </si>
  <si>
    <t>Final Frame</t>
  </si>
  <si>
    <t>Total Frames</t>
  </si>
  <si>
    <t>Puncture</t>
  </si>
  <si>
    <t>Frame Number</t>
  </si>
  <si>
    <t>Instances</t>
  </si>
  <si>
    <t>Partially inside skin</t>
  </si>
  <si>
    <t>Completed</t>
  </si>
  <si>
    <t>Frames</t>
  </si>
  <si>
    <t>Frames 
on skin</t>
  </si>
  <si>
    <t>Proportion of frames on skin 
spent pushing or puncturing</t>
  </si>
  <si>
    <t>Total Frames
(placement on skin to penetration/end)</t>
  </si>
  <si>
    <t>Sr iL3 + 0.8% DMSO Worm 1</t>
  </si>
  <si>
    <t>Sr iL3 + 0.8% DMSO Worm 2</t>
  </si>
  <si>
    <t>Sr iL3 + 0.8% DMSO Worm 3</t>
  </si>
  <si>
    <t>Sr iL3 + 0.8% DMSO Worm 4</t>
  </si>
  <si>
    <t>Sr iL3 + 0.8% DMSO Worm 5</t>
  </si>
  <si>
    <t>Sr iL3 + 0.8% DMSO Worm 6</t>
  </si>
  <si>
    <t>Sr iL3 + 0.8% DMSO Worm 7</t>
  </si>
  <si>
    <t>Sr iL3 + 0.8% DMSO Worm 8</t>
  </si>
  <si>
    <t>Sr iL3 +0.8% DMSO Worm 9</t>
  </si>
  <si>
    <t>Proportion of frames on skin 
spent crawling</t>
  </si>
  <si>
    <t>Time to completion</t>
  </si>
  <si>
    <t>Time to initiation</t>
  </si>
  <si>
    <t>N/A</t>
  </si>
  <si>
    <t>Sr iL3 + 0.8% DMSO Worm 10 - went off the edge after 848 frames</t>
  </si>
  <si>
    <t>Time to first push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</si>
</sst>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0" fillId="0" borderId="0" xfId="0" applyAlignment="1">
      <alignment horizontal="center" vertical="center"/>
    </xf>
    <xf numFmtId="0" fontId="1" fillId="2" borderId="0" xfId="0" applyFont="1" applyFill="1"/>
    <xf numFmtId="0" fontId="2" fillId="0" borderId="0" xfId="0" applyFont="1"/>
    <xf numFmtId="0" fontId="1" fillId="0" borderId="0" xfId="0" applyFont="1" applyAlignment="1">
      <alignment horizontal="center" vertical="center" wrapText="1"/>
    </xf>
    <xf numFmtId="2" fontId="0" fillId="0" borderId="0" xfId="0" applyNumberFormat="1"/>
    <xf numFmtId="2" fontId="0" fillId="2" borderId="0" xfId="0" applyNumberFormat="1" applyFill="1"/>
    <xf numFmtId="2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7659D-0D76-4DD9-9152-499A8BA280C2}">
  <dimension ref="B1:Y85"/>
  <sheetViews>
    <sheetView tabSelected="1" topLeftCell="L1" zoomScale="84" zoomScaleNormal="125" workbookViewId="0">
      <selection activeCell="V22" sqref="V22"/>
    </sheetView>
  </sheetViews>
  <sheetFormatPr baseColWidth="10" defaultColWidth="8.83203125" defaultRowHeight="15" x14ac:dyDescent="0.2"/>
  <cols>
    <col min="1" max="1" width="1.83203125" customWidth="1"/>
    <col min="2" max="2" width="11.33203125" customWidth="1"/>
    <col min="3" max="3" width="10" bestFit="1" customWidth="1"/>
    <col min="4" max="4" width="11" bestFit="1" customWidth="1"/>
    <col min="5" max="5" width="12.5" bestFit="1" customWidth="1"/>
    <col min="7" max="7" width="11.33203125" customWidth="1"/>
    <col min="8" max="8" width="10" bestFit="1" customWidth="1"/>
    <col min="9" max="9" width="11" bestFit="1" customWidth="1"/>
    <col min="10" max="10" width="12.5" bestFit="1" customWidth="1"/>
    <col min="12" max="12" width="40.6640625" bestFit="1" customWidth="1"/>
    <col min="14" max="14" width="34.5" customWidth="1"/>
    <col min="15" max="15" width="23.1640625" style="6" customWidth="1"/>
    <col min="16" max="17" width="8.83203125" style="6"/>
    <col min="18" max="18" width="11.6640625" style="6" customWidth="1"/>
    <col min="21" max="21" width="17" customWidth="1"/>
    <col min="22" max="22" width="14.83203125" customWidth="1"/>
    <col min="25" max="25" width="10.1640625" customWidth="1"/>
  </cols>
  <sheetData>
    <row r="1" spans="2:25" ht="6" customHeight="1" x14ac:dyDescent="0.2"/>
    <row r="2" spans="2:25" s="1" customFormat="1" x14ac:dyDescent="0.2">
      <c r="B2" s="3" t="s">
        <v>13</v>
      </c>
      <c r="O2" s="7"/>
      <c r="P2" s="7"/>
      <c r="Q2" s="7"/>
      <c r="R2" s="7"/>
    </row>
    <row r="3" spans="2:25" ht="64" x14ac:dyDescent="0.2">
      <c r="B3" s="9" t="s">
        <v>0</v>
      </c>
      <c r="C3" s="9"/>
      <c r="D3" s="9"/>
      <c r="E3" s="9" t="s">
        <v>4</v>
      </c>
      <c r="F3" s="9"/>
      <c r="G3" s="9" t="s">
        <v>7</v>
      </c>
      <c r="H3" s="9"/>
      <c r="I3" s="9"/>
      <c r="J3" s="9" t="s">
        <v>8</v>
      </c>
      <c r="K3" s="9"/>
      <c r="L3" s="5" t="s">
        <v>12</v>
      </c>
      <c r="M3" s="5" t="s">
        <v>10</v>
      </c>
      <c r="N3" s="5" t="s">
        <v>11</v>
      </c>
      <c r="O3" s="8" t="s">
        <v>22</v>
      </c>
      <c r="P3" s="8" t="s">
        <v>27</v>
      </c>
      <c r="Q3" s="8" t="s">
        <v>24</v>
      </c>
      <c r="R3" s="8" t="s">
        <v>23</v>
      </c>
      <c r="S3" s="8"/>
      <c r="T3" s="8"/>
      <c r="U3" s="5" t="s">
        <v>11</v>
      </c>
      <c r="V3" s="8" t="s">
        <v>22</v>
      </c>
      <c r="W3" s="8" t="s">
        <v>27</v>
      </c>
      <c r="X3" s="8" t="s">
        <v>24</v>
      </c>
      <c r="Y3" s="8" t="s">
        <v>23</v>
      </c>
    </row>
    <row r="4" spans="2:25" x14ac:dyDescent="0.2">
      <c r="B4" s="2" t="s">
        <v>1</v>
      </c>
      <c r="C4" s="2" t="s">
        <v>2</v>
      </c>
      <c r="D4" s="2" t="s">
        <v>3</v>
      </c>
      <c r="E4" s="2" t="s">
        <v>5</v>
      </c>
      <c r="F4" s="2" t="s">
        <v>6</v>
      </c>
      <c r="G4" s="2" t="s">
        <v>1</v>
      </c>
      <c r="H4" s="2" t="s">
        <v>2</v>
      </c>
      <c r="I4" s="2" t="s">
        <v>3</v>
      </c>
      <c r="J4" s="2" t="s">
        <v>5</v>
      </c>
      <c r="K4" s="2" t="s">
        <v>6</v>
      </c>
      <c r="L4" s="2" t="s">
        <v>9</v>
      </c>
      <c r="S4" s="6"/>
      <c r="U4" s="6"/>
      <c r="V4" s="6">
        <v>0</v>
      </c>
      <c r="W4" s="6" t="s">
        <v>25</v>
      </c>
      <c r="X4" s="6">
        <v>8.3333333333333332E-3</v>
      </c>
      <c r="Y4" s="6">
        <v>2.0666666666666669</v>
      </c>
    </row>
    <row r="5" spans="2:25" x14ac:dyDescent="0.2">
      <c r="E5">
        <v>1</v>
      </c>
      <c r="F5">
        <v>1</v>
      </c>
      <c r="G5">
        <v>2</v>
      </c>
      <c r="H5">
        <v>247</v>
      </c>
      <c r="I5">
        <f>(H5-G5)+1</f>
        <v>246</v>
      </c>
      <c r="J5">
        <v>248</v>
      </c>
      <c r="K5">
        <v>1</v>
      </c>
      <c r="L5">
        <v>248</v>
      </c>
      <c r="M5">
        <f>L5-(K5+I5)</f>
        <v>1</v>
      </c>
      <c r="N5" s="6">
        <f>((D5+F5)/M5)*100</f>
        <v>100</v>
      </c>
      <c r="O5" s="6">
        <f>100-N5</f>
        <v>0</v>
      </c>
      <c r="P5" s="6" t="s">
        <v>25</v>
      </c>
      <c r="Q5" s="6">
        <f>E5/120</f>
        <v>8.3333333333333332E-3</v>
      </c>
      <c r="R5" s="6">
        <f>J5/120</f>
        <v>2.0666666666666669</v>
      </c>
      <c r="S5" s="6"/>
      <c r="T5" s="6"/>
      <c r="U5" s="6"/>
      <c r="V5" s="6">
        <v>0</v>
      </c>
      <c r="W5" s="6" t="s">
        <v>25</v>
      </c>
      <c r="X5" s="6">
        <v>8.3333333333333332E-3</v>
      </c>
      <c r="Y5" s="6">
        <v>2.6166666666666667</v>
      </c>
    </row>
    <row r="6" spans="2:25" x14ac:dyDescent="0.2">
      <c r="S6" s="6"/>
      <c r="T6" s="6"/>
      <c r="U6" s="6">
        <v>28.037383177570092</v>
      </c>
      <c r="V6" s="6">
        <v>71.962616822429908</v>
      </c>
      <c r="W6" s="6">
        <v>8.3333333333333332E-3</v>
      </c>
      <c r="X6" s="6">
        <v>0.53333333333333333</v>
      </c>
      <c r="Y6" s="6">
        <v>4.5</v>
      </c>
    </row>
    <row r="7" spans="2:25" s="1" customFormat="1" x14ac:dyDescent="0.2">
      <c r="B7" s="3" t="s">
        <v>14</v>
      </c>
      <c r="O7" s="7"/>
      <c r="P7" s="7"/>
      <c r="Q7" s="7"/>
      <c r="R7" s="7"/>
      <c r="S7" s="6"/>
      <c r="T7" s="7"/>
      <c r="U7" s="7">
        <v>44</v>
      </c>
      <c r="V7" s="7">
        <v>56</v>
      </c>
      <c r="W7" s="7">
        <v>0.11666666666666667</v>
      </c>
      <c r="X7" s="7">
        <v>0.53333333333333333</v>
      </c>
      <c r="Y7" s="7">
        <v>1.3916666666666666</v>
      </c>
    </row>
    <row r="8" spans="2:25" ht="32" x14ac:dyDescent="0.2">
      <c r="B8" s="9" t="s">
        <v>0</v>
      </c>
      <c r="C8" s="9"/>
      <c r="D8" s="9"/>
      <c r="E8" s="9" t="s">
        <v>4</v>
      </c>
      <c r="F8" s="9"/>
      <c r="G8" s="9" t="s">
        <v>7</v>
      </c>
      <c r="H8" s="9"/>
      <c r="I8" s="9"/>
      <c r="J8" s="9" t="s">
        <v>8</v>
      </c>
      <c r="K8" s="9"/>
      <c r="L8" s="5" t="s">
        <v>12</v>
      </c>
      <c r="M8" s="5" t="s">
        <v>10</v>
      </c>
      <c r="N8" s="5" t="s">
        <v>11</v>
      </c>
      <c r="O8" s="8" t="s">
        <v>22</v>
      </c>
      <c r="P8" s="8" t="s">
        <v>27</v>
      </c>
      <c r="Q8" s="8" t="s">
        <v>24</v>
      </c>
      <c r="R8" s="8" t="s">
        <v>23</v>
      </c>
      <c r="S8" s="6"/>
      <c r="T8" s="6"/>
      <c r="U8" s="6">
        <v>5.4662379421221869</v>
      </c>
      <c r="V8" s="6">
        <v>94.533762057877809</v>
      </c>
      <c r="W8" s="6">
        <v>1.0916666666666666</v>
      </c>
      <c r="X8" s="6">
        <v>2.5916666666666668</v>
      </c>
      <c r="Y8" s="6">
        <v>3.5166666666666666</v>
      </c>
    </row>
    <row r="9" spans="2:25" x14ac:dyDescent="0.2">
      <c r="B9" s="2" t="s">
        <v>1</v>
      </c>
      <c r="C9" s="2" t="s">
        <v>2</v>
      </c>
      <c r="D9" s="2" t="s">
        <v>3</v>
      </c>
      <c r="E9" s="2" t="s">
        <v>5</v>
      </c>
      <c r="F9" s="2" t="s">
        <v>6</v>
      </c>
      <c r="G9" s="2" t="s">
        <v>1</v>
      </c>
      <c r="H9" s="2" t="s">
        <v>2</v>
      </c>
      <c r="I9" s="2" t="s">
        <v>3</v>
      </c>
      <c r="J9" s="2" t="s">
        <v>5</v>
      </c>
      <c r="K9" s="2" t="s">
        <v>6</v>
      </c>
      <c r="L9" s="2" t="s">
        <v>9</v>
      </c>
      <c r="S9" s="6"/>
      <c r="T9" s="6"/>
      <c r="U9" s="6"/>
      <c r="V9" s="6">
        <v>0</v>
      </c>
      <c r="W9" s="6" t="s">
        <v>25</v>
      </c>
      <c r="X9" s="6">
        <v>8.3333333333333332E-3</v>
      </c>
      <c r="Y9" s="6">
        <v>1.7</v>
      </c>
    </row>
    <row r="10" spans="2:25" x14ac:dyDescent="0.2">
      <c r="E10">
        <v>1</v>
      </c>
      <c r="F10">
        <v>1</v>
      </c>
      <c r="G10">
        <v>2</v>
      </c>
      <c r="H10">
        <v>313</v>
      </c>
      <c r="I10">
        <f>(H10-G10)+1</f>
        <v>312</v>
      </c>
      <c r="J10">
        <v>314</v>
      </c>
      <c r="K10">
        <v>1</v>
      </c>
      <c r="L10">
        <v>314</v>
      </c>
      <c r="M10">
        <f>L10-(K10+I10)</f>
        <v>1</v>
      </c>
      <c r="N10" s="6">
        <f>((D10+F10)/M10)*100</f>
        <v>100</v>
      </c>
      <c r="O10" s="6">
        <f>100-N10</f>
        <v>0</v>
      </c>
      <c r="P10" s="6" t="s">
        <v>25</v>
      </c>
      <c r="Q10" s="6">
        <f>E10/120</f>
        <v>8.3333333333333332E-3</v>
      </c>
      <c r="R10" s="6">
        <f>J10/120</f>
        <v>2.6166666666666667</v>
      </c>
      <c r="S10" s="6"/>
      <c r="T10" s="6"/>
      <c r="U10" s="6">
        <v>43.243243243243242</v>
      </c>
      <c r="V10" s="6">
        <v>56.756756756756758</v>
      </c>
      <c r="W10" s="6">
        <v>8.3333333333333332E-3</v>
      </c>
      <c r="X10" s="6">
        <v>0.6166666666666667</v>
      </c>
      <c r="Y10" s="6">
        <v>2.5416666666666665</v>
      </c>
    </row>
    <row r="11" spans="2:25" x14ac:dyDescent="0.2">
      <c r="S11" s="6"/>
      <c r="T11" s="6"/>
      <c r="U11" s="6">
        <v>18.452380952380953</v>
      </c>
      <c r="V11" s="6">
        <v>81.547619047619051</v>
      </c>
      <c r="W11" s="6">
        <v>6.6666666666666666E-2</v>
      </c>
      <c r="X11" s="6">
        <v>0.93333333333333335</v>
      </c>
      <c r="Y11" s="6">
        <v>2.1916666666666669</v>
      </c>
    </row>
    <row r="12" spans="2:25" x14ac:dyDescent="0.2">
      <c r="S12" s="6"/>
      <c r="T12" s="6"/>
      <c r="U12" s="6">
        <v>11.600000000000001</v>
      </c>
      <c r="V12" s="6">
        <v>88.4</v>
      </c>
      <c r="W12" s="6">
        <v>2.75</v>
      </c>
      <c r="X12" s="6">
        <v>0.16666666666666666</v>
      </c>
      <c r="Y12" s="6">
        <v>4.6166666666666663</v>
      </c>
    </row>
    <row r="13" spans="2:25" s="1" customFormat="1" x14ac:dyDescent="0.2">
      <c r="B13" s="3" t="s">
        <v>15</v>
      </c>
      <c r="O13" s="7"/>
      <c r="P13" s="7"/>
      <c r="Q13" s="7"/>
      <c r="R13" s="7"/>
      <c r="S13" s="6"/>
      <c r="T13" s="7"/>
      <c r="U13" s="7">
        <v>1.1725293132328307</v>
      </c>
      <c r="V13" s="7">
        <v>98.827470686767171</v>
      </c>
      <c r="W13" s="7">
        <v>2.4750000000000001</v>
      </c>
      <c r="X13" s="7">
        <v>3.5083333333333333</v>
      </c>
      <c r="Y13" s="7" t="s">
        <v>25</v>
      </c>
    </row>
    <row r="14" spans="2:25" ht="32" x14ac:dyDescent="0.2">
      <c r="B14" s="9" t="s">
        <v>0</v>
      </c>
      <c r="C14" s="9"/>
      <c r="D14" s="9"/>
      <c r="E14" s="9" t="s">
        <v>4</v>
      </c>
      <c r="F14" s="9"/>
      <c r="G14" s="9" t="s">
        <v>7</v>
      </c>
      <c r="H14" s="9"/>
      <c r="I14" s="9"/>
      <c r="J14" s="9" t="s">
        <v>8</v>
      </c>
      <c r="K14" s="9"/>
      <c r="L14" s="5" t="s">
        <v>12</v>
      </c>
      <c r="M14" s="5" t="s">
        <v>10</v>
      </c>
      <c r="N14" s="5" t="s">
        <v>11</v>
      </c>
      <c r="O14" s="8" t="s">
        <v>22</v>
      </c>
      <c r="P14" s="8" t="s">
        <v>27</v>
      </c>
      <c r="Q14" s="8" t="s">
        <v>24</v>
      </c>
      <c r="R14" s="8" t="s">
        <v>23</v>
      </c>
    </row>
    <row r="15" spans="2:25" x14ac:dyDescent="0.2">
      <c r="B15" s="2" t="s">
        <v>1</v>
      </c>
      <c r="C15" s="2" t="s">
        <v>2</v>
      </c>
      <c r="D15" s="2" t="s">
        <v>3</v>
      </c>
      <c r="E15" s="2" t="s">
        <v>5</v>
      </c>
      <c r="F15" s="2" t="s">
        <v>6</v>
      </c>
      <c r="G15" s="2" t="s">
        <v>1</v>
      </c>
      <c r="H15" s="2" t="s">
        <v>2</v>
      </c>
      <c r="I15" s="2" t="s">
        <v>3</v>
      </c>
      <c r="J15" s="2" t="s">
        <v>5</v>
      </c>
      <c r="K15" s="2" t="s">
        <v>6</v>
      </c>
      <c r="L15" s="2" t="s">
        <v>9</v>
      </c>
      <c r="S15" s="6"/>
    </row>
    <row r="16" spans="2:25" x14ac:dyDescent="0.2">
      <c r="B16">
        <v>1</v>
      </c>
      <c r="C16">
        <v>55</v>
      </c>
      <c r="D16">
        <f t="shared" ref="D16:D25" si="0">(C16-B16)+1</f>
        <v>55</v>
      </c>
      <c r="E16">
        <v>64</v>
      </c>
      <c r="F16">
        <v>1</v>
      </c>
      <c r="G16">
        <v>65</v>
      </c>
      <c r="H16">
        <v>66</v>
      </c>
      <c r="I16">
        <f>(H16-G16)+1</f>
        <v>2</v>
      </c>
      <c r="J16">
        <v>540</v>
      </c>
      <c r="K16">
        <v>1</v>
      </c>
      <c r="L16">
        <v>540</v>
      </c>
      <c r="S16" s="6"/>
    </row>
    <row r="17" spans="2:19" x14ac:dyDescent="0.2">
      <c r="B17">
        <v>76</v>
      </c>
      <c r="C17">
        <v>80</v>
      </c>
      <c r="D17">
        <f t="shared" si="0"/>
        <v>5</v>
      </c>
      <c r="E17">
        <v>200</v>
      </c>
      <c r="F17">
        <v>1</v>
      </c>
      <c r="G17">
        <v>201</v>
      </c>
      <c r="H17">
        <v>218</v>
      </c>
      <c r="I17">
        <f>(H17-G17)+1</f>
        <v>18</v>
      </c>
      <c r="S17" s="6"/>
    </row>
    <row r="18" spans="2:19" x14ac:dyDescent="0.2">
      <c r="B18">
        <v>195</v>
      </c>
      <c r="C18">
        <v>197</v>
      </c>
      <c r="D18">
        <f t="shared" si="0"/>
        <v>3</v>
      </c>
      <c r="E18">
        <v>304</v>
      </c>
      <c r="F18">
        <v>1</v>
      </c>
      <c r="G18">
        <v>305</v>
      </c>
      <c r="H18">
        <v>316</v>
      </c>
      <c r="I18">
        <f>(H18-G18)+1</f>
        <v>12</v>
      </c>
      <c r="N18" s="6"/>
      <c r="S18" s="6"/>
    </row>
    <row r="19" spans="2:19" x14ac:dyDescent="0.2">
      <c r="B19">
        <v>227</v>
      </c>
      <c r="C19">
        <v>257</v>
      </c>
      <c r="D19">
        <f t="shared" si="0"/>
        <v>31</v>
      </c>
      <c r="E19">
        <v>460</v>
      </c>
      <c r="F19">
        <v>1</v>
      </c>
      <c r="G19">
        <v>461</v>
      </c>
      <c r="H19">
        <v>539</v>
      </c>
      <c r="I19">
        <f>(H19-G19)+1</f>
        <v>79</v>
      </c>
      <c r="N19" s="6"/>
      <c r="S19" s="6"/>
    </row>
    <row r="20" spans="2:19" x14ac:dyDescent="0.2">
      <c r="B20">
        <v>276</v>
      </c>
      <c r="C20">
        <v>283</v>
      </c>
      <c r="D20">
        <f t="shared" si="0"/>
        <v>8</v>
      </c>
      <c r="N20" s="6"/>
      <c r="S20" s="6"/>
    </row>
    <row r="21" spans="2:19" x14ac:dyDescent="0.2">
      <c r="B21">
        <v>289</v>
      </c>
      <c r="C21">
        <v>289</v>
      </c>
      <c r="D21">
        <f t="shared" si="0"/>
        <v>1</v>
      </c>
      <c r="N21" s="6"/>
      <c r="S21" s="6"/>
    </row>
    <row r="22" spans="2:19" x14ac:dyDescent="0.2">
      <c r="B22">
        <v>303</v>
      </c>
      <c r="C22">
        <v>303</v>
      </c>
      <c r="D22">
        <f t="shared" si="0"/>
        <v>1</v>
      </c>
      <c r="N22" s="6"/>
      <c r="S22" s="6"/>
    </row>
    <row r="23" spans="2:19" x14ac:dyDescent="0.2">
      <c r="B23">
        <v>324</v>
      </c>
      <c r="C23">
        <v>326</v>
      </c>
      <c r="D23">
        <f t="shared" si="0"/>
        <v>3</v>
      </c>
      <c r="N23" s="6"/>
      <c r="S23" s="6"/>
    </row>
    <row r="24" spans="2:19" x14ac:dyDescent="0.2">
      <c r="B24">
        <v>447</v>
      </c>
      <c r="C24">
        <v>450</v>
      </c>
      <c r="D24">
        <f t="shared" si="0"/>
        <v>4</v>
      </c>
      <c r="N24" s="6"/>
    </row>
    <row r="25" spans="2:19" x14ac:dyDescent="0.2">
      <c r="B25">
        <v>453</v>
      </c>
      <c r="C25">
        <v>457</v>
      </c>
      <c r="D25">
        <f t="shared" si="0"/>
        <v>5</v>
      </c>
      <c r="N25" s="6"/>
    </row>
    <row r="26" spans="2:19" x14ac:dyDescent="0.2">
      <c r="D26">
        <f>SUM(D16:D25)</f>
        <v>116</v>
      </c>
      <c r="F26">
        <f>SUM(F16:F25)</f>
        <v>4</v>
      </c>
      <c r="I26">
        <f>SUM(I16:I25)</f>
        <v>111</v>
      </c>
      <c r="K26">
        <f>SUM(K16:K25)</f>
        <v>1</v>
      </c>
      <c r="L26">
        <f>SUM(L16:L25)</f>
        <v>540</v>
      </c>
      <c r="M26">
        <f>L26-(K26+I26)</f>
        <v>428</v>
      </c>
      <c r="N26" s="6">
        <f>((D26+F26)/M26)*100</f>
        <v>28.037383177570092</v>
      </c>
      <c r="O26" s="6">
        <f>100-N26</f>
        <v>71.962616822429908</v>
      </c>
      <c r="P26" s="6">
        <f>B16/120</f>
        <v>8.3333333333333332E-3</v>
      </c>
      <c r="Q26" s="6">
        <f>E16/120</f>
        <v>0.53333333333333333</v>
      </c>
      <c r="R26" s="6">
        <f>J16/120</f>
        <v>4.5</v>
      </c>
    </row>
    <row r="27" spans="2:19" x14ac:dyDescent="0.2">
      <c r="N27" s="6"/>
    </row>
    <row r="29" spans="2:19" s="1" customFormat="1" x14ac:dyDescent="0.2">
      <c r="B29" s="3" t="s">
        <v>16</v>
      </c>
      <c r="O29" s="7"/>
      <c r="P29" s="7"/>
      <c r="Q29" s="7"/>
      <c r="R29" s="7"/>
    </row>
    <row r="30" spans="2:19" ht="32" x14ac:dyDescent="0.2">
      <c r="B30" s="9" t="s">
        <v>0</v>
      </c>
      <c r="C30" s="9"/>
      <c r="D30" s="9"/>
      <c r="E30" s="9" t="s">
        <v>4</v>
      </c>
      <c r="F30" s="9"/>
      <c r="G30" s="9" t="s">
        <v>7</v>
      </c>
      <c r="H30" s="9"/>
      <c r="I30" s="9"/>
      <c r="J30" s="9" t="s">
        <v>8</v>
      </c>
      <c r="K30" s="9"/>
      <c r="L30" s="5" t="s">
        <v>12</v>
      </c>
      <c r="M30" s="5" t="s">
        <v>10</v>
      </c>
      <c r="N30" s="5" t="s">
        <v>11</v>
      </c>
      <c r="O30" s="8" t="s">
        <v>22</v>
      </c>
      <c r="P30" s="8" t="s">
        <v>27</v>
      </c>
      <c r="Q30" s="8" t="s">
        <v>24</v>
      </c>
      <c r="R30" s="8" t="s">
        <v>23</v>
      </c>
    </row>
    <row r="31" spans="2:19" x14ac:dyDescent="0.2">
      <c r="B31" s="2" t="s">
        <v>1</v>
      </c>
      <c r="C31" s="2" t="s">
        <v>2</v>
      </c>
      <c r="D31" s="2" t="s">
        <v>3</v>
      </c>
      <c r="E31" s="2" t="s">
        <v>5</v>
      </c>
      <c r="F31" s="2" t="s">
        <v>6</v>
      </c>
      <c r="G31" s="2" t="s">
        <v>1</v>
      </c>
      <c r="H31" s="2" t="s">
        <v>2</v>
      </c>
      <c r="I31" s="2" t="s">
        <v>3</v>
      </c>
      <c r="J31" s="2" t="s">
        <v>5</v>
      </c>
      <c r="K31" s="2" t="s">
        <v>6</v>
      </c>
      <c r="L31" s="2" t="s">
        <v>9</v>
      </c>
    </row>
    <row r="32" spans="2:19" x14ac:dyDescent="0.2">
      <c r="B32">
        <v>14</v>
      </c>
      <c r="C32">
        <v>26</v>
      </c>
      <c r="D32">
        <f>(C32-B32)+1</f>
        <v>13</v>
      </c>
      <c r="E32">
        <v>64</v>
      </c>
      <c r="F32">
        <v>1</v>
      </c>
      <c r="G32">
        <v>65</v>
      </c>
      <c r="H32">
        <v>68</v>
      </c>
      <c r="I32">
        <f>(H32-G32)+1</f>
        <v>4</v>
      </c>
      <c r="J32">
        <v>167</v>
      </c>
      <c r="K32">
        <v>1</v>
      </c>
      <c r="L32">
        <v>167</v>
      </c>
    </row>
    <row r="33" spans="2:18" x14ac:dyDescent="0.2">
      <c r="B33">
        <v>56</v>
      </c>
      <c r="C33">
        <v>63</v>
      </c>
      <c r="D33">
        <f>(C33-B33)+1</f>
        <v>8</v>
      </c>
      <c r="E33">
        <v>79</v>
      </c>
      <c r="F33">
        <v>1</v>
      </c>
      <c r="G33">
        <v>80</v>
      </c>
      <c r="H33">
        <v>166</v>
      </c>
      <c r="I33">
        <f>(H33-G33)+1</f>
        <v>87</v>
      </c>
    </row>
    <row r="34" spans="2:18" x14ac:dyDescent="0.2">
      <c r="B34">
        <v>69</v>
      </c>
      <c r="C34">
        <v>78</v>
      </c>
      <c r="D34">
        <f>(C34-B34)+1</f>
        <v>10</v>
      </c>
    </row>
    <row r="35" spans="2:18" x14ac:dyDescent="0.2">
      <c r="D35">
        <f>SUM(D32:D34)</f>
        <v>31</v>
      </c>
      <c r="F35">
        <f>SUM(F32:F34)</f>
        <v>2</v>
      </c>
      <c r="I35">
        <f>SUM(I32:I34)</f>
        <v>91</v>
      </c>
      <c r="K35">
        <f>SUM(K32:K34)</f>
        <v>1</v>
      </c>
      <c r="L35">
        <f>SUM(L32:L34)</f>
        <v>167</v>
      </c>
      <c r="M35">
        <f>L35-(K35+I35)</f>
        <v>75</v>
      </c>
      <c r="N35" s="6">
        <f>((D35+F35)/M35)*100</f>
        <v>44</v>
      </c>
      <c r="O35" s="6">
        <f>100-N35</f>
        <v>56</v>
      </c>
      <c r="P35" s="6">
        <f>B32/120</f>
        <v>0.11666666666666667</v>
      </c>
      <c r="Q35" s="6">
        <f>E32/120</f>
        <v>0.53333333333333333</v>
      </c>
      <c r="R35" s="6">
        <f>J32/120</f>
        <v>1.3916666666666666</v>
      </c>
    </row>
    <row r="37" spans="2:18" s="1" customFormat="1" x14ac:dyDescent="0.2">
      <c r="B37" s="3" t="s">
        <v>17</v>
      </c>
      <c r="O37" s="7"/>
      <c r="P37" s="7"/>
      <c r="Q37" s="7"/>
      <c r="R37" s="7"/>
    </row>
    <row r="38" spans="2:18" ht="32" x14ac:dyDescent="0.2">
      <c r="B38" s="9" t="s">
        <v>0</v>
      </c>
      <c r="C38" s="9"/>
      <c r="D38" s="9"/>
      <c r="E38" s="9" t="s">
        <v>4</v>
      </c>
      <c r="F38" s="9"/>
      <c r="G38" s="9" t="s">
        <v>7</v>
      </c>
      <c r="H38" s="9"/>
      <c r="I38" s="9"/>
      <c r="J38" s="9" t="s">
        <v>8</v>
      </c>
      <c r="K38" s="9"/>
      <c r="L38" s="5" t="s">
        <v>12</v>
      </c>
      <c r="M38" s="5" t="s">
        <v>10</v>
      </c>
      <c r="N38" s="5" t="s">
        <v>11</v>
      </c>
      <c r="O38" s="8" t="s">
        <v>22</v>
      </c>
      <c r="P38" s="8" t="s">
        <v>27</v>
      </c>
      <c r="Q38" s="8" t="s">
        <v>24</v>
      </c>
      <c r="R38" s="8" t="s">
        <v>23</v>
      </c>
    </row>
    <row r="39" spans="2:18" x14ac:dyDescent="0.2">
      <c r="B39" s="2" t="s">
        <v>1</v>
      </c>
      <c r="C39" s="2" t="s">
        <v>2</v>
      </c>
      <c r="D39" s="2" t="s">
        <v>3</v>
      </c>
      <c r="E39" s="2" t="s">
        <v>5</v>
      </c>
      <c r="F39" s="2" t="s">
        <v>6</v>
      </c>
      <c r="G39" s="2" t="s">
        <v>1</v>
      </c>
      <c r="H39" s="2" t="s">
        <v>2</v>
      </c>
      <c r="I39" s="2" t="s">
        <v>3</v>
      </c>
      <c r="J39" s="2" t="s">
        <v>5</v>
      </c>
      <c r="K39" s="2" t="s">
        <v>6</v>
      </c>
      <c r="L39" s="2" t="s">
        <v>9</v>
      </c>
    </row>
    <row r="40" spans="2:18" x14ac:dyDescent="0.2">
      <c r="B40">
        <v>131</v>
      </c>
      <c r="C40">
        <v>136</v>
      </c>
      <c r="D40">
        <f>(C40-B40)+1</f>
        <v>6</v>
      </c>
      <c r="E40">
        <v>311</v>
      </c>
      <c r="F40">
        <v>1</v>
      </c>
      <c r="G40">
        <v>312</v>
      </c>
      <c r="H40">
        <v>421</v>
      </c>
      <c r="I40">
        <f>(H40-G40)+1</f>
        <v>110</v>
      </c>
      <c r="J40">
        <v>422</v>
      </c>
      <c r="K40">
        <v>1</v>
      </c>
      <c r="L40">
        <v>422</v>
      </c>
    </row>
    <row r="41" spans="2:18" x14ac:dyDescent="0.2">
      <c r="B41">
        <v>190</v>
      </c>
      <c r="C41">
        <v>194</v>
      </c>
      <c r="D41">
        <f>(C41-B41)+1</f>
        <v>5</v>
      </c>
    </row>
    <row r="42" spans="2:18" x14ac:dyDescent="0.2">
      <c r="B42">
        <v>229</v>
      </c>
      <c r="C42">
        <v>233</v>
      </c>
      <c r="D42">
        <f>(C42-B42)+1</f>
        <v>5</v>
      </c>
    </row>
    <row r="43" spans="2:18" x14ac:dyDescent="0.2">
      <c r="D43">
        <f>SUM(D40:D42)</f>
        <v>16</v>
      </c>
      <c r="F43">
        <f>SUM(F40:F42)</f>
        <v>1</v>
      </c>
      <c r="I43">
        <f>SUM(I40:I42)</f>
        <v>110</v>
      </c>
      <c r="K43">
        <f>SUM(K40:K42)</f>
        <v>1</v>
      </c>
      <c r="L43" s="4">
        <f>SUM(L40:L42)</f>
        <v>422</v>
      </c>
      <c r="M43">
        <f>L43-(K43+I43)</f>
        <v>311</v>
      </c>
      <c r="N43" s="6">
        <f>((D43+F43)/M43)*100</f>
        <v>5.4662379421221869</v>
      </c>
      <c r="O43" s="6">
        <f>100-N43</f>
        <v>94.533762057877809</v>
      </c>
      <c r="P43" s="6">
        <f>B40/120</f>
        <v>1.0916666666666666</v>
      </c>
      <c r="Q43" s="6">
        <f>E40/120</f>
        <v>2.5916666666666668</v>
      </c>
      <c r="R43" s="6">
        <f>J40/120</f>
        <v>3.5166666666666666</v>
      </c>
    </row>
    <row r="44" spans="2:18" x14ac:dyDescent="0.2">
      <c r="N44" s="6"/>
    </row>
    <row r="46" spans="2:18" s="1" customFormat="1" x14ac:dyDescent="0.2">
      <c r="B46" s="3" t="s">
        <v>18</v>
      </c>
      <c r="O46" s="7"/>
      <c r="P46" s="7"/>
      <c r="Q46" s="7"/>
      <c r="R46" s="7"/>
    </row>
    <row r="47" spans="2:18" ht="32" x14ac:dyDescent="0.2">
      <c r="B47" s="9" t="s">
        <v>0</v>
      </c>
      <c r="C47" s="9"/>
      <c r="D47" s="9"/>
      <c r="E47" s="9" t="s">
        <v>4</v>
      </c>
      <c r="F47" s="9"/>
      <c r="G47" s="9" t="s">
        <v>7</v>
      </c>
      <c r="H47" s="9"/>
      <c r="I47" s="9"/>
      <c r="J47" s="9" t="s">
        <v>8</v>
      </c>
      <c r="K47" s="9"/>
      <c r="L47" s="5" t="s">
        <v>12</v>
      </c>
      <c r="M47" s="5" t="s">
        <v>10</v>
      </c>
      <c r="N47" s="5" t="s">
        <v>11</v>
      </c>
      <c r="O47" s="8" t="s">
        <v>22</v>
      </c>
      <c r="P47" s="8" t="s">
        <v>27</v>
      </c>
      <c r="Q47" s="8" t="s">
        <v>24</v>
      </c>
      <c r="R47" s="8" t="s">
        <v>23</v>
      </c>
    </row>
    <row r="48" spans="2:18" x14ac:dyDescent="0.2">
      <c r="B48" s="2" t="s">
        <v>1</v>
      </c>
      <c r="C48" s="2" t="s">
        <v>2</v>
      </c>
      <c r="D48" s="2" t="s">
        <v>3</v>
      </c>
      <c r="E48" s="2" t="s">
        <v>5</v>
      </c>
      <c r="F48" s="2" t="s">
        <v>6</v>
      </c>
      <c r="G48" s="2" t="s">
        <v>1</v>
      </c>
      <c r="H48" s="2" t="s">
        <v>2</v>
      </c>
      <c r="I48" s="2" t="s">
        <v>3</v>
      </c>
      <c r="J48" s="2" t="s">
        <v>5</v>
      </c>
      <c r="K48" s="2" t="s">
        <v>6</v>
      </c>
      <c r="L48" s="2" t="s">
        <v>9</v>
      </c>
    </row>
    <row r="49" spans="2:18" x14ac:dyDescent="0.2">
      <c r="E49">
        <v>1</v>
      </c>
      <c r="F49">
        <v>1</v>
      </c>
      <c r="G49">
        <v>2</v>
      </c>
      <c r="H49">
        <v>203</v>
      </c>
      <c r="I49">
        <f>(H49-G49)+1</f>
        <v>202</v>
      </c>
      <c r="J49">
        <v>204</v>
      </c>
      <c r="K49">
        <v>1</v>
      </c>
      <c r="L49">
        <v>204</v>
      </c>
      <c r="M49">
        <f>L49-(K49+I49)</f>
        <v>1</v>
      </c>
      <c r="N49" s="6">
        <f>((D49+F49)/M49)*100</f>
        <v>100</v>
      </c>
      <c r="O49" s="6">
        <f>100-N49</f>
        <v>0</v>
      </c>
      <c r="P49" s="6" t="s">
        <v>25</v>
      </c>
      <c r="Q49" s="6">
        <f>E49/120</f>
        <v>8.3333333333333332E-3</v>
      </c>
      <c r="R49" s="6">
        <f>J49/120</f>
        <v>1.7</v>
      </c>
    </row>
    <row r="51" spans="2:18" s="1" customFormat="1" x14ac:dyDescent="0.2">
      <c r="B51" s="3" t="s">
        <v>19</v>
      </c>
      <c r="O51" s="7"/>
      <c r="P51" s="7"/>
      <c r="Q51" s="7"/>
      <c r="R51" s="7"/>
    </row>
    <row r="52" spans="2:18" ht="32" x14ac:dyDescent="0.2">
      <c r="B52" s="9" t="s">
        <v>0</v>
      </c>
      <c r="C52" s="9"/>
      <c r="D52" s="9"/>
      <c r="E52" s="9" t="s">
        <v>4</v>
      </c>
      <c r="F52" s="9"/>
      <c r="G52" s="9" t="s">
        <v>7</v>
      </c>
      <c r="H52" s="9"/>
      <c r="I52" s="9"/>
      <c r="J52" s="9" t="s">
        <v>8</v>
      </c>
      <c r="K52" s="9"/>
      <c r="L52" s="5" t="s">
        <v>12</v>
      </c>
      <c r="M52" s="5" t="s">
        <v>10</v>
      </c>
      <c r="N52" s="5" t="s">
        <v>11</v>
      </c>
      <c r="O52" s="8" t="s">
        <v>22</v>
      </c>
      <c r="P52" s="8" t="s">
        <v>27</v>
      </c>
      <c r="Q52" s="8" t="s">
        <v>24</v>
      </c>
      <c r="R52" s="8" t="s">
        <v>23</v>
      </c>
    </row>
    <row r="53" spans="2:18" x14ac:dyDescent="0.2">
      <c r="B53" s="2" t="s">
        <v>1</v>
      </c>
      <c r="C53" s="2" t="s">
        <v>2</v>
      </c>
      <c r="D53" s="2" t="s">
        <v>3</v>
      </c>
      <c r="E53" s="2" t="s">
        <v>5</v>
      </c>
      <c r="F53" s="2" t="s">
        <v>6</v>
      </c>
      <c r="G53" s="2" t="s">
        <v>1</v>
      </c>
      <c r="H53" s="2" t="s">
        <v>2</v>
      </c>
      <c r="I53" s="2" t="s">
        <v>3</v>
      </c>
      <c r="J53" s="2" t="s">
        <v>5</v>
      </c>
      <c r="K53" s="2" t="s">
        <v>6</v>
      </c>
      <c r="L53" s="2" t="s">
        <v>9</v>
      </c>
    </row>
    <row r="54" spans="2:18" x14ac:dyDescent="0.2">
      <c r="B54">
        <v>1</v>
      </c>
      <c r="C54">
        <v>23</v>
      </c>
      <c r="D54">
        <f>(C54-B54)+1</f>
        <v>23</v>
      </c>
      <c r="E54">
        <v>74</v>
      </c>
      <c r="F54">
        <v>1</v>
      </c>
      <c r="G54">
        <v>75</v>
      </c>
      <c r="H54">
        <v>304</v>
      </c>
      <c r="I54">
        <f>(H54-G54)+1</f>
        <v>230</v>
      </c>
      <c r="J54">
        <v>305</v>
      </c>
      <c r="K54">
        <v>1</v>
      </c>
      <c r="L54">
        <v>305</v>
      </c>
      <c r="N54" s="6"/>
    </row>
    <row r="55" spans="2:18" x14ac:dyDescent="0.2">
      <c r="B55">
        <v>37</v>
      </c>
      <c r="C55">
        <v>39</v>
      </c>
      <c r="D55">
        <f>(C55-B55)+1</f>
        <v>3</v>
      </c>
      <c r="N55" s="6"/>
    </row>
    <row r="56" spans="2:18" x14ac:dyDescent="0.2">
      <c r="B56">
        <v>69</v>
      </c>
      <c r="C56">
        <v>73</v>
      </c>
      <c r="D56">
        <f>(C56-B56)+1</f>
        <v>5</v>
      </c>
      <c r="N56" s="6"/>
    </row>
    <row r="57" spans="2:18" x14ac:dyDescent="0.2">
      <c r="D57">
        <f>SUM(D54:D56)</f>
        <v>31</v>
      </c>
      <c r="F57">
        <f>SUM(F54:F56)</f>
        <v>1</v>
      </c>
      <c r="I57">
        <f>SUM(I54:I56)</f>
        <v>230</v>
      </c>
      <c r="K57">
        <f>SUM(K54:K56)</f>
        <v>1</v>
      </c>
      <c r="L57">
        <f>SUM(L54:L56)</f>
        <v>305</v>
      </c>
      <c r="M57">
        <f>L57-(K57+I57)</f>
        <v>74</v>
      </c>
      <c r="N57" s="6">
        <f>((D57+F57)/M57)*100</f>
        <v>43.243243243243242</v>
      </c>
      <c r="O57" s="6">
        <f>100-N57</f>
        <v>56.756756756756758</v>
      </c>
      <c r="P57" s="6">
        <f>B54/120</f>
        <v>8.3333333333333332E-3</v>
      </c>
      <c r="Q57" s="6">
        <f>E54/120</f>
        <v>0.6166666666666667</v>
      </c>
      <c r="R57" s="6">
        <f>J54/120</f>
        <v>2.5416666666666665</v>
      </c>
    </row>
    <row r="59" spans="2:18" s="1" customFormat="1" x14ac:dyDescent="0.2">
      <c r="B59" s="3" t="s">
        <v>20</v>
      </c>
      <c r="O59" s="7"/>
      <c r="P59" s="7"/>
      <c r="Q59" s="7"/>
      <c r="R59" s="7"/>
    </row>
    <row r="60" spans="2:18" ht="32" x14ac:dyDescent="0.2">
      <c r="B60" s="9" t="s">
        <v>0</v>
      </c>
      <c r="C60" s="9"/>
      <c r="D60" s="9"/>
      <c r="E60" s="9" t="s">
        <v>4</v>
      </c>
      <c r="F60" s="9"/>
      <c r="G60" s="9" t="s">
        <v>7</v>
      </c>
      <c r="H60" s="9"/>
      <c r="I60" s="9"/>
      <c r="J60" s="9" t="s">
        <v>8</v>
      </c>
      <c r="K60" s="9"/>
      <c r="L60" s="5" t="s">
        <v>12</v>
      </c>
      <c r="M60" s="5" t="s">
        <v>10</v>
      </c>
      <c r="N60" s="5" t="s">
        <v>11</v>
      </c>
      <c r="O60" s="8" t="s">
        <v>22</v>
      </c>
      <c r="P60" s="8" t="s">
        <v>27</v>
      </c>
      <c r="Q60" s="8" t="s">
        <v>24</v>
      </c>
      <c r="R60" s="8" t="s">
        <v>23</v>
      </c>
    </row>
    <row r="61" spans="2:18" x14ac:dyDescent="0.2">
      <c r="B61" s="2" t="s">
        <v>1</v>
      </c>
      <c r="C61" s="2" t="s">
        <v>2</v>
      </c>
      <c r="D61" s="2" t="s">
        <v>3</v>
      </c>
      <c r="E61" s="2" t="s">
        <v>5</v>
      </c>
      <c r="F61" s="2" t="s">
        <v>6</v>
      </c>
      <c r="G61" s="2" t="s">
        <v>1</v>
      </c>
      <c r="H61" s="2" t="s">
        <v>2</v>
      </c>
      <c r="I61" s="2" t="s">
        <v>3</v>
      </c>
      <c r="J61" s="2" t="s">
        <v>5</v>
      </c>
      <c r="K61" s="2" t="s">
        <v>6</v>
      </c>
      <c r="L61" s="2" t="s">
        <v>9</v>
      </c>
    </row>
    <row r="62" spans="2:18" x14ac:dyDescent="0.2">
      <c r="B62">
        <v>8</v>
      </c>
      <c r="C62">
        <v>12</v>
      </c>
      <c r="D62">
        <f>(C62-B62)+1</f>
        <v>5</v>
      </c>
      <c r="E62">
        <v>112</v>
      </c>
      <c r="F62">
        <v>1</v>
      </c>
      <c r="G62">
        <v>113</v>
      </c>
      <c r="H62">
        <v>175</v>
      </c>
      <c r="I62">
        <f>(H62-G62)+1</f>
        <v>63</v>
      </c>
      <c r="J62">
        <v>263</v>
      </c>
      <c r="K62">
        <v>1</v>
      </c>
      <c r="L62">
        <v>263</v>
      </c>
    </row>
    <row r="63" spans="2:18" x14ac:dyDescent="0.2">
      <c r="B63">
        <v>31</v>
      </c>
      <c r="C63">
        <v>38</v>
      </c>
      <c r="D63">
        <f>(C63-B63)+1</f>
        <v>8</v>
      </c>
      <c r="E63">
        <v>231</v>
      </c>
      <c r="F63">
        <v>1</v>
      </c>
      <c r="G63">
        <v>232</v>
      </c>
      <c r="H63">
        <v>262</v>
      </c>
      <c r="I63">
        <f>(H63-G63)+1</f>
        <v>31</v>
      </c>
    </row>
    <row r="64" spans="2:18" x14ac:dyDescent="0.2">
      <c r="B64">
        <v>47</v>
      </c>
      <c r="C64">
        <v>50</v>
      </c>
      <c r="D64">
        <f>(C64-B64)+1</f>
        <v>4</v>
      </c>
      <c r="N64" s="6"/>
    </row>
    <row r="65" spans="2:18" x14ac:dyDescent="0.2">
      <c r="B65">
        <v>79</v>
      </c>
      <c r="C65">
        <v>84</v>
      </c>
      <c r="D65">
        <f>(C65-B65)+1</f>
        <v>6</v>
      </c>
      <c r="N65" s="6"/>
    </row>
    <row r="66" spans="2:18" x14ac:dyDescent="0.2">
      <c r="B66">
        <v>106</v>
      </c>
      <c r="C66">
        <v>111</v>
      </c>
      <c r="D66">
        <f>(C66-B66)+1</f>
        <v>6</v>
      </c>
      <c r="N66" s="6"/>
    </row>
    <row r="67" spans="2:18" x14ac:dyDescent="0.2">
      <c r="D67">
        <f>SUM(D62:D66)</f>
        <v>29</v>
      </c>
      <c r="F67">
        <f>SUM(F62:F66)</f>
        <v>2</v>
      </c>
      <c r="I67">
        <f>SUM(I62:I66)</f>
        <v>94</v>
      </c>
      <c r="K67">
        <f>SUM(K62:K66)</f>
        <v>1</v>
      </c>
      <c r="L67">
        <f>SUM(L62:L66)</f>
        <v>263</v>
      </c>
      <c r="M67">
        <f>L67-(K67+I67)</f>
        <v>168</v>
      </c>
      <c r="N67" s="6">
        <f>((D67+F67)/M67)*100</f>
        <v>18.452380952380953</v>
      </c>
      <c r="O67" s="6">
        <f>100-N67</f>
        <v>81.547619047619051</v>
      </c>
      <c r="P67" s="6">
        <f>B62/120</f>
        <v>6.6666666666666666E-2</v>
      </c>
      <c r="Q67" s="6">
        <f>E62/120</f>
        <v>0.93333333333333335</v>
      </c>
      <c r="R67" s="6">
        <f>J62/120</f>
        <v>2.1916666666666669</v>
      </c>
    </row>
    <row r="69" spans="2:18" s="1" customFormat="1" x14ac:dyDescent="0.2">
      <c r="B69" s="3" t="s">
        <v>21</v>
      </c>
      <c r="O69" s="7"/>
      <c r="P69" s="7"/>
      <c r="Q69" s="7"/>
      <c r="R69" s="7"/>
    </row>
    <row r="70" spans="2:18" ht="32" x14ac:dyDescent="0.2">
      <c r="B70" s="9" t="s">
        <v>0</v>
      </c>
      <c r="C70" s="9"/>
      <c r="D70" s="9"/>
      <c r="E70" s="9" t="s">
        <v>4</v>
      </c>
      <c r="F70" s="9"/>
      <c r="G70" s="9" t="s">
        <v>7</v>
      </c>
      <c r="H70" s="9"/>
      <c r="I70" s="9"/>
      <c r="J70" s="9" t="s">
        <v>8</v>
      </c>
      <c r="K70" s="9"/>
      <c r="L70" s="5" t="s">
        <v>12</v>
      </c>
      <c r="M70" s="5" t="s">
        <v>10</v>
      </c>
      <c r="N70" s="5" t="s">
        <v>11</v>
      </c>
      <c r="O70" s="8" t="s">
        <v>22</v>
      </c>
      <c r="P70" s="8" t="s">
        <v>27</v>
      </c>
      <c r="Q70" s="8" t="s">
        <v>24</v>
      </c>
      <c r="R70" s="8" t="s">
        <v>23</v>
      </c>
    </row>
    <row r="71" spans="2:18" x14ac:dyDescent="0.2">
      <c r="B71" s="2" t="s">
        <v>1</v>
      </c>
      <c r="C71" s="2" t="s">
        <v>2</v>
      </c>
      <c r="D71" s="2" t="s">
        <v>3</v>
      </c>
      <c r="E71" s="2" t="s">
        <v>5</v>
      </c>
      <c r="F71" s="2" t="s">
        <v>6</v>
      </c>
      <c r="G71" s="2" t="s">
        <v>1</v>
      </c>
      <c r="H71" s="2" t="s">
        <v>2</v>
      </c>
      <c r="I71" s="2" t="s">
        <v>3</v>
      </c>
      <c r="J71" s="2" t="s">
        <v>5</v>
      </c>
      <c r="K71" s="2" t="s">
        <v>6</v>
      </c>
      <c r="L71" s="2" t="s">
        <v>9</v>
      </c>
    </row>
    <row r="72" spans="2:18" x14ac:dyDescent="0.2">
      <c r="B72">
        <v>330</v>
      </c>
      <c r="C72">
        <v>345</v>
      </c>
      <c r="D72">
        <f>(C72-B72)+1</f>
        <v>16</v>
      </c>
      <c r="E72">
        <v>20</v>
      </c>
      <c r="F72">
        <v>1</v>
      </c>
      <c r="G72">
        <v>21</v>
      </c>
      <c r="H72">
        <v>228</v>
      </c>
      <c r="I72">
        <f>(H72-G72)+1</f>
        <v>208</v>
      </c>
      <c r="J72">
        <v>554</v>
      </c>
      <c r="K72">
        <v>1</v>
      </c>
      <c r="L72">
        <v>554</v>
      </c>
      <c r="N72" s="6"/>
    </row>
    <row r="73" spans="2:18" x14ac:dyDescent="0.2">
      <c r="B73">
        <v>350</v>
      </c>
      <c r="C73">
        <v>350</v>
      </c>
      <c r="D73">
        <f>(C73-B73)+1</f>
        <v>1</v>
      </c>
      <c r="E73">
        <v>458</v>
      </c>
      <c r="F73">
        <v>1</v>
      </c>
      <c r="G73">
        <v>459</v>
      </c>
      <c r="H73">
        <v>553</v>
      </c>
      <c r="I73">
        <f>(H73-G73)+1</f>
        <v>95</v>
      </c>
      <c r="N73" s="6"/>
    </row>
    <row r="74" spans="2:18" x14ac:dyDescent="0.2">
      <c r="B74">
        <v>362</v>
      </c>
      <c r="C74">
        <v>363</v>
      </c>
      <c r="D74">
        <f>(C74-B74)+1</f>
        <v>2</v>
      </c>
      <c r="N74" s="6"/>
    </row>
    <row r="75" spans="2:18" x14ac:dyDescent="0.2">
      <c r="B75">
        <v>397</v>
      </c>
      <c r="C75">
        <v>404</v>
      </c>
      <c r="D75">
        <f>(C75-B75)+1</f>
        <v>8</v>
      </c>
      <c r="N75" s="6"/>
    </row>
    <row r="76" spans="2:18" x14ac:dyDescent="0.2">
      <c r="D76">
        <f>SUM(D72:D75)</f>
        <v>27</v>
      </c>
      <c r="F76">
        <f>SUM(F72:F75)</f>
        <v>2</v>
      </c>
      <c r="I76">
        <f>SUM(I72:I75)</f>
        <v>303</v>
      </c>
      <c r="K76">
        <f>SUM(K72:K75)</f>
        <v>1</v>
      </c>
      <c r="L76" s="4">
        <f>SUM(L72:L75)</f>
        <v>554</v>
      </c>
      <c r="M76">
        <f>L76-(K76+I76)</f>
        <v>250</v>
      </c>
      <c r="N76" s="6">
        <f>((D76+F76)/M76)*100</f>
        <v>11.600000000000001</v>
      </c>
      <c r="O76" s="6">
        <f>100-N76</f>
        <v>88.4</v>
      </c>
      <c r="P76" s="6">
        <f>B72/120</f>
        <v>2.75</v>
      </c>
      <c r="Q76" s="6">
        <f>E72/120</f>
        <v>0.16666666666666666</v>
      </c>
      <c r="R76" s="6">
        <f>J72/120</f>
        <v>4.6166666666666663</v>
      </c>
    </row>
    <row r="78" spans="2:18" s="1" customFormat="1" x14ac:dyDescent="0.2">
      <c r="B78" s="3" t="s">
        <v>26</v>
      </c>
      <c r="O78" s="7"/>
      <c r="P78" s="7"/>
      <c r="Q78" s="7"/>
      <c r="R78" s="7"/>
    </row>
    <row r="79" spans="2:18" ht="32" x14ac:dyDescent="0.2">
      <c r="B79" s="9" t="s">
        <v>0</v>
      </c>
      <c r="C79" s="9"/>
      <c r="D79" s="9"/>
      <c r="E79" s="9" t="s">
        <v>4</v>
      </c>
      <c r="F79" s="9"/>
      <c r="G79" s="9" t="s">
        <v>7</v>
      </c>
      <c r="H79" s="9"/>
      <c r="I79" s="9"/>
      <c r="J79" s="9" t="s">
        <v>8</v>
      </c>
      <c r="K79" s="9"/>
      <c r="L79" s="5" t="s">
        <v>12</v>
      </c>
      <c r="M79" s="5" t="s">
        <v>10</v>
      </c>
      <c r="N79" s="5" t="s">
        <v>11</v>
      </c>
      <c r="O79" s="8" t="s">
        <v>22</v>
      </c>
      <c r="P79" s="8" t="s">
        <v>27</v>
      </c>
      <c r="Q79" s="8" t="s">
        <v>24</v>
      </c>
      <c r="R79" s="8" t="s">
        <v>23</v>
      </c>
    </row>
    <row r="80" spans="2:18" x14ac:dyDescent="0.2">
      <c r="B80" s="2" t="s">
        <v>1</v>
      </c>
      <c r="C80" s="2" t="s">
        <v>2</v>
      </c>
      <c r="D80" s="2" t="s">
        <v>3</v>
      </c>
      <c r="E80" s="2" t="s">
        <v>5</v>
      </c>
      <c r="F80" s="2" t="s">
        <v>6</v>
      </c>
      <c r="G80" s="2" t="s">
        <v>1</v>
      </c>
      <c r="H80" s="2" t="s">
        <v>2</v>
      </c>
      <c r="I80" s="2" t="s">
        <v>3</v>
      </c>
      <c r="J80" s="2" t="s">
        <v>5</v>
      </c>
      <c r="K80" s="2" t="s">
        <v>6</v>
      </c>
      <c r="L80" s="2" t="s">
        <v>9</v>
      </c>
    </row>
    <row r="81" spans="2:18" x14ac:dyDescent="0.2">
      <c r="B81">
        <v>297</v>
      </c>
      <c r="C81">
        <v>300</v>
      </c>
      <c r="D81">
        <f>(C81-B81)+1</f>
        <v>4</v>
      </c>
      <c r="E81">
        <v>421</v>
      </c>
      <c r="F81">
        <v>1</v>
      </c>
      <c r="G81">
        <v>422</v>
      </c>
      <c r="H81">
        <v>424</v>
      </c>
      <c r="I81">
        <f>(H81-G81)+1</f>
        <v>3</v>
      </c>
      <c r="K81">
        <v>0</v>
      </c>
      <c r="L81">
        <v>600</v>
      </c>
      <c r="N81" s="6"/>
    </row>
    <row r="82" spans="2:18" x14ac:dyDescent="0.2">
      <c r="B82">
        <v>478</v>
      </c>
      <c r="C82">
        <v>479</v>
      </c>
      <c r="D82">
        <f>(C82-B82)+1</f>
        <v>2</v>
      </c>
    </row>
    <row r="83" spans="2:18" x14ac:dyDescent="0.2">
      <c r="D83">
        <f>SUM(D81:D82)</f>
        <v>6</v>
      </c>
      <c r="F83">
        <f>SUM(F81:F82)</f>
        <v>1</v>
      </c>
      <c r="I83">
        <f>SUM(I81:I82)</f>
        <v>3</v>
      </c>
      <c r="K83">
        <f>SUM(K81:K82)</f>
        <v>0</v>
      </c>
      <c r="L83">
        <f>SUM(L81:L82)</f>
        <v>600</v>
      </c>
      <c r="M83">
        <f>L83-(K83+I83)</f>
        <v>597</v>
      </c>
      <c r="N83" s="6">
        <f>((D83+F83)/M83)*100</f>
        <v>1.1725293132328307</v>
      </c>
      <c r="O83" s="6">
        <f>100-N83</f>
        <v>98.827470686767171</v>
      </c>
      <c r="P83" s="6">
        <f>B81/120</f>
        <v>2.4750000000000001</v>
      </c>
      <c r="Q83" s="6">
        <f>E81/120</f>
        <v>3.5083333333333333</v>
      </c>
      <c r="R83" s="6" t="s">
        <v>25</v>
      </c>
    </row>
    <row r="85" spans="2:18" x14ac:dyDescent="0.2">
      <c r="L85" s="4"/>
      <c r="N85" s="6"/>
    </row>
  </sheetData>
  <mergeCells count="40">
    <mergeCell ref="B3:D3"/>
    <mergeCell ref="E3:F3"/>
    <mergeCell ref="G3:I3"/>
    <mergeCell ref="J3:K3"/>
    <mergeCell ref="B8:D8"/>
    <mergeCell ref="E8:F8"/>
    <mergeCell ref="G8:I8"/>
    <mergeCell ref="J8:K8"/>
    <mergeCell ref="B14:D14"/>
    <mergeCell ref="E14:F14"/>
    <mergeCell ref="G14:I14"/>
    <mergeCell ref="J14:K14"/>
    <mergeCell ref="B30:D30"/>
    <mergeCell ref="E30:F30"/>
    <mergeCell ref="G30:I30"/>
    <mergeCell ref="J30:K30"/>
    <mergeCell ref="B38:D38"/>
    <mergeCell ref="E38:F38"/>
    <mergeCell ref="G38:I38"/>
    <mergeCell ref="J38:K38"/>
    <mergeCell ref="B47:D47"/>
    <mergeCell ref="E47:F47"/>
    <mergeCell ref="G47:I47"/>
    <mergeCell ref="J47:K47"/>
    <mergeCell ref="B52:D52"/>
    <mergeCell ref="E52:F52"/>
    <mergeCell ref="G52:I52"/>
    <mergeCell ref="J52:K52"/>
    <mergeCell ref="B60:D60"/>
    <mergeCell ref="E60:F60"/>
    <mergeCell ref="G60:I60"/>
    <mergeCell ref="J60:K60"/>
    <mergeCell ref="B70:D70"/>
    <mergeCell ref="E70:F70"/>
    <mergeCell ref="G70:I70"/>
    <mergeCell ref="J70:K70"/>
    <mergeCell ref="B79:D79"/>
    <mergeCell ref="E79:F79"/>
    <mergeCell ref="G79:I79"/>
    <mergeCell ref="J79:K7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Behaviors - 2 fps</vt:lpstr>
    </vt:vector>
  </TitlesOfParts>
  <Company>UCLA Health Sciences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Mushtaqh Ali, Ruhi</dc:creator>
  <cp:lastModifiedBy>Ruhi Patel</cp:lastModifiedBy>
  <dcterms:created xsi:type="dcterms:W3CDTF">2022-12-07T00:15:19Z</dcterms:created>
  <dcterms:modified xsi:type="dcterms:W3CDTF">2024-11-25T19:43:30Z</dcterms:modified>
</cp:coreProperties>
</file>