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Library/CloudStorage/Box-Box/Lab_Hallem/Ruhi/Manuscripts - Me/2025/Patel et al 2025/Final data for GitHub/Figure S4/"/>
    </mc:Choice>
  </mc:AlternateContent>
  <xr:revisionPtr revIDLastSave="0" documentId="13_ncr:1_{F151283C-5194-B744-8F43-E1E2F074F5C7}" xr6:coauthVersionLast="47" xr6:coauthVersionMax="47" xr10:uidLastSave="{00000000-0000-0000-0000-000000000000}"/>
  <bookViews>
    <workbookView xWindow="0" yWindow="500" windowWidth="28800" windowHeight="1630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6" i="1" l="1"/>
  <c r="P31" i="1"/>
  <c r="D29" i="1"/>
  <c r="I29" i="1"/>
  <c r="I30" i="1"/>
  <c r="R31" i="1" s="1"/>
  <c r="D31" i="1"/>
  <c r="F31" i="1"/>
  <c r="K31" i="1"/>
  <c r="L31" i="1"/>
  <c r="Q31" i="1"/>
  <c r="Q76" i="1"/>
  <c r="Q68" i="1"/>
  <c r="Q63" i="1"/>
  <c r="Q58" i="1"/>
  <c r="Q48" i="1"/>
  <c r="Q41" i="1"/>
  <c r="Q36" i="1"/>
  <c r="Q24" i="1"/>
  <c r="P48" i="1"/>
  <c r="P24" i="1"/>
  <c r="P9" i="1"/>
  <c r="L76" i="1"/>
  <c r="K76" i="1"/>
  <c r="F76" i="1"/>
  <c r="I74" i="1"/>
  <c r="D75" i="1"/>
  <c r="D74" i="1"/>
  <c r="D73" i="1"/>
  <c r="I73" i="1"/>
  <c r="I68" i="1"/>
  <c r="M68" i="1" s="1"/>
  <c r="N68" i="1" s="1"/>
  <c r="O68" i="1" s="1"/>
  <c r="I63" i="1"/>
  <c r="M63" i="1" s="1"/>
  <c r="N63" i="1" s="1"/>
  <c r="O63" i="1" s="1"/>
  <c r="I58" i="1"/>
  <c r="M58" i="1" s="1"/>
  <c r="N58" i="1" s="1"/>
  <c r="O58" i="1" s="1"/>
  <c r="N53" i="1"/>
  <c r="O53" i="1" s="1"/>
  <c r="L48" i="1"/>
  <c r="K48" i="1"/>
  <c r="F48" i="1"/>
  <c r="I46" i="1"/>
  <c r="I48" i="1" s="1"/>
  <c r="D47" i="1"/>
  <c r="D46" i="1"/>
  <c r="D48" i="1" s="1"/>
  <c r="I41" i="1"/>
  <c r="M41" i="1" s="1"/>
  <c r="N41" i="1" s="1"/>
  <c r="O41" i="1" s="1"/>
  <c r="I36" i="1"/>
  <c r="M36" i="1" s="1"/>
  <c r="N36" i="1" s="1"/>
  <c r="O36" i="1" s="1"/>
  <c r="L24" i="1"/>
  <c r="K24" i="1"/>
  <c r="F24" i="1"/>
  <c r="D23" i="1"/>
  <c r="I20" i="1"/>
  <c r="I19" i="1"/>
  <c r="D22" i="1"/>
  <c r="D21" i="1"/>
  <c r="D19" i="1"/>
  <c r="D20" i="1"/>
  <c r="I18" i="1"/>
  <c r="D18" i="1"/>
  <c r="L9" i="1"/>
  <c r="K9" i="1"/>
  <c r="F9" i="1"/>
  <c r="D8" i="1"/>
  <c r="D7" i="1"/>
  <c r="D6" i="1"/>
  <c r="I9" i="1"/>
  <c r="D5" i="1"/>
  <c r="I31" i="1" l="1"/>
  <c r="M31" i="1"/>
  <c r="N31" i="1"/>
  <c r="O31" i="1" s="1"/>
  <c r="D76" i="1"/>
  <c r="I76" i="1"/>
  <c r="R48" i="1"/>
  <c r="I24" i="1"/>
  <c r="M24" i="1" s="1"/>
  <c r="N24" i="1" s="1"/>
  <c r="O24" i="1" s="1"/>
  <c r="R63" i="1"/>
  <c r="M48" i="1"/>
  <c r="N48" i="1" s="1"/>
  <c r="O48" i="1" s="1"/>
  <c r="R36" i="1"/>
  <c r="R41" i="1"/>
  <c r="R58" i="1"/>
  <c r="R68" i="1"/>
  <c r="D24" i="1"/>
  <c r="R76" i="1"/>
  <c r="M76" i="1"/>
  <c r="N76" i="1" s="1"/>
  <c r="O76" i="1" s="1"/>
  <c r="D9" i="1"/>
  <c r="M9" i="1"/>
  <c r="N9" i="1" l="1"/>
  <c r="O9" i="1" s="1"/>
</calcChain>
</file>

<file path=xl/sharedStrings.xml><?xml version="1.0" encoding="utf-8"?>
<sst xmlns="http://schemas.openxmlformats.org/spreadsheetml/2006/main" count="282" uniqueCount="32">
  <si>
    <t>Sr iL3 + Haldol Worm 1</t>
  </si>
  <si>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</si>
  <si>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</si>
  <si>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</si>
  <si>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</si>
  <si>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</si>
  <si>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</si>
  <si>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</si>
  <si>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</si>
  <si>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</si>
  <si>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</si>
  <si>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</si>
  <si>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</si>
  <si>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Sr iL3 + Haldol Worm 4</t>
  </si>
  <si>
    <t>Sr iL3 + Haldol Worm 5</t>
  </si>
  <si>
    <t>Sr iL3 + Haldol Worm 6</t>
  </si>
  <si>
    <t>Sr iL3 + Haldol Worm 7</t>
  </si>
  <si>
    <t>Sr iL3 + Haldol Worm 8</t>
  </si>
  <si>
    <t>Sr iL3 + Haldol Worm 9</t>
  </si>
  <si>
    <t>Total Frames
(placement on skin to penetration/end)</t>
  </si>
  <si>
    <t>Sr iL3 + Haldol Worm 10</t>
  </si>
  <si>
    <t>Proportion of frames on skin 
spent crawling</t>
  </si>
  <si>
    <t>Time to initial event</t>
  </si>
  <si>
    <t>Time to completion</t>
  </si>
  <si>
    <t>N/A</t>
  </si>
  <si>
    <t>Time to initiation</t>
  </si>
  <si>
    <t>Sr iL3 + Haldol Worm 2: exclude; can't see behavior clearly</t>
  </si>
  <si>
    <t xml:space="preserve">Sr iL3 + Haldol Worm 11 </t>
  </si>
  <si>
    <t xml:space="preserve">Sr iL3 + Haldol Worm 12 </t>
  </si>
  <si>
    <t>Time to first push</t>
  </si>
  <si>
    <t>Sr iL3 + Haldol Worm 3; exclude. did not complete recording</t>
  </si>
  <si>
    <t xml:space="preserve">Sr iL3 + Haldol Worm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</si>
</sst>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0" fillId="2" borderId="0" xfId="0" applyNumberFormat="1" applyFill="1"/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X76"/>
  <sheetViews>
    <sheetView tabSelected="1" topLeftCell="A29" zoomScale="62" zoomScaleNormal="100" workbookViewId="0">
      <selection activeCell="B71" sqref="B71:D71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4" max="14" width="34.5" customWidth="1"/>
    <col min="15" max="15" width="26.5" style="6" customWidth="1"/>
    <col min="16" max="16" width="13.83203125" style="6" customWidth="1"/>
    <col min="17" max="17" width="8.83203125" style="6"/>
    <col min="18" max="18" width="11.1640625" style="6" customWidth="1"/>
    <col min="20" max="20" width="16" customWidth="1"/>
    <col min="21" max="21" width="13" customWidth="1"/>
    <col min="24" max="24" width="16" customWidth="1"/>
  </cols>
  <sheetData>
    <row r="1" spans="2:24" ht="6" customHeight="1" x14ac:dyDescent="0.2"/>
    <row r="2" spans="2:24" s="1" customFormat="1" x14ac:dyDescent="0.2">
      <c r="B2" s="3" t="s">
        <v>0</v>
      </c>
      <c r="O2" s="7"/>
      <c r="P2" s="7"/>
      <c r="Q2" s="7"/>
      <c r="R2" s="7"/>
    </row>
    <row r="3" spans="2:24" ht="64" x14ac:dyDescent="0.2">
      <c r="B3" s="10" t="s">
        <v>1</v>
      </c>
      <c r="C3" s="10"/>
      <c r="D3" s="10"/>
      <c r="E3" s="10" t="s">
        <v>5</v>
      </c>
      <c r="F3" s="10"/>
      <c r="G3" s="10" t="s">
        <v>8</v>
      </c>
      <c r="H3" s="10"/>
      <c r="I3" s="10"/>
      <c r="J3" s="10" t="s">
        <v>9</v>
      </c>
      <c r="K3" s="10"/>
      <c r="L3" s="5" t="s">
        <v>19</v>
      </c>
      <c r="M3" s="5" t="s">
        <v>11</v>
      </c>
      <c r="N3" s="5" t="s">
        <v>12</v>
      </c>
      <c r="O3" s="8" t="s">
        <v>21</v>
      </c>
      <c r="P3" s="8" t="s">
        <v>29</v>
      </c>
      <c r="Q3" s="8" t="s">
        <v>25</v>
      </c>
      <c r="R3" s="8" t="s">
        <v>23</v>
      </c>
      <c r="T3" s="5" t="s">
        <v>12</v>
      </c>
      <c r="U3" s="8" t="s">
        <v>21</v>
      </c>
      <c r="V3" s="8" t="s">
        <v>29</v>
      </c>
      <c r="W3" s="8" t="s">
        <v>25</v>
      </c>
      <c r="X3" s="8" t="s">
        <v>23</v>
      </c>
    </row>
    <row r="4" spans="2:24" x14ac:dyDescent="0.2">
      <c r="B4" s="2" t="s">
        <v>2</v>
      </c>
      <c r="C4" s="2" t="s">
        <v>3</v>
      </c>
      <c r="D4" s="2" t="s">
        <v>4</v>
      </c>
      <c r="E4" s="2" t="s">
        <v>6</v>
      </c>
      <c r="F4" s="2" t="s">
        <v>7</v>
      </c>
      <c r="G4" s="2" t="s">
        <v>2</v>
      </c>
      <c r="H4" s="2" t="s">
        <v>3</v>
      </c>
      <c r="I4" s="2" t="s">
        <v>4</v>
      </c>
      <c r="J4" s="2" t="s">
        <v>6</v>
      </c>
      <c r="K4" s="2" t="s">
        <v>7</v>
      </c>
      <c r="L4" s="2" t="s">
        <v>10</v>
      </c>
      <c r="T4" s="6">
        <v>2.166666666666667</v>
      </c>
      <c r="U4" s="6">
        <v>97.833333333333329</v>
      </c>
      <c r="V4" s="6">
        <v>1.55</v>
      </c>
      <c r="W4" s="6" t="s">
        <v>24</v>
      </c>
      <c r="X4" s="6" t="s">
        <v>24</v>
      </c>
    </row>
    <row r="5" spans="2:24" x14ac:dyDescent="0.2">
      <c r="B5">
        <v>186</v>
      </c>
      <c r="C5">
        <v>188</v>
      </c>
      <c r="D5">
        <f t="shared" ref="D5:D8" si="0">(C5-B5)+1</f>
        <v>3</v>
      </c>
      <c r="L5">
        <v>600</v>
      </c>
      <c r="T5" s="6">
        <v>3.8128249566724435</v>
      </c>
      <c r="U5" s="6">
        <v>96.187175043327557</v>
      </c>
      <c r="V5" s="6">
        <v>1.7583333333333333</v>
      </c>
      <c r="W5" s="6">
        <v>1.825</v>
      </c>
      <c r="X5" s="6" t="s">
        <v>24</v>
      </c>
    </row>
    <row r="6" spans="2:24" x14ac:dyDescent="0.2">
      <c r="B6">
        <v>390</v>
      </c>
      <c r="C6">
        <v>392</v>
      </c>
      <c r="D6">
        <f t="shared" si="0"/>
        <v>3</v>
      </c>
      <c r="T6" s="6">
        <v>3.9682539682539679</v>
      </c>
      <c r="U6" s="6">
        <v>96.031746031746039</v>
      </c>
      <c r="V6" s="6">
        <v>3.9833333333333334</v>
      </c>
      <c r="W6" s="6">
        <v>8.3333333333333329E-2</v>
      </c>
      <c r="X6" s="6">
        <v>0.71666666666666667</v>
      </c>
    </row>
    <row r="7" spans="2:24" x14ac:dyDescent="0.2">
      <c r="B7">
        <v>542</v>
      </c>
      <c r="C7">
        <v>546</v>
      </c>
      <c r="D7">
        <f t="shared" si="0"/>
        <v>5</v>
      </c>
      <c r="T7" s="6">
        <v>3.5714285714285712</v>
      </c>
      <c r="U7" s="6">
        <v>96.428571428571431</v>
      </c>
      <c r="V7" s="6" t="s">
        <v>24</v>
      </c>
      <c r="W7" s="6">
        <v>0.23333333333333334</v>
      </c>
      <c r="X7" s="6">
        <v>0.8833333333333333</v>
      </c>
    </row>
    <row r="8" spans="2:24" x14ac:dyDescent="0.2">
      <c r="B8">
        <v>549</v>
      </c>
      <c r="C8">
        <v>550</v>
      </c>
      <c r="D8">
        <f t="shared" si="0"/>
        <v>2</v>
      </c>
      <c r="T8" s="6">
        <v>5.8823529411764701</v>
      </c>
      <c r="U8" s="6">
        <v>94.117647058823536</v>
      </c>
      <c r="V8" s="6" t="s">
        <v>24</v>
      </c>
      <c r="W8" s="6">
        <v>0.14166666666666666</v>
      </c>
      <c r="X8" s="6">
        <v>1.3166666666666667</v>
      </c>
    </row>
    <row r="9" spans="2:24" x14ac:dyDescent="0.2">
      <c r="D9">
        <f>SUM(D5:D8)</f>
        <v>13</v>
      </c>
      <c r="F9">
        <f>SUM(F5:F8)</f>
        <v>0</v>
      </c>
      <c r="I9">
        <f>SUM(I5:I8)</f>
        <v>0</v>
      </c>
      <c r="K9">
        <f>SUM(K5:K8)</f>
        <v>0</v>
      </c>
      <c r="L9">
        <f>SUM(L5:L8)</f>
        <v>600</v>
      </c>
      <c r="M9">
        <f>L9-(I9+K9)</f>
        <v>600</v>
      </c>
      <c r="N9" s="6">
        <f>((D9+F9)/M9)*100</f>
        <v>2.166666666666667</v>
      </c>
      <c r="O9" s="6">
        <f>100-N9</f>
        <v>97.833333333333329</v>
      </c>
      <c r="P9" s="6">
        <f>B5/120</f>
        <v>1.55</v>
      </c>
      <c r="Q9" s="6" t="s">
        <v>24</v>
      </c>
      <c r="R9" s="6" t="s">
        <v>24</v>
      </c>
      <c r="T9" s="6">
        <v>5.1724137931034484</v>
      </c>
      <c r="U9" s="6">
        <v>94.827586206896555</v>
      </c>
      <c r="V9" s="6">
        <v>0.375</v>
      </c>
      <c r="W9" s="6">
        <v>0.48333333333333334</v>
      </c>
      <c r="X9" s="6">
        <v>0.35</v>
      </c>
    </row>
    <row r="10" spans="2:24" x14ac:dyDescent="0.2">
      <c r="T10" s="6">
        <v>0</v>
      </c>
      <c r="U10" s="6">
        <v>100</v>
      </c>
      <c r="V10" s="6" t="s">
        <v>24</v>
      </c>
      <c r="W10" s="6" t="s">
        <v>24</v>
      </c>
      <c r="X10" s="6" t="s">
        <v>24</v>
      </c>
    </row>
    <row r="11" spans="2:24" s="1" customFormat="1" x14ac:dyDescent="0.2">
      <c r="B11" s="3" t="s">
        <v>26</v>
      </c>
      <c r="O11" s="7"/>
      <c r="P11" s="7"/>
      <c r="Q11" s="7"/>
      <c r="R11" s="7"/>
      <c r="T11" s="7">
        <v>2.7027027027027026</v>
      </c>
      <c r="U11" s="6">
        <v>97.297297297297291</v>
      </c>
      <c r="V11" s="6" t="s">
        <v>24</v>
      </c>
      <c r="W11" s="7">
        <v>0.30833333333333335</v>
      </c>
      <c r="X11" s="7">
        <v>1.25</v>
      </c>
    </row>
    <row r="12" spans="2:24" x14ac:dyDescent="0.2">
      <c r="T12" s="6">
        <v>8.3333333333333321</v>
      </c>
      <c r="U12" s="6">
        <v>91.666666666666671</v>
      </c>
      <c r="V12" s="6" t="s">
        <v>24</v>
      </c>
      <c r="W12" s="6">
        <v>0.1</v>
      </c>
      <c r="X12" s="6">
        <v>0.7416666666666667</v>
      </c>
    </row>
    <row r="13" spans="2:24" s="1" customFormat="1" x14ac:dyDescent="0.2">
      <c r="B13" s="3" t="s">
        <v>30</v>
      </c>
      <c r="O13" s="7"/>
      <c r="P13" s="7"/>
      <c r="Q13" s="7"/>
      <c r="R13" s="7"/>
      <c r="T13" s="7">
        <v>4</v>
      </c>
      <c r="U13" s="7">
        <v>96</v>
      </c>
      <c r="V13" s="7" t="s">
        <v>24</v>
      </c>
      <c r="W13" s="7">
        <v>0.2</v>
      </c>
      <c r="X13" s="7">
        <v>1.0249999999999999</v>
      </c>
    </row>
    <row r="14" spans="2:24" x14ac:dyDescent="0.2">
      <c r="T14" s="6">
        <v>1.6460905349794239</v>
      </c>
      <c r="U14" s="6">
        <v>98.353909465020578</v>
      </c>
      <c r="V14" s="6">
        <v>0.98333333333333328</v>
      </c>
      <c r="W14" s="6">
        <v>0.18333333333333332</v>
      </c>
      <c r="X14" s="6">
        <v>0.27500000000000002</v>
      </c>
    </row>
    <row r="15" spans="2:24" s="1" customFormat="1" x14ac:dyDescent="0.2">
      <c r="B15" s="3" t="s">
        <v>13</v>
      </c>
      <c r="O15" s="7"/>
      <c r="P15" s="7"/>
      <c r="Q15" s="7"/>
      <c r="R15" s="7"/>
    </row>
    <row r="16" spans="2:24" ht="32" x14ac:dyDescent="0.2">
      <c r="B16" s="10" t="s">
        <v>1</v>
      </c>
      <c r="C16" s="10"/>
      <c r="D16" s="10"/>
      <c r="E16" s="10" t="s">
        <v>5</v>
      </c>
      <c r="F16" s="10"/>
      <c r="G16" s="10" t="s">
        <v>8</v>
      </c>
      <c r="H16" s="10"/>
      <c r="I16" s="10"/>
      <c r="J16" s="10" t="s">
        <v>9</v>
      </c>
      <c r="K16" s="10"/>
      <c r="L16" s="5" t="s">
        <v>19</v>
      </c>
      <c r="M16" s="5" t="s">
        <v>11</v>
      </c>
      <c r="N16" s="5" t="s">
        <v>12</v>
      </c>
      <c r="O16" s="8" t="s">
        <v>21</v>
      </c>
      <c r="P16" s="8" t="s">
        <v>29</v>
      </c>
      <c r="Q16" s="8" t="s">
        <v>25</v>
      </c>
      <c r="R16" s="8" t="s">
        <v>23</v>
      </c>
    </row>
    <row r="17" spans="2:18" x14ac:dyDescent="0.2">
      <c r="B17" s="2" t="s">
        <v>2</v>
      </c>
      <c r="C17" s="2" t="s">
        <v>3</v>
      </c>
      <c r="D17" s="2" t="s">
        <v>4</v>
      </c>
      <c r="E17" s="2" t="s">
        <v>6</v>
      </c>
      <c r="F17" s="2" t="s">
        <v>7</v>
      </c>
      <c r="G17" s="2" t="s">
        <v>2</v>
      </c>
      <c r="H17" s="2" t="s">
        <v>3</v>
      </c>
      <c r="I17" s="2" t="s">
        <v>4</v>
      </c>
      <c r="J17" s="2" t="s">
        <v>6</v>
      </c>
      <c r="K17" s="2" t="s">
        <v>7</v>
      </c>
      <c r="L17" s="2" t="s">
        <v>10</v>
      </c>
    </row>
    <row r="18" spans="2:18" x14ac:dyDescent="0.2">
      <c r="B18">
        <v>211</v>
      </c>
      <c r="C18">
        <v>214</v>
      </c>
      <c r="D18">
        <f>(C18-B18)+1</f>
        <v>4</v>
      </c>
      <c r="E18">
        <v>219</v>
      </c>
      <c r="F18">
        <v>1</v>
      </c>
      <c r="G18">
        <v>220</v>
      </c>
      <c r="H18">
        <v>229</v>
      </c>
      <c r="I18">
        <f>(H18-G18)+1</f>
        <v>10</v>
      </c>
      <c r="L18">
        <v>600</v>
      </c>
    </row>
    <row r="19" spans="2:18" x14ac:dyDescent="0.2">
      <c r="B19">
        <v>242</v>
      </c>
      <c r="C19">
        <v>243</v>
      </c>
      <c r="D19">
        <f t="shared" ref="D19:D23" si="1">(C19-B19)+1</f>
        <v>2</v>
      </c>
      <c r="E19">
        <v>308</v>
      </c>
      <c r="F19">
        <v>1</v>
      </c>
      <c r="G19">
        <v>309</v>
      </c>
      <c r="H19">
        <v>315</v>
      </c>
      <c r="I19">
        <f>(H19-G19)+1</f>
        <v>7</v>
      </c>
    </row>
    <row r="20" spans="2:18" x14ac:dyDescent="0.2">
      <c r="B20">
        <v>247</v>
      </c>
      <c r="C20">
        <v>250</v>
      </c>
      <c r="D20">
        <f t="shared" si="1"/>
        <v>4</v>
      </c>
      <c r="E20">
        <v>420</v>
      </c>
      <c r="F20">
        <v>1</v>
      </c>
      <c r="G20">
        <v>421</v>
      </c>
      <c r="H20">
        <v>426</v>
      </c>
      <c r="I20">
        <f>(H20-G20)+1</f>
        <v>6</v>
      </c>
    </row>
    <row r="21" spans="2:18" x14ac:dyDescent="0.2">
      <c r="B21">
        <v>287</v>
      </c>
      <c r="C21">
        <v>287</v>
      </c>
      <c r="D21">
        <f t="shared" si="1"/>
        <v>1</v>
      </c>
    </row>
    <row r="22" spans="2:18" x14ac:dyDescent="0.2">
      <c r="B22">
        <v>293</v>
      </c>
      <c r="C22">
        <v>297</v>
      </c>
      <c r="D22">
        <f t="shared" si="1"/>
        <v>5</v>
      </c>
    </row>
    <row r="23" spans="2:18" x14ac:dyDescent="0.2">
      <c r="B23">
        <v>556</v>
      </c>
      <c r="C23">
        <v>558</v>
      </c>
      <c r="D23">
        <f t="shared" si="1"/>
        <v>3</v>
      </c>
    </row>
    <row r="24" spans="2:18" x14ac:dyDescent="0.2">
      <c r="D24">
        <f>SUM(D18:D23)</f>
        <v>19</v>
      </c>
      <c r="F24">
        <f>SUM(F18:F23)</f>
        <v>3</v>
      </c>
      <c r="I24">
        <f>SUM(I18:I23)</f>
        <v>23</v>
      </c>
      <c r="K24">
        <f>SUM(K18:K23)</f>
        <v>0</v>
      </c>
      <c r="L24">
        <f>SUM(L18:L23)</f>
        <v>600</v>
      </c>
      <c r="M24">
        <f>L24-(I24+K24)</f>
        <v>577</v>
      </c>
      <c r="N24" s="6">
        <f>((D24+F24)/M24)*100</f>
        <v>3.8128249566724435</v>
      </c>
      <c r="O24" s="6">
        <f>100-N24</f>
        <v>96.187175043327557</v>
      </c>
      <c r="P24" s="6">
        <f>B18/120</f>
        <v>1.7583333333333333</v>
      </c>
      <c r="Q24" s="6">
        <f>E18/120</f>
        <v>1.825</v>
      </c>
      <c r="R24" s="6" t="s">
        <v>24</v>
      </c>
    </row>
    <row r="26" spans="2:18" s="1" customFormat="1" x14ac:dyDescent="0.2">
      <c r="B26" s="3" t="s">
        <v>14</v>
      </c>
      <c r="O26" s="7"/>
      <c r="P26" s="7"/>
      <c r="Q26" s="7"/>
      <c r="R26" s="7"/>
    </row>
    <row r="27" spans="2:18" ht="32" x14ac:dyDescent="0.2">
      <c r="B27" s="10" t="s">
        <v>1</v>
      </c>
      <c r="C27" s="10"/>
      <c r="D27" s="10"/>
      <c r="E27" s="10" t="s">
        <v>5</v>
      </c>
      <c r="F27" s="10"/>
      <c r="G27" s="10" t="s">
        <v>8</v>
      </c>
      <c r="H27" s="10"/>
      <c r="I27" s="10"/>
      <c r="J27" s="10" t="s">
        <v>9</v>
      </c>
      <c r="K27" s="10"/>
      <c r="L27" s="5" t="s">
        <v>19</v>
      </c>
      <c r="M27" s="5" t="s">
        <v>11</v>
      </c>
      <c r="N27" s="5" t="s">
        <v>12</v>
      </c>
      <c r="O27" s="8" t="s">
        <v>21</v>
      </c>
      <c r="P27" s="8" t="s">
        <v>29</v>
      </c>
      <c r="Q27" s="8" t="s">
        <v>25</v>
      </c>
      <c r="R27" s="8" t="s">
        <v>23</v>
      </c>
    </row>
    <row r="28" spans="2:18" x14ac:dyDescent="0.2">
      <c r="B28" s="2" t="s">
        <v>2</v>
      </c>
      <c r="C28" s="2" t="s">
        <v>3</v>
      </c>
      <c r="D28" s="2" t="s">
        <v>4</v>
      </c>
      <c r="E28" s="2" t="s">
        <v>6</v>
      </c>
      <c r="F28" s="2" t="s">
        <v>7</v>
      </c>
      <c r="G28" s="2" t="s">
        <v>2</v>
      </c>
      <c r="H28" s="2" t="s">
        <v>3</v>
      </c>
      <c r="I28" s="2" t="s">
        <v>4</v>
      </c>
      <c r="J28" s="2" t="s">
        <v>6</v>
      </c>
      <c r="K28" s="2" t="s">
        <v>7</v>
      </c>
      <c r="L28" s="2" t="s">
        <v>10</v>
      </c>
    </row>
    <row r="29" spans="2:18" x14ac:dyDescent="0.2">
      <c r="B29">
        <v>478</v>
      </c>
      <c r="C29">
        <v>480</v>
      </c>
      <c r="D29">
        <f>(C29-B29)+1</f>
        <v>3</v>
      </c>
      <c r="E29">
        <v>10</v>
      </c>
      <c r="F29">
        <v>1</v>
      </c>
      <c r="G29">
        <v>11</v>
      </c>
      <c r="H29">
        <v>375</v>
      </c>
      <c r="I29">
        <f>(H29-G29)+1</f>
        <v>365</v>
      </c>
      <c r="J29">
        <v>578</v>
      </c>
      <c r="K29">
        <v>1</v>
      </c>
      <c r="L29">
        <v>578</v>
      </c>
    </row>
    <row r="30" spans="2:18" x14ac:dyDescent="0.2">
      <c r="E30">
        <v>491</v>
      </c>
      <c r="F30">
        <v>1</v>
      </c>
      <c r="G30">
        <v>492</v>
      </c>
      <c r="H30">
        <v>577</v>
      </c>
      <c r="I30">
        <f>(H30-G30)+1</f>
        <v>86</v>
      </c>
    </row>
    <row r="31" spans="2:18" x14ac:dyDescent="0.2">
      <c r="D31">
        <f>SUM(D29:D30)</f>
        <v>3</v>
      </c>
      <c r="F31">
        <f>SUM(F29:F30)</f>
        <v>2</v>
      </c>
      <c r="I31">
        <f>SUM(I29:I30)</f>
        <v>451</v>
      </c>
      <c r="K31">
        <f>SUM(K29:K30)</f>
        <v>1</v>
      </c>
      <c r="L31">
        <f>SUM(L29:L30)</f>
        <v>578</v>
      </c>
      <c r="M31">
        <f>L31-(I31+K31)</f>
        <v>126</v>
      </c>
      <c r="N31" s="6">
        <f>((D31+F31)/M31)*100</f>
        <v>3.9682539682539679</v>
      </c>
      <c r="O31" s="6">
        <f>100-N31</f>
        <v>96.031746031746039</v>
      </c>
      <c r="P31" s="6">
        <f>B29/120</f>
        <v>3.9833333333333334</v>
      </c>
      <c r="Q31" s="6">
        <f>E29/120</f>
        <v>8.3333333333333329E-2</v>
      </c>
      <c r="R31" s="6">
        <f>I30/120</f>
        <v>0.71666666666666667</v>
      </c>
    </row>
    <row r="33" spans="2:18" s="1" customFormat="1" x14ac:dyDescent="0.2">
      <c r="B33" s="3" t="s">
        <v>15</v>
      </c>
      <c r="O33" s="7"/>
      <c r="P33" s="7"/>
      <c r="Q33" s="7"/>
      <c r="R33" s="7"/>
    </row>
    <row r="34" spans="2:18" ht="32" x14ac:dyDescent="0.2">
      <c r="B34" s="10" t="s">
        <v>1</v>
      </c>
      <c r="C34" s="10"/>
      <c r="D34" s="10"/>
      <c r="E34" s="10" t="s">
        <v>5</v>
      </c>
      <c r="F34" s="10"/>
      <c r="G34" s="10" t="s">
        <v>8</v>
      </c>
      <c r="H34" s="10"/>
      <c r="I34" s="10"/>
      <c r="J34" s="10" t="s">
        <v>9</v>
      </c>
      <c r="K34" s="10"/>
      <c r="L34" s="5" t="s">
        <v>19</v>
      </c>
      <c r="M34" s="5" t="s">
        <v>11</v>
      </c>
      <c r="N34" s="5" t="s">
        <v>12</v>
      </c>
      <c r="O34" s="8" t="s">
        <v>21</v>
      </c>
      <c r="P34" s="8" t="s">
        <v>29</v>
      </c>
      <c r="Q34" s="8" t="s">
        <v>25</v>
      </c>
      <c r="R34" s="8" t="s">
        <v>23</v>
      </c>
    </row>
    <row r="35" spans="2:18" x14ac:dyDescent="0.2">
      <c r="B35" s="2" t="s">
        <v>2</v>
      </c>
      <c r="C35" s="2" t="s">
        <v>3</v>
      </c>
      <c r="D35" s="2" t="s">
        <v>4</v>
      </c>
      <c r="E35" s="2" t="s">
        <v>6</v>
      </c>
      <c r="F35" s="2" t="s">
        <v>7</v>
      </c>
      <c r="G35" s="2" t="s">
        <v>2</v>
      </c>
      <c r="H35" s="2" t="s">
        <v>3</v>
      </c>
      <c r="I35" s="2" t="s">
        <v>4</v>
      </c>
      <c r="J35" s="2" t="s">
        <v>6</v>
      </c>
      <c r="K35" s="2" t="s">
        <v>7</v>
      </c>
      <c r="L35" s="2" t="s">
        <v>10</v>
      </c>
    </row>
    <row r="36" spans="2:18" x14ac:dyDescent="0.2">
      <c r="E36">
        <v>28</v>
      </c>
      <c r="F36">
        <v>1</v>
      </c>
      <c r="G36">
        <v>29</v>
      </c>
      <c r="H36">
        <v>134</v>
      </c>
      <c r="I36">
        <f>(H36-G36)+1</f>
        <v>106</v>
      </c>
      <c r="J36">
        <v>135</v>
      </c>
      <c r="K36">
        <v>1</v>
      </c>
      <c r="L36">
        <v>135</v>
      </c>
      <c r="M36">
        <f>L36-(I36+K36)</f>
        <v>28</v>
      </c>
      <c r="N36" s="6">
        <f>((D36+F36)/M36)*100</f>
        <v>3.5714285714285712</v>
      </c>
      <c r="O36" s="6">
        <f>100-N36</f>
        <v>96.428571428571431</v>
      </c>
      <c r="P36" s="6" t="s">
        <v>24</v>
      </c>
      <c r="Q36" s="6">
        <f>E36/120</f>
        <v>0.23333333333333334</v>
      </c>
      <c r="R36" s="6">
        <f>I36/120</f>
        <v>0.8833333333333333</v>
      </c>
    </row>
    <row r="38" spans="2:18" s="1" customFormat="1" x14ac:dyDescent="0.2">
      <c r="B38" s="3" t="s">
        <v>16</v>
      </c>
      <c r="O38" s="7"/>
      <c r="P38" s="7"/>
      <c r="Q38" s="7"/>
      <c r="R38" s="7"/>
    </row>
    <row r="39" spans="2:18" ht="32" x14ac:dyDescent="0.2">
      <c r="B39" s="10" t="s">
        <v>1</v>
      </c>
      <c r="C39" s="10"/>
      <c r="D39" s="10"/>
      <c r="E39" s="10" t="s">
        <v>5</v>
      </c>
      <c r="F39" s="10"/>
      <c r="G39" s="10" t="s">
        <v>8</v>
      </c>
      <c r="H39" s="10"/>
      <c r="I39" s="10"/>
      <c r="J39" s="10" t="s">
        <v>9</v>
      </c>
      <c r="K39" s="10"/>
      <c r="L39" s="5" t="s">
        <v>19</v>
      </c>
      <c r="M39" s="5" t="s">
        <v>11</v>
      </c>
      <c r="N39" s="5" t="s">
        <v>12</v>
      </c>
      <c r="O39" s="8" t="s">
        <v>21</v>
      </c>
      <c r="P39" s="8" t="s">
        <v>29</v>
      </c>
      <c r="Q39" s="8" t="s">
        <v>25</v>
      </c>
      <c r="R39" s="8" t="s">
        <v>23</v>
      </c>
    </row>
    <row r="40" spans="2:18" x14ac:dyDescent="0.2">
      <c r="B40" s="2" t="s">
        <v>2</v>
      </c>
      <c r="C40" s="2" t="s">
        <v>3</v>
      </c>
      <c r="D40" s="2" t="s">
        <v>4</v>
      </c>
      <c r="E40" s="2" t="s">
        <v>6</v>
      </c>
      <c r="F40" s="2" t="s">
        <v>7</v>
      </c>
      <c r="G40" s="2" t="s">
        <v>2</v>
      </c>
      <c r="H40" s="2" t="s">
        <v>3</v>
      </c>
      <c r="I40" s="2" t="s">
        <v>4</v>
      </c>
      <c r="J40" s="2" t="s">
        <v>6</v>
      </c>
      <c r="K40" s="2" t="s">
        <v>7</v>
      </c>
      <c r="L40" s="2" t="s">
        <v>10</v>
      </c>
    </row>
    <row r="41" spans="2:18" x14ac:dyDescent="0.2">
      <c r="E41">
        <v>17</v>
      </c>
      <c r="F41">
        <v>1</v>
      </c>
      <c r="G41">
        <v>18</v>
      </c>
      <c r="H41">
        <v>175</v>
      </c>
      <c r="I41">
        <f>(H41-G41)+1</f>
        <v>158</v>
      </c>
      <c r="J41">
        <v>176</v>
      </c>
      <c r="K41">
        <v>1</v>
      </c>
      <c r="L41">
        <v>176</v>
      </c>
      <c r="M41">
        <f>L41-(I41+K41)</f>
        <v>17</v>
      </c>
      <c r="N41" s="6">
        <f>((D41+F41)/M41)*100</f>
        <v>5.8823529411764701</v>
      </c>
      <c r="O41" s="6">
        <f>100-N41</f>
        <v>94.117647058823536</v>
      </c>
      <c r="P41" s="6" t="s">
        <v>24</v>
      </c>
      <c r="Q41" s="6">
        <f>E41/120</f>
        <v>0.14166666666666666</v>
      </c>
      <c r="R41" s="6">
        <f>I41/120</f>
        <v>1.3166666666666667</v>
      </c>
    </row>
    <row r="43" spans="2:18" s="1" customFormat="1" x14ac:dyDescent="0.2">
      <c r="B43" s="3" t="s">
        <v>17</v>
      </c>
      <c r="O43" s="7"/>
      <c r="P43" s="7"/>
      <c r="Q43" s="7"/>
      <c r="R43" s="7"/>
    </row>
    <row r="44" spans="2:18" ht="32" x14ac:dyDescent="0.2">
      <c r="B44" s="10" t="s">
        <v>1</v>
      </c>
      <c r="C44" s="10"/>
      <c r="D44" s="10"/>
      <c r="E44" s="10" t="s">
        <v>5</v>
      </c>
      <c r="F44" s="10"/>
      <c r="G44" s="10" t="s">
        <v>8</v>
      </c>
      <c r="H44" s="10"/>
      <c r="I44" s="10"/>
      <c r="J44" s="10" t="s">
        <v>9</v>
      </c>
      <c r="K44" s="10"/>
      <c r="L44" s="5" t="s">
        <v>19</v>
      </c>
      <c r="M44" s="5" t="s">
        <v>11</v>
      </c>
      <c r="N44" s="5" t="s">
        <v>12</v>
      </c>
      <c r="O44" s="8" t="s">
        <v>21</v>
      </c>
      <c r="P44" s="8" t="s">
        <v>29</v>
      </c>
      <c r="Q44" s="8" t="s">
        <v>25</v>
      </c>
      <c r="R44" s="8" t="s">
        <v>23</v>
      </c>
    </row>
    <row r="45" spans="2:18" x14ac:dyDescent="0.2">
      <c r="B45" s="2" t="s">
        <v>2</v>
      </c>
      <c r="C45" s="2" t="s">
        <v>3</v>
      </c>
      <c r="D45" s="2" t="s">
        <v>4</v>
      </c>
      <c r="E45" s="2" t="s">
        <v>6</v>
      </c>
      <c r="F45" s="2" t="s">
        <v>7</v>
      </c>
      <c r="G45" s="2" t="s">
        <v>2</v>
      </c>
      <c r="H45" s="2" t="s">
        <v>3</v>
      </c>
      <c r="I45" s="2" t="s">
        <v>4</v>
      </c>
      <c r="J45" s="2" t="s">
        <v>6</v>
      </c>
      <c r="K45" s="2" t="s">
        <v>7</v>
      </c>
      <c r="L45" s="2" t="s">
        <v>10</v>
      </c>
    </row>
    <row r="46" spans="2:18" x14ac:dyDescent="0.2">
      <c r="B46">
        <v>45</v>
      </c>
      <c r="C46">
        <v>45</v>
      </c>
      <c r="D46">
        <f>(C46-B46)+1</f>
        <v>1</v>
      </c>
      <c r="E46">
        <v>58</v>
      </c>
      <c r="F46">
        <v>1</v>
      </c>
      <c r="G46">
        <v>59</v>
      </c>
      <c r="H46">
        <v>100</v>
      </c>
      <c r="I46">
        <f>(H46-G46)+1</f>
        <v>42</v>
      </c>
      <c r="J46">
        <v>101</v>
      </c>
      <c r="K46">
        <v>1</v>
      </c>
      <c r="L46">
        <v>101</v>
      </c>
    </row>
    <row r="47" spans="2:18" x14ac:dyDescent="0.2">
      <c r="B47">
        <v>57</v>
      </c>
      <c r="C47">
        <v>57</v>
      </c>
      <c r="D47">
        <f>(C47-B47)+1</f>
        <v>1</v>
      </c>
    </row>
    <row r="48" spans="2:18" x14ac:dyDescent="0.2">
      <c r="D48">
        <f>SUM(D46:D47)</f>
        <v>2</v>
      </c>
      <c r="F48">
        <f>SUM(F46:F47)</f>
        <v>1</v>
      </c>
      <c r="I48">
        <f>SUM(I46:I47)</f>
        <v>42</v>
      </c>
      <c r="K48">
        <f>SUM(K46:K47)</f>
        <v>1</v>
      </c>
      <c r="L48">
        <f>SUM(L46:L47)</f>
        <v>101</v>
      </c>
      <c r="M48">
        <f>L48-(I48+K48)</f>
        <v>58</v>
      </c>
      <c r="N48" s="6">
        <f>((D48+F48)/M48)*100</f>
        <v>5.1724137931034484</v>
      </c>
      <c r="O48" s="6">
        <f>100-N48</f>
        <v>94.827586206896555</v>
      </c>
      <c r="P48" s="6">
        <f>B46/120</f>
        <v>0.375</v>
      </c>
      <c r="Q48" s="6">
        <f>E46/120</f>
        <v>0.48333333333333334</v>
      </c>
      <c r="R48" s="6">
        <f>I46/120</f>
        <v>0.35</v>
      </c>
    </row>
    <row r="50" spans="2:18" s="1" customFormat="1" x14ac:dyDescent="0.2">
      <c r="B50" s="3" t="s">
        <v>18</v>
      </c>
      <c r="O50" s="7"/>
      <c r="P50" s="7"/>
      <c r="Q50" s="7"/>
      <c r="R50" s="7"/>
    </row>
    <row r="51" spans="2:18" ht="32" x14ac:dyDescent="0.2">
      <c r="B51" s="10" t="s">
        <v>1</v>
      </c>
      <c r="C51" s="10"/>
      <c r="D51" s="10"/>
      <c r="E51" s="10" t="s">
        <v>5</v>
      </c>
      <c r="F51" s="10"/>
      <c r="G51" s="10" t="s">
        <v>8</v>
      </c>
      <c r="H51" s="10"/>
      <c r="I51" s="10"/>
      <c r="J51" s="10" t="s">
        <v>9</v>
      </c>
      <c r="K51" s="10"/>
      <c r="L51" s="5" t="s">
        <v>19</v>
      </c>
      <c r="M51" s="5" t="s">
        <v>11</v>
      </c>
      <c r="N51" s="5" t="s">
        <v>12</v>
      </c>
      <c r="O51" s="8" t="s">
        <v>21</v>
      </c>
      <c r="P51" s="8" t="s">
        <v>29</v>
      </c>
      <c r="Q51" s="8" t="s">
        <v>25</v>
      </c>
      <c r="R51" s="8" t="s">
        <v>23</v>
      </c>
    </row>
    <row r="52" spans="2:18" x14ac:dyDescent="0.2">
      <c r="B52" s="2" t="s">
        <v>2</v>
      </c>
      <c r="C52" s="2" t="s">
        <v>3</v>
      </c>
      <c r="D52" s="2" t="s">
        <v>4</v>
      </c>
      <c r="E52" s="2" t="s">
        <v>6</v>
      </c>
      <c r="F52" s="2" t="s">
        <v>7</v>
      </c>
      <c r="G52" s="2" t="s">
        <v>2</v>
      </c>
      <c r="H52" s="2" t="s">
        <v>3</v>
      </c>
      <c r="I52" s="2" t="s">
        <v>4</v>
      </c>
      <c r="J52" s="2" t="s">
        <v>6</v>
      </c>
      <c r="K52" s="2" t="s">
        <v>7</v>
      </c>
      <c r="L52" s="2" t="s">
        <v>10</v>
      </c>
    </row>
    <row r="53" spans="2:18" x14ac:dyDescent="0.2">
      <c r="D53">
        <v>0</v>
      </c>
      <c r="F53">
        <v>0</v>
      </c>
      <c r="L53">
        <v>600</v>
      </c>
      <c r="M53">
        <v>1200</v>
      </c>
      <c r="N53" s="6">
        <f>((D53+F53)/M53)*100</f>
        <v>0</v>
      </c>
      <c r="O53" s="6">
        <f>100-N53</f>
        <v>100</v>
      </c>
      <c r="P53" s="6" t="s">
        <v>24</v>
      </c>
      <c r="Q53" s="6" t="s">
        <v>24</v>
      </c>
      <c r="R53" s="6" t="s">
        <v>24</v>
      </c>
    </row>
    <row r="55" spans="2:18" s="1" customFormat="1" x14ac:dyDescent="0.2">
      <c r="B55" s="3" t="s">
        <v>20</v>
      </c>
      <c r="O55" s="7"/>
      <c r="P55" s="7"/>
      <c r="Q55" s="7"/>
      <c r="R55" s="7"/>
    </row>
    <row r="56" spans="2:18" ht="32" x14ac:dyDescent="0.2">
      <c r="B56" s="10" t="s">
        <v>1</v>
      </c>
      <c r="C56" s="10"/>
      <c r="D56" s="10"/>
      <c r="E56" s="10" t="s">
        <v>5</v>
      </c>
      <c r="F56" s="10"/>
      <c r="G56" s="10" t="s">
        <v>8</v>
      </c>
      <c r="H56" s="10"/>
      <c r="I56" s="10"/>
      <c r="J56" s="10" t="s">
        <v>9</v>
      </c>
      <c r="K56" s="10"/>
      <c r="L56" s="5" t="s">
        <v>19</v>
      </c>
      <c r="M56" s="5" t="s">
        <v>11</v>
      </c>
      <c r="N56" s="5" t="s">
        <v>12</v>
      </c>
      <c r="O56" s="8" t="s">
        <v>21</v>
      </c>
      <c r="P56" s="8" t="s">
        <v>29</v>
      </c>
      <c r="Q56" s="8" t="s">
        <v>25</v>
      </c>
      <c r="R56" s="8" t="s">
        <v>23</v>
      </c>
    </row>
    <row r="57" spans="2:18" x14ac:dyDescent="0.2">
      <c r="B57" s="2" t="s">
        <v>2</v>
      </c>
      <c r="C57" s="2" t="s">
        <v>3</v>
      </c>
      <c r="D57" s="2" t="s">
        <v>4</v>
      </c>
      <c r="E57" s="2" t="s">
        <v>6</v>
      </c>
      <c r="F57" s="2" t="s">
        <v>7</v>
      </c>
      <c r="G57" s="2" t="s">
        <v>2</v>
      </c>
      <c r="H57" s="2" t="s">
        <v>3</v>
      </c>
      <c r="I57" s="2" t="s">
        <v>4</v>
      </c>
      <c r="J57" s="2" t="s">
        <v>6</v>
      </c>
      <c r="K57" s="2" t="s">
        <v>7</v>
      </c>
      <c r="L57" s="2" t="s">
        <v>10</v>
      </c>
    </row>
    <row r="58" spans="2:18" x14ac:dyDescent="0.2">
      <c r="E58">
        <v>37</v>
      </c>
      <c r="F58">
        <v>1</v>
      </c>
      <c r="G58">
        <v>38</v>
      </c>
      <c r="H58">
        <v>187</v>
      </c>
      <c r="I58">
        <f>(H58-G58)+1</f>
        <v>150</v>
      </c>
      <c r="J58">
        <v>188</v>
      </c>
      <c r="K58">
        <v>1</v>
      </c>
      <c r="L58">
        <v>188</v>
      </c>
      <c r="M58">
        <f>L58-(I58+K58)</f>
        <v>37</v>
      </c>
      <c r="N58" s="6">
        <f>((D58+F58)/M58)*100</f>
        <v>2.7027027027027026</v>
      </c>
      <c r="O58" s="6">
        <f>100-N58</f>
        <v>97.297297297297291</v>
      </c>
      <c r="P58" s="9" t="s">
        <v>24</v>
      </c>
      <c r="Q58" s="6">
        <f>E58/120</f>
        <v>0.30833333333333335</v>
      </c>
      <c r="R58" s="6">
        <f>I58/120</f>
        <v>1.25</v>
      </c>
    </row>
    <row r="60" spans="2:18" s="1" customFormat="1" x14ac:dyDescent="0.2">
      <c r="B60" s="3" t="s">
        <v>27</v>
      </c>
      <c r="O60" s="7"/>
      <c r="P60" s="7"/>
      <c r="Q60" s="7"/>
      <c r="R60" s="7"/>
    </row>
    <row r="61" spans="2:18" ht="32" x14ac:dyDescent="0.2">
      <c r="B61" s="10" t="s">
        <v>1</v>
      </c>
      <c r="C61" s="10"/>
      <c r="D61" s="10"/>
      <c r="E61" s="10" t="s">
        <v>5</v>
      </c>
      <c r="F61" s="10"/>
      <c r="G61" s="10" t="s">
        <v>8</v>
      </c>
      <c r="H61" s="10"/>
      <c r="I61" s="10"/>
      <c r="J61" s="10" t="s">
        <v>9</v>
      </c>
      <c r="K61" s="10"/>
      <c r="L61" s="5" t="s">
        <v>19</v>
      </c>
      <c r="M61" s="5" t="s">
        <v>11</v>
      </c>
      <c r="N61" s="5" t="s">
        <v>12</v>
      </c>
      <c r="O61" s="8" t="s">
        <v>21</v>
      </c>
      <c r="P61" s="8" t="s">
        <v>29</v>
      </c>
      <c r="Q61" s="8" t="s">
        <v>25</v>
      </c>
      <c r="R61" s="8" t="s">
        <v>23</v>
      </c>
    </row>
    <row r="62" spans="2:18" x14ac:dyDescent="0.2">
      <c r="B62" s="2" t="s">
        <v>2</v>
      </c>
      <c r="C62" s="2" t="s">
        <v>3</v>
      </c>
      <c r="D62" s="2" t="s">
        <v>4</v>
      </c>
      <c r="E62" s="2" t="s">
        <v>6</v>
      </c>
      <c r="F62" s="2" t="s">
        <v>7</v>
      </c>
      <c r="G62" s="2" t="s">
        <v>2</v>
      </c>
      <c r="H62" s="2" t="s">
        <v>3</v>
      </c>
      <c r="I62" s="2" t="s">
        <v>4</v>
      </c>
      <c r="J62" s="2" t="s">
        <v>6</v>
      </c>
      <c r="K62" s="2" t="s">
        <v>7</v>
      </c>
      <c r="L62" s="2" t="s">
        <v>10</v>
      </c>
    </row>
    <row r="63" spans="2:18" x14ac:dyDescent="0.2">
      <c r="E63">
        <v>12</v>
      </c>
      <c r="F63">
        <v>1</v>
      </c>
      <c r="G63">
        <v>13</v>
      </c>
      <c r="H63">
        <v>101</v>
      </c>
      <c r="I63">
        <f>(H63-G63)+1</f>
        <v>89</v>
      </c>
      <c r="J63">
        <v>102</v>
      </c>
      <c r="K63">
        <v>1</v>
      </c>
      <c r="L63">
        <v>102</v>
      </c>
      <c r="M63">
        <f>L63-(I63+K63)</f>
        <v>12</v>
      </c>
      <c r="N63" s="6">
        <f>((D63+F63)/M63)*100</f>
        <v>8.3333333333333321</v>
      </c>
      <c r="O63" s="6">
        <f>100-N63</f>
        <v>91.666666666666671</v>
      </c>
      <c r="P63" s="9" t="s">
        <v>24</v>
      </c>
      <c r="Q63" s="6">
        <f>E63/120</f>
        <v>0.1</v>
      </c>
      <c r="R63" s="6">
        <f>I63/120</f>
        <v>0.7416666666666667</v>
      </c>
    </row>
    <row r="65" spans="2:18" s="1" customFormat="1" x14ac:dyDescent="0.2">
      <c r="B65" s="3" t="s">
        <v>28</v>
      </c>
      <c r="O65" s="7"/>
      <c r="P65" s="7"/>
      <c r="Q65" s="7"/>
      <c r="R65" s="7"/>
    </row>
    <row r="66" spans="2:18" ht="32" x14ac:dyDescent="0.2">
      <c r="B66" s="10" t="s">
        <v>1</v>
      </c>
      <c r="C66" s="10"/>
      <c r="D66" s="10"/>
      <c r="E66" s="10" t="s">
        <v>5</v>
      </c>
      <c r="F66" s="10"/>
      <c r="G66" s="10" t="s">
        <v>8</v>
      </c>
      <c r="H66" s="10"/>
      <c r="I66" s="10"/>
      <c r="J66" s="10" t="s">
        <v>9</v>
      </c>
      <c r="K66" s="10"/>
      <c r="L66" s="5" t="s">
        <v>19</v>
      </c>
      <c r="M66" s="5" t="s">
        <v>11</v>
      </c>
      <c r="N66" s="5" t="s">
        <v>12</v>
      </c>
      <c r="O66" s="8" t="s">
        <v>21</v>
      </c>
      <c r="P66" s="8" t="s">
        <v>29</v>
      </c>
      <c r="Q66" s="8" t="s">
        <v>25</v>
      </c>
      <c r="R66" s="8" t="s">
        <v>23</v>
      </c>
    </row>
    <row r="67" spans="2:18" x14ac:dyDescent="0.2">
      <c r="B67" s="2" t="s">
        <v>2</v>
      </c>
      <c r="C67" s="2" t="s">
        <v>3</v>
      </c>
      <c r="D67" s="2" t="s">
        <v>4</v>
      </c>
      <c r="E67" s="2" t="s">
        <v>6</v>
      </c>
      <c r="F67" s="2" t="s">
        <v>7</v>
      </c>
      <c r="G67" s="2" t="s">
        <v>2</v>
      </c>
      <c r="H67" s="2" t="s">
        <v>3</v>
      </c>
      <c r="I67" s="2" t="s">
        <v>4</v>
      </c>
      <c r="J67" s="2" t="s">
        <v>6</v>
      </c>
      <c r="K67" s="2" t="s">
        <v>7</v>
      </c>
      <c r="L67" s="2" t="s">
        <v>10</v>
      </c>
    </row>
    <row r="68" spans="2:18" x14ac:dyDescent="0.2">
      <c r="E68">
        <v>24</v>
      </c>
      <c r="F68">
        <v>1</v>
      </c>
      <c r="G68">
        <v>25</v>
      </c>
      <c r="H68">
        <v>147</v>
      </c>
      <c r="I68">
        <f>(H68-G68)+1</f>
        <v>123</v>
      </c>
      <c r="J68">
        <v>148</v>
      </c>
      <c r="L68">
        <v>148</v>
      </c>
      <c r="M68">
        <f>L68-(I68+K68)</f>
        <v>25</v>
      </c>
      <c r="N68" s="6">
        <f>((D68+F68)/M68)*100</f>
        <v>4</v>
      </c>
      <c r="O68" s="6">
        <f>100-N68</f>
        <v>96</v>
      </c>
      <c r="P68" s="9" t="s">
        <v>24</v>
      </c>
      <c r="Q68" s="6">
        <f>E68/120</f>
        <v>0.2</v>
      </c>
      <c r="R68" s="6">
        <f>I68/120</f>
        <v>1.0249999999999999</v>
      </c>
    </row>
    <row r="70" spans="2:18" s="1" customFormat="1" x14ac:dyDescent="0.2">
      <c r="B70" s="3" t="s">
        <v>31</v>
      </c>
      <c r="O70" s="7"/>
      <c r="P70" s="7"/>
      <c r="Q70" s="7"/>
      <c r="R70" s="7"/>
    </row>
    <row r="71" spans="2:18" ht="32" x14ac:dyDescent="0.2">
      <c r="B71" s="10" t="s">
        <v>1</v>
      </c>
      <c r="C71" s="10"/>
      <c r="D71" s="10"/>
      <c r="E71" s="10" t="s">
        <v>5</v>
      </c>
      <c r="F71" s="10"/>
      <c r="G71" s="10" t="s">
        <v>8</v>
      </c>
      <c r="H71" s="10"/>
      <c r="I71" s="10"/>
      <c r="J71" s="10" t="s">
        <v>9</v>
      </c>
      <c r="K71" s="10"/>
      <c r="L71" s="5" t="s">
        <v>19</v>
      </c>
      <c r="M71" s="5" t="s">
        <v>11</v>
      </c>
      <c r="N71" s="5" t="s">
        <v>12</v>
      </c>
      <c r="O71" s="8" t="s">
        <v>21</v>
      </c>
      <c r="P71" s="8" t="s">
        <v>22</v>
      </c>
      <c r="Q71" s="8" t="s">
        <v>25</v>
      </c>
      <c r="R71" s="8" t="s">
        <v>23</v>
      </c>
    </row>
    <row r="72" spans="2:18" x14ac:dyDescent="0.2">
      <c r="B72" s="2" t="s">
        <v>2</v>
      </c>
      <c r="C72" s="2" t="s">
        <v>3</v>
      </c>
      <c r="D72" s="2" t="s">
        <v>4</v>
      </c>
      <c r="E72" s="2" t="s">
        <v>6</v>
      </c>
      <c r="F72" s="2" t="s">
        <v>7</v>
      </c>
      <c r="G72" s="2" t="s">
        <v>2</v>
      </c>
      <c r="H72" s="2" t="s">
        <v>3</v>
      </c>
      <c r="I72" s="2" t="s">
        <v>4</v>
      </c>
      <c r="J72" s="2" t="s">
        <v>6</v>
      </c>
      <c r="K72" s="2" t="s">
        <v>7</v>
      </c>
      <c r="L72" s="2" t="s">
        <v>10</v>
      </c>
    </row>
    <row r="73" spans="2:18" x14ac:dyDescent="0.2">
      <c r="B73">
        <v>118</v>
      </c>
      <c r="C73">
        <v>119</v>
      </c>
      <c r="D73">
        <f>(C73-B73)+1</f>
        <v>2</v>
      </c>
      <c r="E73">
        <v>22</v>
      </c>
      <c r="F73">
        <v>1</v>
      </c>
      <c r="G73">
        <v>23</v>
      </c>
      <c r="H73">
        <v>26</v>
      </c>
      <c r="I73">
        <f>(H73-G73)+1</f>
        <v>4</v>
      </c>
      <c r="J73">
        <v>524</v>
      </c>
      <c r="K73">
        <v>1</v>
      </c>
      <c r="L73">
        <v>524</v>
      </c>
    </row>
    <row r="74" spans="2:18" x14ac:dyDescent="0.2">
      <c r="B74">
        <v>287</v>
      </c>
      <c r="C74">
        <v>287</v>
      </c>
      <c r="D74">
        <f>(C74-B74)+1</f>
        <v>1</v>
      </c>
      <c r="E74">
        <v>490</v>
      </c>
      <c r="F74">
        <v>1</v>
      </c>
      <c r="G74">
        <v>491</v>
      </c>
      <c r="H74">
        <v>523</v>
      </c>
      <c r="I74">
        <f>(H74-G74)+1</f>
        <v>33</v>
      </c>
    </row>
    <row r="75" spans="2:18" x14ac:dyDescent="0.2">
      <c r="B75">
        <v>483</v>
      </c>
      <c r="C75">
        <v>485</v>
      </c>
      <c r="D75">
        <f>(C75-B75)+1</f>
        <v>3</v>
      </c>
    </row>
    <row r="76" spans="2:18" x14ac:dyDescent="0.2">
      <c r="D76">
        <f>SUM(D73:D75)</f>
        <v>6</v>
      </c>
      <c r="F76">
        <f>SUM(F73:F75)</f>
        <v>2</v>
      </c>
      <c r="I76">
        <f>SUM(I73:I75)</f>
        <v>37</v>
      </c>
      <c r="K76">
        <f>SUM(K73:K75)</f>
        <v>1</v>
      </c>
      <c r="L76" s="4">
        <f>SUM(L73:L75)</f>
        <v>524</v>
      </c>
      <c r="M76">
        <f>L76-(I76+K76)</f>
        <v>486</v>
      </c>
      <c r="N76" s="6">
        <f>((D76+F76)/M76)*100</f>
        <v>1.6460905349794239</v>
      </c>
      <c r="O76" s="6">
        <f>100-N76</f>
        <v>98.353909465020578</v>
      </c>
      <c r="P76" s="6">
        <f>B73/120</f>
        <v>0.98333333333333328</v>
      </c>
      <c r="Q76" s="6">
        <f>E73/120</f>
        <v>0.18333333333333332</v>
      </c>
      <c r="R76" s="6">
        <f>I74/120</f>
        <v>0.27500000000000002</v>
      </c>
    </row>
  </sheetData>
  <mergeCells count="44">
    <mergeCell ref="B71:D71"/>
    <mergeCell ref="E71:F71"/>
    <mergeCell ref="G71:I71"/>
    <mergeCell ref="J71:K71"/>
    <mergeCell ref="B61:D61"/>
    <mergeCell ref="E61:F61"/>
    <mergeCell ref="G61:I61"/>
    <mergeCell ref="J61:K61"/>
    <mergeCell ref="B66:D66"/>
    <mergeCell ref="E66:F66"/>
    <mergeCell ref="G66:I66"/>
    <mergeCell ref="J66:K66"/>
    <mergeCell ref="B51:D51"/>
    <mergeCell ref="E51:F51"/>
    <mergeCell ref="G51:I51"/>
    <mergeCell ref="J51:K51"/>
    <mergeCell ref="B56:D56"/>
    <mergeCell ref="E56:F56"/>
    <mergeCell ref="G56:I56"/>
    <mergeCell ref="J56:K56"/>
    <mergeCell ref="B39:D39"/>
    <mergeCell ref="E39:F39"/>
    <mergeCell ref="G39:I39"/>
    <mergeCell ref="J39:K39"/>
    <mergeCell ref="B44:D44"/>
    <mergeCell ref="E44:F44"/>
    <mergeCell ref="G44:I44"/>
    <mergeCell ref="J44:K44"/>
    <mergeCell ref="B27:D27"/>
    <mergeCell ref="E27:F27"/>
    <mergeCell ref="G27:I27"/>
    <mergeCell ref="J27:K27"/>
    <mergeCell ref="B34:D34"/>
    <mergeCell ref="E34:F34"/>
    <mergeCell ref="G34:I34"/>
    <mergeCell ref="J34:K34"/>
    <mergeCell ref="B3:D3"/>
    <mergeCell ref="E3:F3"/>
    <mergeCell ref="G3:I3"/>
    <mergeCell ref="J3:K3"/>
    <mergeCell ref="B16:D16"/>
    <mergeCell ref="E16:F16"/>
    <mergeCell ref="G16:I16"/>
    <mergeCell ref="J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2025-05-23T20:24:24Z</dcterms:modified>
</cp:coreProperties>
</file>