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4/Manuscripts/Patel et al, 2024b - Submission 2024-10-31/Figures/Supplemental Figures/Supplemental Figure 3/Behavior worksheets - 5 min cutoff/Ex176/"/>
    </mc:Choice>
  </mc:AlternateContent>
  <xr:revisionPtr revIDLastSave="0" documentId="13_ncr:1_{172605F7-98A9-8341-A1C9-F7BE2F2D4F3E}" xr6:coauthVersionLast="47" xr6:coauthVersionMax="47" xr10:uidLastSave="{00000000-0000-0000-0000-000000000000}"/>
  <bookViews>
    <workbookView xWindow="0" yWindow="500" windowWidth="28800" windowHeight="16300" xr2:uid="{E8647115-4527-472B-9C5C-A7FAAB6ACF7F}"/>
  </bookViews>
  <sheets>
    <sheet name="Behaviors - 2 f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75" i="1" l="1"/>
  <c r="R75" i="1"/>
  <c r="R27" i="1"/>
  <c r="R20" i="1"/>
  <c r="R9" i="1"/>
  <c r="Q75" i="1"/>
  <c r="L75" i="1"/>
  <c r="M75" i="1" s="1"/>
  <c r="N75" i="1" s="1"/>
  <c r="O75" i="1" s="1"/>
  <c r="K75" i="1"/>
  <c r="I75" i="1"/>
  <c r="F75" i="1"/>
  <c r="D73" i="1"/>
  <c r="D75" i="1" s="1"/>
  <c r="I74" i="1"/>
  <c r="I73" i="1"/>
  <c r="Q68" i="1"/>
  <c r="I68" i="1"/>
  <c r="R68" i="1" s="1"/>
  <c r="Q63" i="1"/>
  <c r="P63" i="1"/>
  <c r="I63" i="1"/>
  <c r="M63" i="1" s="1"/>
  <c r="D63" i="1"/>
  <c r="N63" i="1" s="1"/>
  <c r="O63" i="1" s="1"/>
  <c r="Q58" i="1"/>
  <c r="P58" i="1"/>
  <c r="I58" i="1"/>
  <c r="M58" i="1" s="1"/>
  <c r="D58" i="1"/>
  <c r="N58" i="1" s="1"/>
  <c r="O58" i="1" s="1"/>
  <c r="Q44" i="1"/>
  <c r="Q52" i="1"/>
  <c r="P52" i="1"/>
  <c r="L52" i="1"/>
  <c r="K52" i="1"/>
  <c r="F52" i="1"/>
  <c r="I49" i="1"/>
  <c r="I52" i="1" s="1"/>
  <c r="D50" i="1"/>
  <c r="D51" i="1"/>
  <c r="D49" i="1"/>
  <c r="Q27" i="1"/>
  <c r="Q20" i="1"/>
  <c r="Q14" i="1"/>
  <c r="Q9" i="1"/>
  <c r="P44" i="1"/>
  <c r="P27" i="1"/>
  <c r="P14" i="1"/>
  <c r="P9" i="1"/>
  <c r="L44" i="1"/>
  <c r="K44" i="1"/>
  <c r="F44" i="1"/>
  <c r="I32" i="1"/>
  <c r="I44" i="1" s="1"/>
  <c r="D33" i="1"/>
  <c r="D34" i="1"/>
  <c r="D35" i="1"/>
  <c r="D36" i="1"/>
  <c r="D37" i="1"/>
  <c r="D38" i="1"/>
  <c r="D39" i="1"/>
  <c r="D40" i="1"/>
  <c r="D41" i="1"/>
  <c r="D42" i="1"/>
  <c r="D43" i="1"/>
  <c r="D32" i="1"/>
  <c r="I27" i="1"/>
  <c r="M27" i="1" s="1"/>
  <c r="D27" i="1"/>
  <c r="I20" i="1"/>
  <c r="M20" i="1" s="1"/>
  <c r="N20" i="1" s="1"/>
  <c r="O20" i="1" s="1"/>
  <c r="I14" i="1"/>
  <c r="M14" i="1" s="1"/>
  <c r="D14" i="1"/>
  <c r="L9" i="1"/>
  <c r="K9" i="1"/>
  <c r="F9" i="1"/>
  <c r="I5" i="1"/>
  <c r="I9" i="1" s="1"/>
  <c r="D6" i="1"/>
  <c r="D7" i="1"/>
  <c r="D8" i="1"/>
  <c r="D5" i="1"/>
  <c r="R58" i="1" l="1"/>
  <c r="R52" i="1"/>
  <c r="R63" i="1"/>
  <c r="M68" i="1"/>
  <c r="N68" i="1" s="1"/>
  <c r="O68" i="1" s="1"/>
  <c r="R14" i="1"/>
  <c r="D52" i="1"/>
  <c r="N52" i="1" s="1"/>
  <c r="O52" i="1" s="1"/>
  <c r="M52" i="1"/>
  <c r="D44" i="1"/>
  <c r="M44" i="1"/>
  <c r="N44" i="1" s="1"/>
  <c r="O44" i="1" s="1"/>
  <c r="N27" i="1"/>
  <c r="O27" i="1" s="1"/>
  <c r="D9" i="1"/>
  <c r="M9" i="1"/>
  <c r="N9" i="1" s="1"/>
  <c r="O9" i="1" s="1"/>
  <c r="N14" i="1"/>
  <c r="O14" i="1" s="1"/>
</calcChain>
</file>

<file path=xl/sharedStrings.xml><?xml version="1.0" encoding="utf-8"?>
<sst xmlns="http://schemas.openxmlformats.org/spreadsheetml/2006/main" count="241" uniqueCount="28">
  <si>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</si>
  <si>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</si>
  <si>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</si>
  <si>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</si>
  <si>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</si>
  <si>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</si>
  <si>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</si>
  <si>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</si>
  <si>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</si>
  <si>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</si>
  <si>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Frames 
on skin</t>
  </si>
  <si>
    <t>Proportion of frames on skin 
spent pushing or puncturing</t>
  </si>
  <si>
    <t>Total Frames
(placement on skin to penetration/end)</t>
  </si>
  <si>
    <t>Sr iL3 + 0.8% DMSO Worm 1</t>
  </si>
  <si>
    <t>Sr iL3 + 0.8% DMSO Worm 2</t>
  </si>
  <si>
    <t>Sr iL3 + 0.8% DMSO Worm 3</t>
  </si>
  <si>
    <t>Sr iL3 + 0.8% DMSO Worm 4</t>
  </si>
  <si>
    <t>Sr iL3 + 0.8% DMSO Worm 5</t>
  </si>
  <si>
    <t>Sr iL3 + 0.8% DMSO Worm 6</t>
  </si>
  <si>
    <t>Sr iL3 + 0.8% DMSO Worm 7</t>
  </si>
  <si>
    <t>Sr iL3 + 0.8% DMSO Worm 8</t>
  </si>
  <si>
    <t>Sr iL3 +0.8% DMSO Worm 9</t>
  </si>
  <si>
    <t>Sr iL3 + 0.8% DMSO Worm 10</t>
  </si>
  <si>
    <t>Proportion of frames on skin 
spent crawling</t>
  </si>
  <si>
    <t>Time to completion</t>
  </si>
  <si>
    <t>Time to first puncture</t>
  </si>
  <si>
    <t>Time to first push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</si>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</sst>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2" fontId="0" fillId="2" borderId="0" xfId="0" applyNumberFormat="1" applyFill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659D-0D76-4DD9-9152-499A8BA280C2}">
  <dimension ref="B1:X75"/>
  <sheetViews>
    <sheetView tabSelected="1" topLeftCell="J1" zoomScale="84" workbookViewId="0">
      <selection activeCell="W20" sqref="W20"/>
    </sheetView>
  </sheetViews>
  <sheetFormatPr baseColWidth="10" defaultColWidth="8.83203125" defaultRowHeight="15" x14ac:dyDescent="0.2"/>
  <cols>
    <col min="1" max="1" width="1.83203125" customWidth="1"/>
    <col min="2" max="2" width="11.33203125" customWidth="1"/>
    <col min="3" max="3" width="10" bestFit="1" customWidth="1"/>
    <col min="4" max="4" width="11" bestFit="1" customWidth="1"/>
    <col min="5" max="5" width="12.5" bestFit="1" customWidth="1"/>
    <col min="7" max="7" width="11.33203125" customWidth="1"/>
    <col min="8" max="8" width="10" bestFit="1" customWidth="1"/>
    <col min="9" max="9" width="11" bestFit="1" customWidth="1"/>
    <col min="10" max="10" width="12.5" bestFit="1" customWidth="1"/>
    <col min="12" max="12" width="40.6640625" bestFit="1" customWidth="1"/>
    <col min="14" max="14" width="34.5" customWidth="1"/>
    <col min="15" max="15" width="20.5" customWidth="1"/>
    <col min="16" max="16" width="8.83203125" style="5"/>
    <col min="17" max="17" width="14.1640625" style="5" customWidth="1"/>
    <col min="18" max="18" width="14.33203125" style="5" customWidth="1"/>
    <col min="20" max="20" width="16.33203125" customWidth="1"/>
    <col min="21" max="21" width="18" customWidth="1"/>
    <col min="22" max="22" width="15.33203125" customWidth="1"/>
    <col min="23" max="23" width="18.6640625" customWidth="1"/>
    <col min="24" max="24" width="20.5" customWidth="1"/>
  </cols>
  <sheetData>
    <row r="1" spans="2:24" ht="6" customHeight="1" x14ac:dyDescent="0.2"/>
    <row r="2" spans="2:24" s="1" customFormat="1" x14ac:dyDescent="0.2">
      <c r="B2" s="3" t="s">
        <v>13</v>
      </c>
      <c r="P2" s="7"/>
      <c r="Q2" s="7"/>
      <c r="R2" s="7"/>
    </row>
    <row r="3" spans="2:24" ht="64" x14ac:dyDescent="0.2">
      <c r="B3" s="8" t="s">
        <v>0</v>
      </c>
      <c r="C3" s="8"/>
      <c r="D3" s="8"/>
      <c r="E3" s="8" t="s">
        <v>4</v>
      </c>
      <c r="F3" s="8"/>
      <c r="G3" s="8" t="s">
        <v>7</v>
      </c>
      <c r="H3" s="8"/>
      <c r="I3" s="8"/>
      <c r="J3" s="8" t="s">
        <v>8</v>
      </c>
      <c r="K3" s="8"/>
      <c r="L3" s="4" t="s">
        <v>12</v>
      </c>
      <c r="M3" s="4" t="s">
        <v>10</v>
      </c>
      <c r="N3" s="4" t="s">
        <v>11</v>
      </c>
      <c r="O3" s="6" t="s">
        <v>23</v>
      </c>
      <c r="P3" s="6" t="s">
        <v>26</v>
      </c>
      <c r="Q3" s="6" t="s">
        <v>25</v>
      </c>
      <c r="R3" s="6" t="s">
        <v>24</v>
      </c>
      <c r="T3" s="4" t="s">
        <v>11</v>
      </c>
      <c r="U3" s="6" t="s">
        <v>23</v>
      </c>
      <c r="V3" s="6" t="s">
        <v>26</v>
      </c>
      <c r="W3" s="6" t="s">
        <v>25</v>
      </c>
      <c r="X3" s="6" t="s">
        <v>24</v>
      </c>
    </row>
    <row r="4" spans="2:24" x14ac:dyDescent="0.2"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1</v>
      </c>
      <c r="H4" s="2" t="s">
        <v>2</v>
      </c>
      <c r="I4" s="2" t="s">
        <v>3</v>
      </c>
      <c r="J4" s="2" t="s">
        <v>5</v>
      </c>
      <c r="K4" s="2" t="s">
        <v>6</v>
      </c>
      <c r="L4" s="2" t="s">
        <v>9</v>
      </c>
      <c r="T4" s="5"/>
      <c r="U4" s="5"/>
    </row>
    <row r="5" spans="2:24" x14ac:dyDescent="0.2">
      <c r="B5">
        <v>1</v>
      </c>
      <c r="C5">
        <v>42</v>
      </c>
      <c r="D5">
        <f>(C5-B5)+1</f>
        <v>42</v>
      </c>
      <c r="E5">
        <v>143</v>
      </c>
      <c r="F5">
        <v>1</v>
      </c>
      <c r="G5">
        <v>144</v>
      </c>
      <c r="H5">
        <v>265</v>
      </c>
      <c r="I5">
        <f>(H5-G5)+1</f>
        <v>122</v>
      </c>
      <c r="J5">
        <v>266</v>
      </c>
      <c r="K5">
        <v>1</v>
      </c>
      <c r="L5">
        <v>266</v>
      </c>
      <c r="T5" s="5"/>
      <c r="U5" s="5"/>
    </row>
    <row r="6" spans="2:24" x14ac:dyDescent="0.2">
      <c r="B6">
        <v>74</v>
      </c>
      <c r="C6">
        <v>79</v>
      </c>
      <c r="D6">
        <f t="shared" ref="D6:D8" si="0">(C6-B6)+1</f>
        <v>6</v>
      </c>
      <c r="T6" s="5">
        <v>42.657342657342653</v>
      </c>
      <c r="U6" s="5">
        <v>57.342657342657347</v>
      </c>
      <c r="V6" s="5">
        <v>8.3333333333333332E-3</v>
      </c>
      <c r="W6" s="5">
        <v>1.1916666666666667</v>
      </c>
      <c r="X6" s="5">
        <v>1.0166666666666666</v>
      </c>
    </row>
    <row r="7" spans="2:24" x14ac:dyDescent="0.2">
      <c r="B7">
        <v>128</v>
      </c>
      <c r="C7">
        <v>132</v>
      </c>
      <c r="D7">
        <f t="shared" si="0"/>
        <v>5</v>
      </c>
      <c r="T7" s="5">
        <v>40</v>
      </c>
      <c r="U7" s="5">
        <v>60</v>
      </c>
      <c r="V7" s="5">
        <v>8.3333333333333329E-2</v>
      </c>
      <c r="W7" s="5">
        <v>0.125</v>
      </c>
      <c r="X7" s="5">
        <v>3.1166666666666667</v>
      </c>
    </row>
    <row r="8" spans="2:24" x14ac:dyDescent="0.2">
      <c r="B8">
        <v>136</v>
      </c>
      <c r="C8">
        <v>142</v>
      </c>
      <c r="D8">
        <f t="shared" si="0"/>
        <v>7</v>
      </c>
      <c r="T8" s="5"/>
      <c r="U8" s="5">
        <v>0</v>
      </c>
      <c r="V8" s="5" t="s">
        <v>27</v>
      </c>
      <c r="W8" s="5">
        <v>8.3333333333333332E-3</v>
      </c>
      <c r="X8" s="5">
        <v>1.5916666666666666</v>
      </c>
    </row>
    <row r="9" spans="2:24" x14ac:dyDescent="0.2">
      <c r="D9">
        <f>SUM(D5:D8)</f>
        <v>60</v>
      </c>
      <c r="F9">
        <f>SUM(F5:F8)</f>
        <v>1</v>
      </c>
      <c r="I9">
        <f>SUM(I5:I8)</f>
        <v>122</v>
      </c>
      <c r="K9">
        <f>SUM(K5:K8)</f>
        <v>1</v>
      </c>
      <c r="L9">
        <f>SUM(L5:L8)</f>
        <v>266</v>
      </c>
      <c r="M9">
        <f>L9-(I9+K9)</f>
        <v>143</v>
      </c>
      <c r="N9" s="5">
        <f>((D9+F9)/M9)*100</f>
        <v>42.657342657342653</v>
      </c>
      <c r="O9" s="5">
        <f>100-N9</f>
        <v>57.342657342657347</v>
      </c>
      <c r="P9" s="5">
        <f>B5/120</f>
        <v>8.3333333333333332E-3</v>
      </c>
      <c r="Q9" s="5">
        <f>E5/120</f>
        <v>1.1916666666666667</v>
      </c>
      <c r="R9" s="5">
        <f>I5/120</f>
        <v>1.0166666666666666</v>
      </c>
      <c r="T9" s="5">
        <v>100</v>
      </c>
      <c r="U9" s="5">
        <v>0</v>
      </c>
      <c r="V9" s="5">
        <v>8.3333333333333332E-3</v>
      </c>
      <c r="W9" s="5">
        <v>0.35833333333333334</v>
      </c>
      <c r="X9" s="5">
        <v>1.925</v>
      </c>
    </row>
    <row r="10" spans="2:24" x14ac:dyDescent="0.2">
      <c r="T10" s="5">
        <v>33.985765124555165</v>
      </c>
      <c r="U10" s="5">
        <v>66.014234875444828</v>
      </c>
      <c r="V10" s="5">
        <v>8.3333333333333332E-3</v>
      </c>
      <c r="W10" s="5">
        <v>4.6833333333333336</v>
      </c>
      <c r="X10" s="5" t="s">
        <v>27</v>
      </c>
    </row>
    <row r="11" spans="2:24" s="1" customFormat="1" x14ac:dyDescent="0.2">
      <c r="B11" s="3" t="s">
        <v>14</v>
      </c>
      <c r="P11" s="7"/>
      <c r="Q11" s="7"/>
      <c r="R11" s="7"/>
      <c r="T11" s="5">
        <v>14.130434782608695</v>
      </c>
      <c r="U11" s="5">
        <v>85.869565217391312</v>
      </c>
      <c r="V11" s="5">
        <v>0.5083333333333333</v>
      </c>
      <c r="W11" s="5">
        <v>1.5333333333333334</v>
      </c>
      <c r="X11" s="5">
        <v>0.44166666666666665</v>
      </c>
    </row>
    <row r="12" spans="2:24" ht="48" x14ac:dyDescent="0.2">
      <c r="B12" s="8" t="s">
        <v>0</v>
      </c>
      <c r="C12" s="8"/>
      <c r="D12" s="8"/>
      <c r="E12" s="8" t="s">
        <v>4</v>
      </c>
      <c r="F12" s="8"/>
      <c r="G12" s="8" t="s">
        <v>7</v>
      </c>
      <c r="H12" s="8"/>
      <c r="I12" s="8"/>
      <c r="J12" s="8" t="s">
        <v>8</v>
      </c>
      <c r="K12" s="8"/>
      <c r="L12" s="4" t="s">
        <v>12</v>
      </c>
      <c r="M12" s="4" t="s">
        <v>10</v>
      </c>
      <c r="N12" s="4" t="s">
        <v>11</v>
      </c>
      <c r="O12" s="6" t="s">
        <v>23</v>
      </c>
      <c r="P12" s="6" t="s">
        <v>26</v>
      </c>
      <c r="Q12" s="6" t="s">
        <v>25</v>
      </c>
      <c r="R12" s="6" t="s">
        <v>24</v>
      </c>
      <c r="T12" s="5">
        <v>10.256410256410255</v>
      </c>
      <c r="U12" s="5">
        <v>89.743589743589752</v>
      </c>
      <c r="V12" s="5">
        <v>0.3</v>
      </c>
      <c r="W12" s="5">
        <v>0.32500000000000001</v>
      </c>
      <c r="X12" s="5">
        <v>0.97499999999999998</v>
      </c>
    </row>
    <row r="13" spans="2:24" x14ac:dyDescent="0.2">
      <c r="B13" s="2" t="s">
        <v>1</v>
      </c>
      <c r="C13" s="2" t="s">
        <v>2</v>
      </c>
      <c r="D13" s="2" t="s">
        <v>3</v>
      </c>
      <c r="E13" s="2" t="s">
        <v>5</v>
      </c>
      <c r="F13" s="2" t="s">
        <v>6</v>
      </c>
      <c r="G13" s="2" t="s">
        <v>1</v>
      </c>
      <c r="H13" s="2" t="s">
        <v>2</v>
      </c>
      <c r="I13" s="2" t="s">
        <v>3</v>
      </c>
      <c r="J13" s="2" t="s">
        <v>5</v>
      </c>
      <c r="K13" s="2" t="s">
        <v>6</v>
      </c>
      <c r="L13" s="2" t="s">
        <v>9</v>
      </c>
      <c r="T13" s="5">
        <v>25.6</v>
      </c>
      <c r="U13" s="5">
        <v>74.400000000000006</v>
      </c>
      <c r="V13" s="5">
        <v>8.3333333333333332E-3</v>
      </c>
      <c r="W13" s="5">
        <v>1.0416666666666667</v>
      </c>
      <c r="X13" s="5">
        <v>0.6</v>
      </c>
    </row>
    <row r="14" spans="2:24" x14ac:dyDescent="0.2">
      <c r="B14">
        <v>10</v>
      </c>
      <c r="C14">
        <v>14</v>
      </c>
      <c r="D14">
        <f>(C14-B14)+1</f>
        <v>5</v>
      </c>
      <c r="E14">
        <v>15</v>
      </c>
      <c r="F14">
        <v>1</v>
      </c>
      <c r="G14">
        <v>16</v>
      </c>
      <c r="H14">
        <v>389</v>
      </c>
      <c r="I14">
        <f>(H14-G14)+1</f>
        <v>374</v>
      </c>
      <c r="J14">
        <v>390</v>
      </c>
      <c r="K14">
        <v>1</v>
      </c>
      <c r="L14">
        <v>390</v>
      </c>
      <c r="M14">
        <f>L14-(I14+K14)</f>
        <v>15</v>
      </c>
      <c r="N14" s="5">
        <f>((D14+F14)/M14)*100</f>
        <v>40</v>
      </c>
      <c r="O14" s="5">
        <f>100-N14</f>
        <v>60</v>
      </c>
      <c r="P14" s="5">
        <f>B14/120</f>
        <v>8.3333333333333329E-2</v>
      </c>
      <c r="Q14" s="5">
        <f>E14/120</f>
        <v>0.125</v>
      </c>
      <c r="R14" s="5">
        <f>I14/120</f>
        <v>3.1166666666666667</v>
      </c>
      <c r="T14" s="5"/>
      <c r="U14" s="5">
        <v>0</v>
      </c>
      <c r="V14" s="5" t="s">
        <v>27</v>
      </c>
      <c r="W14" s="5">
        <v>8.3333333333333332E-3</v>
      </c>
      <c r="X14" s="5">
        <v>2.4249999999999998</v>
      </c>
    </row>
    <row r="15" spans="2:24" x14ac:dyDescent="0.2">
      <c r="T15" s="5">
        <v>10.416666666666668</v>
      </c>
      <c r="U15" s="5">
        <v>89.583333333333329</v>
      </c>
      <c r="V15" s="5">
        <v>0.64166666666666672</v>
      </c>
      <c r="W15" s="5">
        <v>8.3333333333333332E-3</v>
      </c>
      <c r="X15" s="5">
        <v>1.05</v>
      </c>
    </row>
    <row r="16" spans="2:24" x14ac:dyDescent="0.2">
      <c r="T16" s="5"/>
      <c r="W16" s="5"/>
    </row>
    <row r="17" spans="2:18" s="1" customFormat="1" x14ac:dyDescent="0.2">
      <c r="B17" s="3" t="s">
        <v>15</v>
      </c>
      <c r="P17" s="7"/>
      <c r="Q17" s="7"/>
      <c r="R17" s="7"/>
    </row>
    <row r="18" spans="2:18" ht="48" x14ac:dyDescent="0.2">
      <c r="B18" s="8" t="s">
        <v>0</v>
      </c>
      <c r="C18" s="8"/>
      <c r="D18" s="8"/>
      <c r="E18" s="8" t="s">
        <v>4</v>
      </c>
      <c r="F18" s="8"/>
      <c r="G18" s="8" t="s">
        <v>7</v>
      </c>
      <c r="H18" s="8"/>
      <c r="I18" s="8"/>
      <c r="J18" s="8" t="s">
        <v>8</v>
      </c>
      <c r="K18" s="8"/>
      <c r="L18" s="4" t="s">
        <v>12</v>
      </c>
      <c r="M18" s="4" t="s">
        <v>10</v>
      </c>
      <c r="N18" s="4" t="s">
        <v>11</v>
      </c>
      <c r="O18" s="6" t="s">
        <v>23</v>
      </c>
      <c r="P18" s="6" t="s">
        <v>26</v>
      </c>
      <c r="Q18" s="6" t="s">
        <v>25</v>
      </c>
      <c r="R18" s="6" t="s">
        <v>24</v>
      </c>
    </row>
    <row r="19" spans="2:18" x14ac:dyDescent="0.2">
      <c r="B19" s="2" t="s">
        <v>1</v>
      </c>
      <c r="C19" s="2" t="s">
        <v>2</v>
      </c>
      <c r="D19" s="2" t="s">
        <v>3</v>
      </c>
      <c r="E19" s="2" t="s">
        <v>5</v>
      </c>
      <c r="F19" s="2" t="s">
        <v>6</v>
      </c>
      <c r="G19" s="2" t="s">
        <v>1</v>
      </c>
      <c r="H19" s="2" t="s">
        <v>2</v>
      </c>
      <c r="I19" s="2" t="s">
        <v>3</v>
      </c>
      <c r="J19" s="2" t="s">
        <v>5</v>
      </c>
      <c r="K19" s="2" t="s">
        <v>6</v>
      </c>
      <c r="L19" s="2" t="s">
        <v>9</v>
      </c>
    </row>
    <row r="20" spans="2:18" x14ac:dyDescent="0.2">
      <c r="D20">
        <v>0</v>
      </c>
      <c r="E20">
        <v>1</v>
      </c>
      <c r="F20">
        <v>1</v>
      </c>
      <c r="G20">
        <v>2</v>
      </c>
      <c r="H20">
        <v>192</v>
      </c>
      <c r="I20">
        <f>(H20-G20)+1</f>
        <v>191</v>
      </c>
      <c r="J20">
        <v>193</v>
      </c>
      <c r="K20">
        <v>1</v>
      </c>
      <c r="L20">
        <v>193</v>
      </c>
      <c r="M20">
        <f>L20-(I20+K20)</f>
        <v>1</v>
      </c>
      <c r="N20" s="5">
        <f>((D20+F20)/M20)*100</f>
        <v>100</v>
      </c>
      <c r="O20" s="5">
        <f>100-N20</f>
        <v>0</v>
      </c>
      <c r="P20" s="5" t="s">
        <v>27</v>
      </c>
      <c r="Q20" s="5">
        <f>E20/120</f>
        <v>8.3333333333333332E-3</v>
      </c>
      <c r="R20" s="5">
        <f>I20/120</f>
        <v>1.5916666666666666</v>
      </c>
    </row>
    <row r="22" spans="2:18" x14ac:dyDescent="0.2">
      <c r="N22" s="5"/>
    </row>
    <row r="24" spans="2:18" s="1" customFormat="1" x14ac:dyDescent="0.2">
      <c r="B24" s="3" t="s">
        <v>16</v>
      </c>
      <c r="P24" s="7"/>
      <c r="Q24" s="7"/>
      <c r="R24" s="7"/>
    </row>
    <row r="25" spans="2:18" ht="48" x14ac:dyDescent="0.2">
      <c r="B25" s="8" t="s">
        <v>0</v>
      </c>
      <c r="C25" s="8"/>
      <c r="D25" s="8"/>
      <c r="E25" s="8" t="s">
        <v>4</v>
      </c>
      <c r="F25" s="8"/>
      <c r="G25" s="8" t="s">
        <v>7</v>
      </c>
      <c r="H25" s="8"/>
      <c r="I25" s="8"/>
      <c r="J25" s="8" t="s">
        <v>8</v>
      </c>
      <c r="K25" s="8"/>
      <c r="L25" s="4" t="s">
        <v>12</v>
      </c>
      <c r="M25" s="4" t="s">
        <v>10</v>
      </c>
      <c r="N25" s="4" t="s">
        <v>11</v>
      </c>
      <c r="O25" s="6" t="s">
        <v>23</v>
      </c>
      <c r="P25" s="6" t="s">
        <v>26</v>
      </c>
      <c r="Q25" s="6" t="s">
        <v>25</v>
      </c>
      <c r="R25" s="6" t="s">
        <v>24</v>
      </c>
    </row>
    <row r="26" spans="2:18" x14ac:dyDescent="0.2">
      <c r="B26" s="2" t="s">
        <v>1</v>
      </c>
      <c r="C26" s="2" t="s">
        <v>2</v>
      </c>
      <c r="D26" s="2" t="s">
        <v>3</v>
      </c>
      <c r="E26" s="2" t="s">
        <v>5</v>
      </c>
      <c r="F26" s="2" t="s">
        <v>6</v>
      </c>
      <c r="G26" s="2" t="s">
        <v>1</v>
      </c>
      <c r="H26" s="2" t="s">
        <v>2</v>
      </c>
      <c r="I26" s="2" t="s">
        <v>3</v>
      </c>
      <c r="J26" s="2" t="s">
        <v>5</v>
      </c>
      <c r="K26" s="2" t="s">
        <v>6</v>
      </c>
      <c r="L26" s="2" t="s">
        <v>9</v>
      </c>
    </row>
    <row r="27" spans="2:18" x14ac:dyDescent="0.2">
      <c r="B27">
        <v>1</v>
      </c>
      <c r="C27">
        <v>42</v>
      </c>
      <c r="D27">
        <f>(C27-B27)+1</f>
        <v>42</v>
      </c>
      <c r="E27">
        <v>43</v>
      </c>
      <c r="F27">
        <v>1</v>
      </c>
      <c r="G27">
        <v>44</v>
      </c>
      <c r="H27">
        <v>274</v>
      </c>
      <c r="I27">
        <f>(H27-G27)+1</f>
        <v>231</v>
      </c>
      <c r="J27">
        <v>275</v>
      </c>
      <c r="K27">
        <v>1</v>
      </c>
      <c r="L27">
        <v>275</v>
      </c>
      <c r="M27">
        <f>L27-(I27+K27)</f>
        <v>43</v>
      </c>
      <c r="N27" s="5">
        <f>((D27+F27)/M27)*100</f>
        <v>100</v>
      </c>
      <c r="O27" s="5">
        <f>100-N27</f>
        <v>0</v>
      </c>
      <c r="P27" s="5">
        <f>B27/120</f>
        <v>8.3333333333333332E-3</v>
      </c>
      <c r="Q27" s="5">
        <f>E27/120</f>
        <v>0.35833333333333334</v>
      </c>
      <c r="R27" s="5">
        <f>I27/120</f>
        <v>1.925</v>
      </c>
    </row>
    <row r="29" spans="2:18" s="1" customFormat="1" x14ac:dyDescent="0.2">
      <c r="B29" s="3" t="s">
        <v>17</v>
      </c>
      <c r="P29" s="7"/>
      <c r="Q29" s="7"/>
      <c r="R29" s="7"/>
    </row>
    <row r="30" spans="2:18" ht="48" x14ac:dyDescent="0.2">
      <c r="B30" s="8" t="s">
        <v>0</v>
      </c>
      <c r="C30" s="8"/>
      <c r="D30" s="8"/>
      <c r="E30" s="8" t="s">
        <v>4</v>
      </c>
      <c r="F30" s="8"/>
      <c r="G30" s="8" t="s">
        <v>7</v>
      </c>
      <c r="H30" s="8"/>
      <c r="I30" s="8"/>
      <c r="J30" s="8" t="s">
        <v>8</v>
      </c>
      <c r="K30" s="8"/>
      <c r="L30" s="4" t="s">
        <v>12</v>
      </c>
      <c r="M30" s="4" t="s">
        <v>10</v>
      </c>
      <c r="N30" s="4" t="s">
        <v>11</v>
      </c>
      <c r="O30" s="6" t="s">
        <v>23</v>
      </c>
      <c r="P30" s="6" t="s">
        <v>26</v>
      </c>
      <c r="Q30" s="6" t="s">
        <v>25</v>
      </c>
      <c r="R30" s="6" t="s">
        <v>24</v>
      </c>
    </row>
    <row r="31" spans="2:18" x14ac:dyDescent="0.2">
      <c r="B31" s="2" t="s">
        <v>1</v>
      </c>
      <c r="C31" s="2" t="s">
        <v>2</v>
      </c>
      <c r="D31" s="2" t="s">
        <v>3</v>
      </c>
      <c r="E31" s="2" t="s">
        <v>5</v>
      </c>
      <c r="F31" s="2" t="s">
        <v>6</v>
      </c>
      <c r="G31" s="2" t="s">
        <v>1</v>
      </c>
      <c r="H31" s="2" t="s">
        <v>2</v>
      </c>
      <c r="I31" s="2" t="s">
        <v>3</v>
      </c>
      <c r="J31" s="2" t="s">
        <v>5</v>
      </c>
      <c r="K31" s="2" t="s">
        <v>6</v>
      </c>
      <c r="L31" s="2" t="s">
        <v>9</v>
      </c>
    </row>
    <row r="32" spans="2:18" x14ac:dyDescent="0.2">
      <c r="B32">
        <v>1</v>
      </c>
      <c r="C32">
        <v>94</v>
      </c>
      <c r="D32">
        <f>(C32-B32)+1</f>
        <v>94</v>
      </c>
      <c r="E32">
        <v>562</v>
      </c>
      <c r="F32">
        <v>1</v>
      </c>
      <c r="G32">
        <v>563</v>
      </c>
      <c r="H32">
        <v>600</v>
      </c>
      <c r="I32">
        <f>(H32-G32)+1</f>
        <v>38</v>
      </c>
      <c r="L32">
        <v>600</v>
      </c>
    </row>
    <row r="33" spans="2:18" x14ac:dyDescent="0.2">
      <c r="B33">
        <v>102</v>
      </c>
      <c r="C33">
        <v>113</v>
      </c>
      <c r="D33">
        <f t="shared" ref="D33:D43" si="1">(C33-B33)+1</f>
        <v>12</v>
      </c>
    </row>
    <row r="34" spans="2:18" x14ac:dyDescent="0.2">
      <c r="B34">
        <v>126</v>
      </c>
      <c r="C34">
        <v>132</v>
      </c>
      <c r="D34">
        <f t="shared" si="1"/>
        <v>7</v>
      </c>
    </row>
    <row r="35" spans="2:18" x14ac:dyDescent="0.2">
      <c r="B35">
        <v>143</v>
      </c>
      <c r="C35">
        <v>147</v>
      </c>
      <c r="D35">
        <f t="shared" si="1"/>
        <v>5</v>
      </c>
    </row>
    <row r="36" spans="2:18" x14ac:dyDescent="0.2">
      <c r="B36">
        <v>154</v>
      </c>
      <c r="C36">
        <v>180</v>
      </c>
      <c r="D36">
        <f t="shared" si="1"/>
        <v>27</v>
      </c>
    </row>
    <row r="37" spans="2:18" x14ac:dyDescent="0.2">
      <c r="B37">
        <v>185</v>
      </c>
      <c r="C37">
        <v>191</v>
      </c>
      <c r="D37">
        <f t="shared" si="1"/>
        <v>7</v>
      </c>
    </row>
    <row r="38" spans="2:18" x14ac:dyDescent="0.2">
      <c r="B38">
        <v>346</v>
      </c>
      <c r="C38">
        <v>347</v>
      </c>
      <c r="D38">
        <f t="shared" si="1"/>
        <v>2</v>
      </c>
    </row>
    <row r="39" spans="2:18" x14ac:dyDescent="0.2">
      <c r="B39">
        <v>398</v>
      </c>
      <c r="C39">
        <v>405</v>
      </c>
      <c r="D39">
        <f t="shared" si="1"/>
        <v>8</v>
      </c>
    </row>
    <row r="40" spans="2:18" x14ac:dyDescent="0.2">
      <c r="B40">
        <v>409</v>
      </c>
      <c r="C40">
        <v>412</v>
      </c>
      <c r="D40">
        <f t="shared" si="1"/>
        <v>4</v>
      </c>
    </row>
    <row r="41" spans="2:18" x14ac:dyDescent="0.2">
      <c r="B41">
        <v>418</v>
      </c>
      <c r="C41">
        <v>432</v>
      </c>
      <c r="D41">
        <f t="shared" si="1"/>
        <v>15</v>
      </c>
    </row>
    <row r="42" spans="2:18" x14ac:dyDescent="0.2">
      <c r="B42">
        <v>460</v>
      </c>
      <c r="C42">
        <v>461</v>
      </c>
      <c r="D42">
        <f t="shared" si="1"/>
        <v>2</v>
      </c>
    </row>
    <row r="43" spans="2:18" x14ac:dyDescent="0.2">
      <c r="B43">
        <v>502</v>
      </c>
      <c r="C43">
        <v>508</v>
      </c>
      <c r="D43">
        <f t="shared" si="1"/>
        <v>7</v>
      </c>
    </row>
    <row r="44" spans="2:18" x14ac:dyDescent="0.2">
      <c r="D44">
        <f>SUM(D32:D43)</f>
        <v>190</v>
      </c>
      <c r="F44">
        <f>SUM(F32:F43)</f>
        <v>1</v>
      </c>
      <c r="I44">
        <f>SUM(I32:I43)</f>
        <v>38</v>
      </c>
      <c r="K44">
        <f>SUM(K32:K43)</f>
        <v>0</v>
      </c>
      <c r="L44">
        <f>SUM(L32:L43)</f>
        <v>600</v>
      </c>
      <c r="M44">
        <f>L44-(I44+K44)</f>
        <v>562</v>
      </c>
      <c r="N44" s="5">
        <f>((D44+F44)/M44)*100</f>
        <v>33.985765124555165</v>
      </c>
      <c r="O44" s="5">
        <f>100-N44</f>
        <v>66.014234875444828</v>
      </c>
      <c r="P44" s="5">
        <f>B32/120</f>
        <v>8.3333333333333332E-3</v>
      </c>
      <c r="Q44" s="5">
        <f>E32/120</f>
        <v>4.6833333333333336</v>
      </c>
      <c r="R44" s="5" t="s">
        <v>27</v>
      </c>
    </row>
    <row r="46" spans="2:18" s="1" customFormat="1" x14ac:dyDescent="0.2">
      <c r="B46" s="3" t="s">
        <v>18</v>
      </c>
      <c r="P46" s="7"/>
      <c r="Q46" s="7"/>
      <c r="R46" s="7"/>
    </row>
    <row r="47" spans="2:18" ht="48" x14ac:dyDescent="0.2">
      <c r="B47" s="8" t="s">
        <v>0</v>
      </c>
      <c r="C47" s="8"/>
      <c r="D47" s="8"/>
      <c r="E47" s="8" t="s">
        <v>4</v>
      </c>
      <c r="F47" s="8"/>
      <c r="G47" s="8" t="s">
        <v>7</v>
      </c>
      <c r="H47" s="8"/>
      <c r="I47" s="8"/>
      <c r="J47" s="8" t="s">
        <v>8</v>
      </c>
      <c r="K47" s="8"/>
      <c r="L47" s="4" t="s">
        <v>12</v>
      </c>
      <c r="M47" s="4" t="s">
        <v>10</v>
      </c>
      <c r="N47" s="4" t="s">
        <v>11</v>
      </c>
      <c r="O47" s="6" t="s">
        <v>23</v>
      </c>
      <c r="P47" s="6" t="s">
        <v>26</v>
      </c>
      <c r="Q47" s="6" t="s">
        <v>25</v>
      </c>
      <c r="R47" s="6" t="s">
        <v>24</v>
      </c>
    </row>
    <row r="48" spans="2:18" x14ac:dyDescent="0.2">
      <c r="B48" s="2" t="s">
        <v>1</v>
      </c>
      <c r="C48" s="2" t="s">
        <v>2</v>
      </c>
      <c r="D48" s="2" t="s">
        <v>3</v>
      </c>
      <c r="E48" s="2" t="s">
        <v>5</v>
      </c>
      <c r="F48" s="2" t="s">
        <v>6</v>
      </c>
      <c r="G48" s="2" t="s">
        <v>1</v>
      </c>
      <c r="H48" s="2" t="s">
        <v>2</v>
      </c>
      <c r="I48" s="2" t="s">
        <v>3</v>
      </c>
      <c r="J48" s="2" t="s">
        <v>5</v>
      </c>
      <c r="K48" s="2" t="s">
        <v>6</v>
      </c>
      <c r="L48" s="2" t="s">
        <v>9</v>
      </c>
    </row>
    <row r="49" spans="2:18" x14ac:dyDescent="0.2">
      <c r="B49">
        <v>61</v>
      </c>
      <c r="C49">
        <v>65</v>
      </c>
      <c r="D49">
        <f>(C49-B49)+1</f>
        <v>5</v>
      </c>
      <c r="E49">
        <v>184</v>
      </c>
      <c r="F49">
        <v>1</v>
      </c>
      <c r="G49">
        <v>185</v>
      </c>
      <c r="H49">
        <v>237</v>
      </c>
      <c r="I49">
        <f>(H49-G49)+1</f>
        <v>53</v>
      </c>
      <c r="J49">
        <v>238</v>
      </c>
      <c r="K49">
        <v>1</v>
      </c>
      <c r="L49">
        <v>238</v>
      </c>
      <c r="N49" s="5"/>
    </row>
    <row r="50" spans="2:18" x14ac:dyDescent="0.2">
      <c r="B50">
        <v>73</v>
      </c>
      <c r="C50">
        <v>83</v>
      </c>
      <c r="D50">
        <f t="shared" ref="D50:D51" si="2">(C50-B50)+1</f>
        <v>11</v>
      </c>
      <c r="N50" s="5"/>
    </row>
    <row r="51" spans="2:18" x14ac:dyDescent="0.2">
      <c r="B51">
        <v>94</v>
      </c>
      <c r="C51">
        <v>102</v>
      </c>
      <c r="D51">
        <f t="shared" si="2"/>
        <v>9</v>
      </c>
      <c r="N51" s="5"/>
    </row>
    <row r="52" spans="2:18" x14ac:dyDescent="0.2">
      <c r="D52">
        <f>SUM(D49:D51)</f>
        <v>25</v>
      </c>
      <c r="F52">
        <f>SUM(F49:F51)</f>
        <v>1</v>
      </c>
      <c r="I52">
        <f>SUM(I49:I51)</f>
        <v>53</v>
      </c>
      <c r="K52">
        <f>SUM(K49:K51)</f>
        <v>1</v>
      </c>
      <c r="L52">
        <f>SUM(L49:L51)</f>
        <v>238</v>
      </c>
      <c r="M52">
        <f>L52-(I52+K52)</f>
        <v>184</v>
      </c>
      <c r="N52" s="5">
        <f>((D52+F52)/M52)*100</f>
        <v>14.130434782608695</v>
      </c>
      <c r="O52" s="5">
        <f>100-N52</f>
        <v>85.869565217391312</v>
      </c>
      <c r="P52" s="5">
        <f>B49/120</f>
        <v>0.5083333333333333</v>
      </c>
      <c r="Q52" s="5">
        <f>E49/120</f>
        <v>1.5333333333333334</v>
      </c>
      <c r="R52" s="5">
        <f>I49/120</f>
        <v>0.44166666666666665</v>
      </c>
    </row>
    <row r="53" spans="2:18" x14ac:dyDescent="0.2">
      <c r="N53" s="5"/>
    </row>
    <row r="55" spans="2:18" s="1" customFormat="1" x14ac:dyDescent="0.2">
      <c r="B55" s="3" t="s">
        <v>19</v>
      </c>
      <c r="P55" s="7"/>
      <c r="Q55" s="7"/>
      <c r="R55" s="7"/>
    </row>
    <row r="56" spans="2:18" ht="48" x14ac:dyDescent="0.2">
      <c r="B56" s="8" t="s">
        <v>0</v>
      </c>
      <c r="C56" s="8"/>
      <c r="D56" s="8"/>
      <c r="E56" s="8" t="s">
        <v>4</v>
      </c>
      <c r="F56" s="8"/>
      <c r="G56" s="8" t="s">
        <v>7</v>
      </c>
      <c r="H56" s="8"/>
      <c r="I56" s="8"/>
      <c r="J56" s="8" t="s">
        <v>8</v>
      </c>
      <c r="K56" s="8"/>
      <c r="L56" s="4" t="s">
        <v>12</v>
      </c>
      <c r="M56" s="4" t="s">
        <v>10</v>
      </c>
      <c r="N56" s="4" t="s">
        <v>11</v>
      </c>
      <c r="O56" s="6" t="s">
        <v>23</v>
      </c>
      <c r="P56" s="6" t="s">
        <v>26</v>
      </c>
      <c r="Q56" s="6" t="s">
        <v>25</v>
      </c>
      <c r="R56" s="6" t="s">
        <v>24</v>
      </c>
    </row>
    <row r="57" spans="2:18" x14ac:dyDescent="0.2">
      <c r="B57" s="2" t="s">
        <v>1</v>
      </c>
      <c r="C57" s="2" t="s">
        <v>2</v>
      </c>
      <c r="D57" s="2" t="s">
        <v>3</v>
      </c>
      <c r="E57" s="2" t="s">
        <v>5</v>
      </c>
      <c r="F57" s="2" t="s">
        <v>6</v>
      </c>
      <c r="G57" s="2" t="s">
        <v>1</v>
      </c>
      <c r="H57" s="2" t="s">
        <v>2</v>
      </c>
      <c r="I57" s="2" t="s">
        <v>3</v>
      </c>
      <c r="J57" s="2" t="s">
        <v>5</v>
      </c>
      <c r="K57" s="2" t="s">
        <v>6</v>
      </c>
      <c r="L57" s="2" t="s">
        <v>9</v>
      </c>
    </row>
    <row r="58" spans="2:18" x14ac:dyDescent="0.2">
      <c r="B58">
        <v>36</v>
      </c>
      <c r="C58">
        <v>38</v>
      </c>
      <c r="D58">
        <f>(C58-B58)+1</f>
        <v>3</v>
      </c>
      <c r="E58">
        <v>39</v>
      </c>
      <c r="F58">
        <v>1</v>
      </c>
      <c r="G58">
        <v>40</v>
      </c>
      <c r="H58">
        <v>156</v>
      </c>
      <c r="I58">
        <f>(H58-G58)+1</f>
        <v>117</v>
      </c>
      <c r="J58">
        <v>157</v>
      </c>
      <c r="K58">
        <v>1</v>
      </c>
      <c r="L58">
        <v>157</v>
      </c>
      <c r="M58">
        <f>L58-(I58+K58)</f>
        <v>39</v>
      </c>
      <c r="N58" s="5">
        <f>((D58+F58)/M58)*100</f>
        <v>10.256410256410255</v>
      </c>
      <c r="O58" s="5">
        <f>100-N58</f>
        <v>89.743589743589752</v>
      </c>
      <c r="P58" s="5">
        <f>B58/120</f>
        <v>0.3</v>
      </c>
      <c r="Q58" s="5">
        <f>E58/120</f>
        <v>0.32500000000000001</v>
      </c>
      <c r="R58" s="5">
        <f>I58/120</f>
        <v>0.97499999999999998</v>
      </c>
    </row>
    <row r="60" spans="2:18" s="1" customFormat="1" x14ac:dyDescent="0.2">
      <c r="B60" s="3" t="s">
        <v>20</v>
      </c>
      <c r="P60" s="7"/>
      <c r="Q60" s="7"/>
      <c r="R60" s="7"/>
    </row>
    <row r="61" spans="2:18" ht="48" x14ac:dyDescent="0.2">
      <c r="B61" s="8" t="s">
        <v>0</v>
      </c>
      <c r="C61" s="8"/>
      <c r="D61" s="8"/>
      <c r="E61" s="8" t="s">
        <v>4</v>
      </c>
      <c r="F61" s="8"/>
      <c r="G61" s="8" t="s">
        <v>7</v>
      </c>
      <c r="H61" s="8"/>
      <c r="I61" s="8"/>
      <c r="J61" s="8" t="s">
        <v>8</v>
      </c>
      <c r="K61" s="8"/>
      <c r="L61" s="4" t="s">
        <v>12</v>
      </c>
      <c r="M61" s="4" t="s">
        <v>10</v>
      </c>
      <c r="N61" s="4" t="s">
        <v>11</v>
      </c>
      <c r="O61" s="6" t="s">
        <v>23</v>
      </c>
      <c r="P61" s="6" t="s">
        <v>26</v>
      </c>
      <c r="Q61" s="6" t="s">
        <v>25</v>
      </c>
      <c r="R61" s="6" t="s">
        <v>24</v>
      </c>
    </row>
    <row r="62" spans="2:18" x14ac:dyDescent="0.2">
      <c r="B62" s="2" t="s">
        <v>1</v>
      </c>
      <c r="C62" s="2" t="s">
        <v>2</v>
      </c>
      <c r="D62" s="2" t="s">
        <v>3</v>
      </c>
      <c r="E62" s="2" t="s">
        <v>5</v>
      </c>
      <c r="F62" s="2" t="s">
        <v>6</v>
      </c>
      <c r="G62" s="2" t="s">
        <v>1</v>
      </c>
      <c r="H62" s="2" t="s">
        <v>2</v>
      </c>
      <c r="I62" s="2" t="s">
        <v>3</v>
      </c>
      <c r="J62" s="2" t="s">
        <v>5</v>
      </c>
      <c r="K62" s="2" t="s">
        <v>6</v>
      </c>
      <c r="L62" s="2" t="s">
        <v>9</v>
      </c>
    </row>
    <row r="63" spans="2:18" x14ac:dyDescent="0.2">
      <c r="B63">
        <v>1</v>
      </c>
      <c r="C63">
        <v>31</v>
      </c>
      <c r="D63">
        <f>(C63-B63)+1</f>
        <v>31</v>
      </c>
      <c r="E63">
        <v>125</v>
      </c>
      <c r="F63">
        <v>1</v>
      </c>
      <c r="G63">
        <v>126</v>
      </c>
      <c r="H63">
        <v>197</v>
      </c>
      <c r="I63">
        <f>(H63-G63)+1</f>
        <v>72</v>
      </c>
      <c r="J63">
        <v>198</v>
      </c>
      <c r="K63">
        <v>1</v>
      </c>
      <c r="L63">
        <v>198</v>
      </c>
      <c r="M63">
        <f>L63-(I63+K63)</f>
        <v>125</v>
      </c>
      <c r="N63" s="5">
        <f>((D63+F63)/M63)*100</f>
        <v>25.6</v>
      </c>
      <c r="O63" s="5">
        <f>100-N63</f>
        <v>74.400000000000006</v>
      </c>
      <c r="P63" s="5">
        <f>B63/120</f>
        <v>8.3333333333333332E-3</v>
      </c>
      <c r="Q63" s="5">
        <f>E63/120</f>
        <v>1.0416666666666667</v>
      </c>
      <c r="R63" s="5">
        <f>I63/120</f>
        <v>0.6</v>
      </c>
    </row>
    <row r="65" spans="2:18" s="1" customFormat="1" x14ac:dyDescent="0.2">
      <c r="B65" s="3" t="s">
        <v>21</v>
      </c>
      <c r="P65" s="7"/>
      <c r="Q65" s="7"/>
      <c r="R65" s="7"/>
    </row>
    <row r="66" spans="2:18" ht="48" x14ac:dyDescent="0.2">
      <c r="B66" s="8" t="s">
        <v>0</v>
      </c>
      <c r="C66" s="8"/>
      <c r="D66" s="8"/>
      <c r="E66" s="8" t="s">
        <v>4</v>
      </c>
      <c r="F66" s="8"/>
      <c r="G66" s="8" t="s">
        <v>7</v>
      </c>
      <c r="H66" s="8"/>
      <c r="I66" s="8"/>
      <c r="J66" s="8" t="s">
        <v>8</v>
      </c>
      <c r="K66" s="8"/>
      <c r="L66" s="4" t="s">
        <v>12</v>
      </c>
      <c r="M66" s="4" t="s">
        <v>10</v>
      </c>
      <c r="N66" s="4" t="s">
        <v>11</v>
      </c>
      <c r="O66" s="6" t="s">
        <v>23</v>
      </c>
      <c r="P66" s="6" t="s">
        <v>26</v>
      </c>
      <c r="Q66" s="6" t="s">
        <v>25</v>
      </c>
      <c r="R66" s="6" t="s">
        <v>24</v>
      </c>
    </row>
    <row r="67" spans="2:18" x14ac:dyDescent="0.2">
      <c r="B67" s="2" t="s">
        <v>1</v>
      </c>
      <c r="C67" s="2" t="s">
        <v>2</v>
      </c>
      <c r="D67" s="2" t="s">
        <v>3</v>
      </c>
      <c r="E67" s="2" t="s">
        <v>5</v>
      </c>
      <c r="F67" s="2" t="s">
        <v>6</v>
      </c>
      <c r="G67" s="2" t="s">
        <v>1</v>
      </c>
      <c r="H67" s="2" t="s">
        <v>2</v>
      </c>
      <c r="I67" s="2" t="s">
        <v>3</v>
      </c>
      <c r="J67" s="2" t="s">
        <v>5</v>
      </c>
      <c r="K67" s="2" t="s">
        <v>6</v>
      </c>
      <c r="L67" s="2" t="s">
        <v>9</v>
      </c>
    </row>
    <row r="68" spans="2:18" x14ac:dyDescent="0.2">
      <c r="E68">
        <v>1</v>
      </c>
      <c r="F68">
        <v>1</v>
      </c>
      <c r="G68">
        <v>2</v>
      </c>
      <c r="H68">
        <v>292</v>
      </c>
      <c r="I68">
        <f>(H68-G68)+1</f>
        <v>291</v>
      </c>
      <c r="J68">
        <v>293</v>
      </c>
      <c r="K68">
        <v>1</v>
      </c>
      <c r="L68">
        <v>293</v>
      </c>
      <c r="M68">
        <f>L68-(I68+K68)</f>
        <v>1</v>
      </c>
      <c r="N68" s="5">
        <f>((D68+F68)/M68)*100</f>
        <v>100</v>
      </c>
      <c r="O68" s="5">
        <f>100-N68</f>
        <v>0</v>
      </c>
      <c r="P68" s="5" t="s">
        <v>27</v>
      </c>
      <c r="Q68" s="5">
        <f>E68/120</f>
        <v>8.3333333333333332E-3</v>
      </c>
      <c r="R68" s="5">
        <f>I68/120</f>
        <v>2.4249999999999998</v>
      </c>
    </row>
    <row r="70" spans="2:18" s="1" customFormat="1" x14ac:dyDescent="0.2">
      <c r="B70" s="3" t="s">
        <v>22</v>
      </c>
      <c r="P70" s="7"/>
      <c r="Q70" s="7"/>
      <c r="R70" s="7"/>
    </row>
    <row r="71" spans="2:18" ht="48" x14ac:dyDescent="0.2">
      <c r="B71" s="8" t="s">
        <v>0</v>
      </c>
      <c r="C71" s="8"/>
      <c r="D71" s="8"/>
      <c r="E71" s="8" t="s">
        <v>4</v>
      </c>
      <c r="F71" s="8"/>
      <c r="G71" s="8" t="s">
        <v>7</v>
      </c>
      <c r="H71" s="8"/>
      <c r="I71" s="8"/>
      <c r="J71" s="8" t="s">
        <v>8</v>
      </c>
      <c r="K71" s="8"/>
      <c r="L71" s="4" t="s">
        <v>12</v>
      </c>
      <c r="M71" s="4" t="s">
        <v>10</v>
      </c>
      <c r="N71" s="4" t="s">
        <v>11</v>
      </c>
      <c r="O71" s="6" t="s">
        <v>23</v>
      </c>
      <c r="P71" s="6" t="s">
        <v>26</v>
      </c>
      <c r="Q71" s="6" t="s">
        <v>25</v>
      </c>
      <c r="R71" s="6" t="s">
        <v>24</v>
      </c>
    </row>
    <row r="72" spans="2:18" x14ac:dyDescent="0.2">
      <c r="B72" s="2" t="s">
        <v>1</v>
      </c>
      <c r="C72" s="2" t="s">
        <v>2</v>
      </c>
      <c r="D72" s="2" t="s">
        <v>3</v>
      </c>
      <c r="E72" s="2" t="s">
        <v>5</v>
      </c>
      <c r="F72" s="2" t="s">
        <v>6</v>
      </c>
      <c r="G72" s="2" t="s">
        <v>1</v>
      </c>
      <c r="H72" s="2" t="s">
        <v>2</v>
      </c>
      <c r="I72" s="2" t="s">
        <v>3</v>
      </c>
      <c r="J72" s="2" t="s">
        <v>5</v>
      </c>
      <c r="K72" s="2" t="s">
        <v>6</v>
      </c>
      <c r="L72" s="2" t="s">
        <v>9</v>
      </c>
    </row>
    <row r="73" spans="2:18" x14ac:dyDescent="0.2">
      <c r="B73">
        <v>77</v>
      </c>
      <c r="C73">
        <v>84</v>
      </c>
      <c r="D73">
        <f>(C73-B73)+1</f>
        <v>8</v>
      </c>
      <c r="E73">
        <v>1</v>
      </c>
      <c r="F73">
        <v>1</v>
      </c>
      <c r="G73">
        <v>2</v>
      </c>
      <c r="H73">
        <v>31</v>
      </c>
      <c r="I73">
        <f>(H73-G73)+1</f>
        <v>30</v>
      </c>
      <c r="J73">
        <v>253</v>
      </c>
      <c r="K73">
        <v>1</v>
      </c>
      <c r="L73">
        <v>253</v>
      </c>
      <c r="N73" s="5"/>
    </row>
    <row r="74" spans="2:18" x14ac:dyDescent="0.2">
      <c r="E74">
        <v>126</v>
      </c>
      <c r="F74">
        <v>1</v>
      </c>
      <c r="G74">
        <v>127</v>
      </c>
      <c r="H74">
        <v>252</v>
      </c>
      <c r="I74">
        <f>(H74-G74)+1</f>
        <v>126</v>
      </c>
    </row>
    <row r="75" spans="2:18" x14ac:dyDescent="0.2">
      <c r="D75">
        <f>SUM(D73:D74)</f>
        <v>8</v>
      </c>
      <c r="F75">
        <f>SUM(F73:F74)</f>
        <v>2</v>
      </c>
      <c r="I75">
        <f>SUM(I73:I74)</f>
        <v>156</v>
      </c>
      <c r="K75">
        <f>SUM(K73:K74)</f>
        <v>1</v>
      </c>
      <c r="L75">
        <f>SUM(L73:L74)</f>
        <v>253</v>
      </c>
      <c r="M75">
        <f>L75-(I75+K75)</f>
        <v>96</v>
      </c>
      <c r="N75" s="5">
        <f>((D75+F75)/M75)*100</f>
        <v>10.416666666666668</v>
      </c>
      <c r="O75" s="5">
        <f>100-N75</f>
        <v>89.583333333333329</v>
      </c>
      <c r="P75" s="5">
        <f>B73/120</f>
        <v>0.64166666666666672</v>
      </c>
      <c r="Q75" s="5">
        <f>E73/120</f>
        <v>8.3333333333333332E-3</v>
      </c>
      <c r="R75" s="5">
        <f>I74/120</f>
        <v>1.05</v>
      </c>
    </row>
  </sheetData>
  <mergeCells count="40">
    <mergeCell ref="B66:D66"/>
    <mergeCell ref="E66:F66"/>
    <mergeCell ref="G66:I66"/>
    <mergeCell ref="J66:K66"/>
    <mergeCell ref="B71:D71"/>
    <mergeCell ref="E71:F71"/>
    <mergeCell ref="G71:I71"/>
    <mergeCell ref="J71:K71"/>
    <mergeCell ref="B56:D56"/>
    <mergeCell ref="E56:F56"/>
    <mergeCell ref="G56:I56"/>
    <mergeCell ref="J56:K56"/>
    <mergeCell ref="B61:D61"/>
    <mergeCell ref="E61:F61"/>
    <mergeCell ref="G61:I61"/>
    <mergeCell ref="J61:K61"/>
    <mergeCell ref="B30:D30"/>
    <mergeCell ref="E30:F30"/>
    <mergeCell ref="G30:I30"/>
    <mergeCell ref="J30:K30"/>
    <mergeCell ref="B47:D47"/>
    <mergeCell ref="E47:F47"/>
    <mergeCell ref="G47:I47"/>
    <mergeCell ref="J47:K47"/>
    <mergeCell ref="B18:D18"/>
    <mergeCell ref="E18:F18"/>
    <mergeCell ref="G18:I18"/>
    <mergeCell ref="J18:K18"/>
    <mergeCell ref="B25:D25"/>
    <mergeCell ref="E25:F25"/>
    <mergeCell ref="G25:I25"/>
    <mergeCell ref="J25:K25"/>
    <mergeCell ref="B3:D3"/>
    <mergeCell ref="E3:F3"/>
    <mergeCell ref="G3:I3"/>
    <mergeCell ref="J3:K3"/>
    <mergeCell ref="B12:D12"/>
    <mergeCell ref="E12:F12"/>
    <mergeCell ref="G12:I12"/>
    <mergeCell ref="J12:K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Behaviors - 2 fps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2024-11-25T19:50:47Z</dcterms:modified>
</cp:coreProperties>
</file>