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Supplemental Figures/Supplemental Figure 3/Behavior worksheets - 5 min cutoff/Ex176/"/>
    </mc:Choice>
  </mc:AlternateContent>
  <xr:revisionPtr revIDLastSave="0" documentId="13_ncr:1_{20606AB5-98C1-6F4B-B4D1-E996ECBA3021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1" l="1"/>
  <c r="R5" i="1"/>
  <c r="Q40" i="1"/>
  <c r="Q31" i="1"/>
  <c r="Q56" i="1"/>
  <c r="L56" i="1"/>
  <c r="K56" i="1"/>
  <c r="F56" i="1"/>
  <c r="I55" i="1"/>
  <c r="I56" i="1" s="1"/>
  <c r="Q50" i="1"/>
  <c r="P50" i="1"/>
  <c r="I50" i="1"/>
  <c r="M50" i="1" s="1"/>
  <c r="D50" i="1"/>
  <c r="Q45" i="1"/>
  <c r="P45" i="1"/>
  <c r="I45" i="1"/>
  <c r="M45" i="1" s="1"/>
  <c r="D45" i="1"/>
  <c r="P40" i="1"/>
  <c r="L40" i="1"/>
  <c r="K40" i="1"/>
  <c r="F40" i="1"/>
  <c r="I38" i="1"/>
  <c r="I37" i="1"/>
  <c r="D38" i="1"/>
  <c r="D39" i="1"/>
  <c r="D37" i="1"/>
  <c r="P31" i="1"/>
  <c r="Q21" i="1"/>
  <c r="P21" i="1"/>
  <c r="Q11" i="1"/>
  <c r="P11" i="1"/>
  <c r="L31" i="1"/>
  <c r="K31" i="1"/>
  <c r="F31" i="1"/>
  <c r="I28" i="1"/>
  <c r="R31" i="1" s="1"/>
  <c r="I27" i="1"/>
  <c r="D28" i="1"/>
  <c r="D29" i="1"/>
  <c r="D30" i="1"/>
  <c r="D27" i="1"/>
  <c r="Q5" i="1"/>
  <c r="P5" i="1"/>
  <c r="L21" i="1"/>
  <c r="K21" i="1"/>
  <c r="F21" i="1"/>
  <c r="D18" i="1"/>
  <c r="D19" i="1"/>
  <c r="D20" i="1"/>
  <c r="D17" i="1"/>
  <c r="D11" i="1"/>
  <c r="I17" i="1"/>
  <c r="I21" i="1" s="1"/>
  <c r="I11" i="1"/>
  <c r="M11" i="1" s="1"/>
  <c r="I5" i="1"/>
  <c r="M5" i="1" s="1"/>
  <c r="D5" i="1"/>
  <c r="R45" i="1" l="1"/>
  <c r="R50" i="1"/>
  <c r="R21" i="1"/>
  <c r="M21" i="1"/>
  <c r="N50" i="1"/>
  <c r="O50" i="1" s="1"/>
  <c r="M56" i="1"/>
  <c r="N56" i="1" s="1"/>
  <c r="O56" i="1" s="1"/>
  <c r="N45" i="1"/>
  <c r="O45" i="1" s="1"/>
  <c r="N5" i="1"/>
  <c r="O5" i="1" s="1"/>
  <c r="D40" i="1"/>
  <c r="N11" i="1"/>
  <c r="O11" i="1" s="1"/>
  <c r="I31" i="1"/>
  <c r="M31" i="1" s="1"/>
  <c r="I40" i="1"/>
  <c r="M40" i="1" s="1"/>
  <c r="D31" i="1"/>
  <c r="D21" i="1"/>
  <c r="N31" i="1" l="1"/>
  <c r="N40" i="1"/>
  <c r="O40" i="1" s="1"/>
  <c r="N21" i="1"/>
  <c r="O21" i="1" s="1"/>
  <c r="O31" i="1"/>
</calcChain>
</file>

<file path=xl/sharedStrings.xml><?xml version="1.0" encoding="utf-8"?>
<sst xmlns="http://schemas.openxmlformats.org/spreadsheetml/2006/main" count="195" uniqueCount="26">
  <si>
    <t>Sr iL3 + Haldol Worm 1</t>
  </si>
  <si>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</si>
  <si>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</si>
  <si>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</si>
  <si>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</si>
  <si>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</si>
  <si>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</si>
  <si>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</si>
  <si>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</si>
  <si>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</si>
  <si>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</si>
  <si>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</si>
  <si>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</si>
  <si>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Sr iL3 + Haldol Worm 2</t>
  </si>
  <si>
    <t>Sr iL3 + Haldol Worm 3</t>
  </si>
  <si>
    <t>Sr iL3 + Haldol Worm 4</t>
  </si>
  <si>
    <t>Sr iL3 + Haldol Worm 6</t>
  </si>
  <si>
    <t>Sr iL3 + Haldol Worm 7</t>
  </si>
  <si>
    <t>Sr iL3 + Haldol Worm 8</t>
  </si>
  <si>
    <t>Total Frames
(placement on skin to penetration/end)</t>
  </si>
  <si>
    <t>Sr iL3 + Haldol Worm 10</t>
  </si>
  <si>
    <t>Proportion of frames on skin 
spent crawling</t>
  </si>
  <si>
    <t>Time to completion</t>
  </si>
  <si>
    <t>Time to first puncture</t>
  </si>
  <si>
    <t>Time to first push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</si>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</sst>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0" fillId="2" borderId="0" xfId="0" applyNumberFormat="1" applyFill="1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X58"/>
  <sheetViews>
    <sheetView tabSelected="1" topLeftCell="K1" zoomScale="83" zoomScaleNormal="84" workbookViewId="0">
      <selection activeCell="T11" sqref="T11:X11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customWidth="1"/>
    <col min="15" max="15" width="26.5" style="5" customWidth="1"/>
    <col min="16" max="16" width="13.83203125" style="5" customWidth="1"/>
    <col min="17" max="17" width="11.5" style="5" customWidth="1"/>
    <col min="18" max="18" width="11.1640625" style="5" customWidth="1"/>
    <col min="19" max="19" width="8.83203125" style="5"/>
    <col min="20" max="20" width="18.1640625" customWidth="1"/>
    <col min="21" max="21" width="15.33203125" customWidth="1"/>
    <col min="24" max="24" width="16" customWidth="1"/>
  </cols>
  <sheetData>
    <row r="1" spans="2:24" ht="6" customHeight="1" x14ac:dyDescent="0.2"/>
    <row r="2" spans="2:24" s="1" customFormat="1" x14ac:dyDescent="0.2">
      <c r="B2" s="3" t="s">
        <v>0</v>
      </c>
      <c r="O2" s="6"/>
      <c r="P2" s="6"/>
      <c r="Q2" s="6"/>
      <c r="R2" s="6"/>
      <c r="S2" s="6"/>
    </row>
    <row r="3" spans="2:24" ht="64" x14ac:dyDescent="0.2">
      <c r="B3" s="8" t="s">
        <v>1</v>
      </c>
      <c r="C3" s="8"/>
      <c r="D3" s="8"/>
      <c r="E3" s="8" t="s">
        <v>5</v>
      </c>
      <c r="F3" s="8"/>
      <c r="G3" s="8" t="s">
        <v>8</v>
      </c>
      <c r="H3" s="8"/>
      <c r="I3" s="8"/>
      <c r="J3" s="8" t="s">
        <v>9</v>
      </c>
      <c r="K3" s="8"/>
      <c r="L3" s="4" t="s">
        <v>19</v>
      </c>
      <c r="M3" s="4" t="s">
        <v>11</v>
      </c>
      <c r="N3" s="4" t="s">
        <v>12</v>
      </c>
      <c r="O3" s="7" t="s">
        <v>21</v>
      </c>
      <c r="P3" s="7" t="s">
        <v>24</v>
      </c>
      <c r="Q3" s="7" t="s">
        <v>23</v>
      </c>
      <c r="R3" s="7" t="s">
        <v>22</v>
      </c>
      <c r="T3" s="4" t="s">
        <v>12</v>
      </c>
      <c r="U3" s="7" t="s">
        <v>21</v>
      </c>
      <c r="V3" s="7" t="s">
        <v>24</v>
      </c>
      <c r="W3" s="7" t="s">
        <v>23</v>
      </c>
      <c r="X3" s="7" t="s">
        <v>22</v>
      </c>
    </row>
    <row r="4" spans="2:24" x14ac:dyDescent="0.2">
      <c r="B4" s="2" t="s">
        <v>2</v>
      </c>
      <c r="C4" s="2" t="s">
        <v>3</v>
      </c>
      <c r="D4" s="2" t="s">
        <v>4</v>
      </c>
      <c r="E4" s="2" t="s">
        <v>6</v>
      </c>
      <c r="F4" s="2" t="s">
        <v>7</v>
      </c>
      <c r="G4" s="2" t="s">
        <v>2</v>
      </c>
      <c r="H4" s="2" t="s">
        <v>3</v>
      </c>
      <c r="I4" s="2" t="s">
        <v>4</v>
      </c>
      <c r="J4" s="2" t="s">
        <v>6</v>
      </c>
      <c r="K4" s="2" t="s">
        <v>7</v>
      </c>
      <c r="L4" s="2" t="s">
        <v>10</v>
      </c>
      <c r="T4" s="5">
        <v>1.1560693641618496</v>
      </c>
      <c r="U4" s="5">
        <v>98.843930635838149</v>
      </c>
      <c r="V4" s="5">
        <v>2.1666666666666665</v>
      </c>
      <c r="W4" s="5">
        <v>2.8833333333333333</v>
      </c>
      <c r="X4" s="5">
        <v>0.57499999999999996</v>
      </c>
    </row>
    <row r="5" spans="2:24" x14ac:dyDescent="0.2">
      <c r="B5">
        <v>260</v>
      </c>
      <c r="C5">
        <v>262</v>
      </c>
      <c r="D5">
        <f>(C5-B5)+1</f>
        <v>3</v>
      </c>
      <c r="E5">
        <v>346</v>
      </c>
      <c r="F5">
        <v>1</v>
      </c>
      <c r="G5">
        <v>347</v>
      </c>
      <c r="H5">
        <v>415</v>
      </c>
      <c r="I5">
        <f>(H5-G5)+1</f>
        <v>69</v>
      </c>
      <c r="J5">
        <v>416</v>
      </c>
      <c r="K5">
        <v>1</v>
      </c>
      <c r="L5">
        <v>416</v>
      </c>
      <c r="M5">
        <f>L5-(K5+I5)</f>
        <v>346</v>
      </c>
      <c r="N5" s="5">
        <f>((D5+F5)/M5)*100</f>
        <v>1.1560693641618496</v>
      </c>
      <c r="O5" s="5">
        <f>100-N5</f>
        <v>98.843930635838149</v>
      </c>
      <c r="P5" s="5">
        <f>B5/120</f>
        <v>2.1666666666666665</v>
      </c>
      <c r="Q5" s="5">
        <f>E5/120</f>
        <v>2.8833333333333333</v>
      </c>
      <c r="R5" s="5">
        <f>I5/120</f>
        <v>0.57499999999999996</v>
      </c>
      <c r="T5" s="5">
        <v>8.9887640449438209</v>
      </c>
      <c r="U5" s="5">
        <v>91.011235955056179</v>
      </c>
      <c r="V5" s="5">
        <v>0.25</v>
      </c>
      <c r="W5" s="5">
        <v>0.7</v>
      </c>
      <c r="X5" s="5">
        <v>0.49166666666666664</v>
      </c>
    </row>
    <row r="6" spans="2:24" x14ac:dyDescent="0.2">
      <c r="T6" s="5">
        <v>20</v>
      </c>
      <c r="U6" s="5">
        <v>80</v>
      </c>
      <c r="V6" s="5">
        <v>0.11666666666666667</v>
      </c>
      <c r="W6" s="5">
        <v>0.95833333333333337</v>
      </c>
      <c r="X6" s="5">
        <v>1.1416666666666666</v>
      </c>
    </row>
    <row r="7" spans="2:24" x14ac:dyDescent="0.2">
      <c r="T7" s="5">
        <v>6.091370558375635</v>
      </c>
      <c r="U7" s="5">
        <v>93.90862944162437</v>
      </c>
      <c r="V7" s="5">
        <v>6.6666666666666666E-2</v>
      </c>
      <c r="W7" s="5">
        <v>0.64166666666666672</v>
      </c>
      <c r="X7" s="5">
        <v>0.8666666666666667</v>
      </c>
    </row>
    <row r="8" spans="2:24" s="1" customFormat="1" x14ac:dyDescent="0.2">
      <c r="B8" s="3" t="s">
        <v>13</v>
      </c>
      <c r="O8" s="6"/>
      <c r="P8" s="6"/>
      <c r="Q8" s="6"/>
      <c r="R8" s="6"/>
      <c r="S8" s="6"/>
      <c r="T8" s="5">
        <v>4.4198895027624303</v>
      </c>
      <c r="U8" s="5">
        <v>95.58011049723757</v>
      </c>
      <c r="V8" s="5">
        <v>0.30833333333333335</v>
      </c>
      <c r="W8" s="5">
        <v>2.75</v>
      </c>
      <c r="X8" s="5" t="s">
        <v>25</v>
      </c>
    </row>
    <row r="9" spans="2:24" ht="32" x14ac:dyDescent="0.2">
      <c r="B9" s="8" t="s">
        <v>1</v>
      </c>
      <c r="C9" s="8"/>
      <c r="D9" s="8"/>
      <c r="E9" s="8" t="s">
        <v>5</v>
      </c>
      <c r="F9" s="8"/>
      <c r="G9" s="8" t="s">
        <v>8</v>
      </c>
      <c r="H9" s="8"/>
      <c r="I9" s="8"/>
      <c r="J9" s="8" t="s">
        <v>9</v>
      </c>
      <c r="K9" s="8"/>
      <c r="L9" s="4" t="s">
        <v>19</v>
      </c>
      <c r="M9" s="4" t="s">
        <v>11</v>
      </c>
      <c r="N9" s="4" t="s">
        <v>12</v>
      </c>
      <c r="O9" s="7" t="s">
        <v>21</v>
      </c>
      <c r="P9" s="7" t="s">
        <v>24</v>
      </c>
      <c r="Q9" s="7" t="s">
        <v>23</v>
      </c>
      <c r="R9" s="7" t="s">
        <v>22</v>
      </c>
      <c r="T9" s="5">
        <v>10.666666666666668</v>
      </c>
      <c r="U9" s="5">
        <v>89.333333333333329</v>
      </c>
      <c r="V9" s="5">
        <v>0.75</v>
      </c>
      <c r="W9" s="5">
        <v>1.25</v>
      </c>
      <c r="X9" s="5">
        <v>0.51666666666666672</v>
      </c>
    </row>
    <row r="10" spans="2:24" x14ac:dyDescent="0.2">
      <c r="B10" s="2" t="s">
        <v>2</v>
      </c>
      <c r="C10" s="2" t="s">
        <v>3</v>
      </c>
      <c r="D10" s="2" t="s">
        <v>4</v>
      </c>
      <c r="E10" s="2" t="s">
        <v>6</v>
      </c>
      <c r="F10" s="2" t="s">
        <v>7</v>
      </c>
      <c r="G10" s="2" t="s">
        <v>2</v>
      </c>
      <c r="H10" s="2" t="s">
        <v>3</v>
      </c>
      <c r="I10" s="2" t="s">
        <v>4</v>
      </c>
      <c r="J10" s="2" t="s">
        <v>6</v>
      </c>
      <c r="K10" s="2" t="s">
        <v>7</v>
      </c>
      <c r="L10" s="2" t="s">
        <v>10</v>
      </c>
      <c r="T10" s="5">
        <v>3.3112582781456954</v>
      </c>
      <c r="U10" s="5">
        <v>96.688741721854299</v>
      </c>
      <c r="V10" s="5">
        <v>1.2</v>
      </c>
      <c r="W10" s="5">
        <v>1.2583333333333333</v>
      </c>
      <c r="X10" s="5">
        <v>0.5</v>
      </c>
    </row>
    <row r="11" spans="2:24" x14ac:dyDescent="0.2">
      <c r="B11">
        <v>30</v>
      </c>
      <c r="C11">
        <v>60</v>
      </c>
      <c r="D11">
        <f>(C11-B11)+1</f>
        <v>31</v>
      </c>
      <c r="E11">
        <v>84</v>
      </c>
      <c r="F11">
        <v>1</v>
      </c>
      <c r="G11">
        <v>85</v>
      </c>
      <c r="H11">
        <v>143</v>
      </c>
      <c r="I11">
        <f>(H11-G11)+1</f>
        <v>59</v>
      </c>
      <c r="J11">
        <v>144</v>
      </c>
      <c r="K11">
        <v>1</v>
      </c>
      <c r="L11">
        <v>416</v>
      </c>
      <c r="M11">
        <f>L11-(K11+I11)</f>
        <v>356</v>
      </c>
      <c r="N11" s="5">
        <f>((D11+F11)/M11)*100</f>
        <v>8.9887640449438209</v>
      </c>
      <c r="O11" s="5">
        <f>100-N11</f>
        <v>91.011235955056179</v>
      </c>
      <c r="P11" s="5">
        <f>B11/120</f>
        <v>0.25</v>
      </c>
      <c r="Q11" s="5">
        <f>E11/120</f>
        <v>0.7</v>
      </c>
      <c r="R11" s="5">
        <f>I11/120</f>
        <v>0.49166666666666664</v>
      </c>
      <c r="T11" s="5">
        <v>0.33003300330033003</v>
      </c>
      <c r="U11" s="5">
        <v>99.669966996699671</v>
      </c>
      <c r="V11" s="5" t="s">
        <v>25</v>
      </c>
      <c r="W11" s="5">
        <v>8.3333333333333332E-3</v>
      </c>
      <c r="X11" s="5" t="s">
        <v>25</v>
      </c>
    </row>
    <row r="14" spans="2:24" s="1" customFormat="1" x14ac:dyDescent="0.2">
      <c r="B14" s="3" t="s">
        <v>14</v>
      </c>
      <c r="O14" s="6"/>
      <c r="P14" s="6"/>
      <c r="Q14" s="6"/>
      <c r="R14" s="6"/>
      <c r="S14" s="6"/>
    </row>
    <row r="15" spans="2:24" ht="32" x14ac:dyDescent="0.2">
      <c r="B15" s="8" t="s">
        <v>1</v>
      </c>
      <c r="C15" s="8"/>
      <c r="D15" s="8"/>
      <c r="E15" s="8" t="s">
        <v>5</v>
      </c>
      <c r="F15" s="8"/>
      <c r="G15" s="8" t="s">
        <v>8</v>
      </c>
      <c r="H15" s="8"/>
      <c r="I15" s="8"/>
      <c r="J15" s="8" t="s">
        <v>9</v>
      </c>
      <c r="K15" s="8"/>
      <c r="L15" s="4" t="s">
        <v>19</v>
      </c>
      <c r="M15" s="4" t="s">
        <v>11</v>
      </c>
      <c r="N15" s="4" t="s">
        <v>12</v>
      </c>
      <c r="O15" s="7" t="s">
        <v>21</v>
      </c>
      <c r="P15" s="7" t="s">
        <v>24</v>
      </c>
      <c r="Q15" s="7" t="s">
        <v>23</v>
      </c>
      <c r="R15" s="7" t="s">
        <v>22</v>
      </c>
    </row>
    <row r="16" spans="2:24" x14ac:dyDescent="0.2">
      <c r="B16" s="2" t="s">
        <v>2</v>
      </c>
      <c r="C16" s="2" t="s">
        <v>3</v>
      </c>
      <c r="D16" s="2" t="s">
        <v>4</v>
      </c>
      <c r="E16" s="2" t="s">
        <v>6</v>
      </c>
      <c r="F16" s="2" t="s">
        <v>7</v>
      </c>
      <c r="G16" s="2" t="s">
        <v>2</v>
      </c>
      <c r="H16" s="2" t="s">
        <v>3</v>
      </c>
      <c r="I16" s="2" t="s">
        <v>4</v>
      </c>
      <c r="J16" s="2" t="s">
        <v>6</v>
      </c>
      <c r="K16" s="2" t="s">
        <v>7</v>
      </c>
      <c r="L16" s="2" t="s">
        <v>10</v>
      </c>
    </row>
    <row r="17" spans="2:19" x14ac:dyDescent="0.2">
      <c r="B17">
        <v>14</v>
      </c>
      <c r="C17">
        <v>19</v>
      </c>
      <c r="D17">
        <f>(C17-B17)+1</f>
        <v>6</v>
      </c>
      <c r="E17">
        <v>115</v>
      </c>
      <c r="F17">
        <v>1</v>
      </c>
      <c r="G17">
        <v>116</v>
      </c>
      <c r="H17">
        <v>252</v>
      </c>
      <c r="I17">
        <f>(H17-G17)+1</f>
        <v>137</v>
      </c>
      <c r="J17">
        <v>253</v>
      </c>
      <c r="K17">
        <v>1</v>
      </c>
      <c r="L17">
        <v>253</v>
      </c>
    </row>
    <row r="18" spans="2:19" x14ac:dyDescent="0.2">
      <c r="B18">
        <v>30</v>
      </c>
      <c r="C18">
        <v>32</v>
      </c>
      <c r="D18">
        <f t="shared" ref="D18:D20" si="0">(C18-B18)+1</f>
        <v>3</v>
      </c>
    </row>
    <row r="19" spans="2:19" x14ac:dyDescent="0.2">
      <c r="B19">
        <v>67</v>
      </c>
      <c r="C19">
        <v>70</v>
      </c>
      <c r="D19">
        <f t="shared" si="0"/>
        <v>4</v>
      </c>
      <c r="N19" s="5"/>
    </row>
    <row r="20" spans="2:19" x14ac:dyDescent="0.2">
      <c r="B20">
        <v>106</v>
      </c>
      <c r="C20">
        <v>114</v>
      </c>
      <c r="D20">
        <f t="shared" si="0"/>
        <v>9</v>
      </c>
      <c r="N20" s="5"/>
    </row>
    <row r="21" spans="2:19" x14ac:dyDescent="0.2">
      <c r="D21">
        <f>SUM(D17:D20)</f>
        <v>22</v>
      </c>
      <c r="F21">
        <f>SUM(F17:F20)</f>
        <v>1</v>
      </c>
      <c r="I21">
        <f>SUM(I17:I20)</f>
        <v>137</v>
      </c>
      <c r="K21">
        <f>SUM(K17:K20)</f>
        <v>1</v>
      </c>
      <c r="L21">
        <f>SUM(L17:L20)</f>
        <v>253</v>
      </c>
      <c r="M21">
        <f>L21-(K21+I21)</f>
        <v>115</v>
      </c>
      <c r="N21" s="5">
        <f>((D21+F21)/M21)*100</f>
        <v>20</v>
      </c>
      <c r="O21" s="5">
        <f>100-N21</f>
        <v>80</v>
      </c>
      <c r="P21" s="5">
        <f>B17/120</f>
        <v>0.11666666666666667</v>
      </c>
      <c r="Q21" s="5">
        <f>E17/120</f>
        <v>0.95833333333333337</v>
      </c>
      <c r="R21" s="5">
        <f>I17/120</f>
        <v>1.1416666666666666</v>
      </c>
    </row>
    <row r="22" spans="2:19" x14ac:dyDescent="0.2">
      <c r="N22" s="5"/>
    </row>
    <row r="24" spans="2:19" s="1" customFormat="1" x14ac:dyDescent="0.2">
      <c r="B24" s="3" t="s">
        <v>15</v>
      </c>
      <c r="O24" s="6"/>
      <c r="P24" s="6"/>
      <c r="Q24" s="6"/>
      <c r="R24" s="6"/>
      <c r="S24" s="6"/>
    </row>
    <row r="25" spans="2:19" ht="32" x14ac:dyDescent="0.2">
      <c r="B25" s="8" t="s">
        <v>1</v>
      </c>
      <c r="C25" s="8"/>
      <c r="D25" s="8"/>
      <c r="E25" s="8" t="s">
        <v>5</v>
      </c>
      <c r="F25" s="8"/>
      <c r="G25" s="8" t="s">
        <v>8</v>
      </c>
      <c r="H25" s="8"/>
      <c r="I25" s="8"/>
      <c r="J25" s="8" t="s">
        <v>9</v>
      </c>
      <c r="K25" s="8"/>
      <c r="L25" s="4" t="s">
        <v>19</v>
      </c>
      <c r="M25" s="4" t="s">
        <v>11</v>
      </c>
      <c r="N25" s="4" t="s">
        <v>12</v>
      </c>
      <c r="O25" s="7" t="s">
        <v>21</v>
      </c>
      <c r="P25" s="7" t="s">
        <v>24</v>
      </c>
      <c r="Q25" s="7" t="s">
        <v>23</v>
      </c>
      <c r="R25" s="7" t="s">
        <v>22</v>
      </c>
    </row>
    <row r="26" spans="2:19" x14ac:dyDescent="0.2">
      <c r="B26" s="2" t="s">
        <v>2</v>
      </c>
      <c r="C26" s="2" t="s">
        <v>3</v>
      </c>
      <c r="D26" s="2" t="s">
        <v>4</v>
      </c>
      <c r="E26" s="2" t="s">
        <v>6</v>
      </c>
      <c r="F26" s="2" t="s">
        <v>7</v>
      </c>
      <c r="G26" s="2" t="s">
        <v>2</v>
      </c>
      <c r="H26" s="2" t="s">
        <v>3</v>
      </c>
      <c r="I26" s="2" t="s">
        <v>4</v>
      </c>
      <c r="J26" s="2" t="s">
        <v>6</v>
      </c>
      <c r="K26" s="2" t="s">
        <v>7</v>
      </c>
      <c r="L26" s="2" t="s">
        <v>10</v>
      </c>
    </row>
    <row r="27" spans="2:19" x14ac:dyDescent="0.2">
      <c r="B27">
        <v>8</v>
      </c>
      <c r="C27">
        <v>9</v>
      </c>
      <c r="D27">
        <f>(C27-B27)+1</f>
        <v>2</v>
      </c>
      <c r="E27">
        <v>77</v>
      </c>
      <c r="F27">
        <v>1</v>
      </c>
      <c r="G27">
        <v>78</v>
      </c>
      <c r="H27">
        <v>84</v>
      </c>
      <c r="I27">
        <f>(H27-G27)+1</f>
        <v>7</v>
      </c>
      <c r="J27">
        <v>309</v>
      </c>
      <c r="K27">
        <v>1</v>
      </c>
      <c r="L27">
        <v>309</v>
      </c>
    </row>
    <row r="28" spans="2:19" x14ac:dyDescent="0.2">
      <c r="B28">
        <v>105</v>
      </c>
      <c r="C28">
        <v>105</v>
      </c>
      <c r="D28">
        <f t="shared" ref="D28:D30" si="1">(C28-B28)+1</f>
        <v>1</v>
      </c>
      <c r="E28">
        <v>204</v>
      </c>
      <c r="F28">
        <v>1</v>
      </c>
      <c r="G28">
        <v>205</v>
      </c>
      <c r="H28">
        <v>308</v>
      </c>
      <c r="I28">
        <f>(H28-G28)+1</f>
        <v>104</v>
      </c>
    </row>
    <row r="29" spans="2:19" x14ac:dyDescent="0.2">
      <c r="B29">
        <v>141</v>
      </c>
      <c r="C29">
        <v>145</v>
      </c>
      <c r="D29">
        <f t="shared" si="1"/>
        <v>5</v>
      </c>
    </row>
    <row r="30" spans="2:19" x14ac:dyDescent="0.2">
      <c r="B30">
        <v>163</v>
      </c>
      <c r="C30">
        <v>164</v>
      </c>
      <c r="D30">
        <f t="shared" si="1"/>
        <v>2</v>
      </c>
    </row>
    <row r="31" spans="2:19" x14ac:dyDescent="0.2">
      <c r="D31">
        <f>SUM(D27:D30)</f>
        <v>10</v>
      </c>
      <c r="F31">
        <f>SUM(F27:F30)</f>
        <v>2</v>
      </c>
      <c r="I31">
        <f>SUM(I27:I30)</f>
        <v>111</v>
      </c>
      <c r="K31">
        <f>SUM(K27:K30)</f>
        <v>1</v>
      </c>
      <c r="L31">
        <f>SUM(L27:L30)</f>
        <v>309</v>
      </c>
      <c r="M31">
        <f>L31-(K31+I31)</f>
        <v>197</v>
      </c>
      <c r="N31" s="5">
        <f>((D31+F31)/M31)*100</f>
        <v>6.091370558375635</v>
      </c>
      <c r="O31" s="5">
        <f>100-N31</f>
        <v>93.90862944162437</v>
      </c>
      <c r="P31" s="5">
        <f>B27/120</f>
        <v>6.6666666666666666E-2</v>
      </c>
      <c r="Q31" s="5">
        <f>E27/120</f>
        <v>0.64166666666666672</v>
      </c>
      <c r="R31" s="5">
        <f>I28/120</f>
        <v>0.8666666666666667</v>
      </c>
    </row>
    <row r="34" spans="2:19" s="1" customFormat="1" x14ac:dyDescent="0.2">
      <c r="B34" s="3" t="s">
        <v>16</v>
      </c>
      <c r="O34" s="6"/>
      <c r="P34" s="6"/>
      <c r="Q34" s="6"/>
      <c r="R34" s="6"/>
      <c r="S34" s="6"/>
    </row>
    <row r="35" spans="2:19" ht="32" x14ac:dyDescent="0.2">
      <c r="B35" s="8" t="s">
        <v>1</v>
      </c>
      <c r="C35" s="8"/>
      <c r="D35" s="8"/>
      <c r="E35" s="8" t="s">
        <v>5</v>
      </c>
      <c r="F35" s="8"/>
      <c r="G35" s="8" t="s">
        <v>8</v>
      </c>
      <c r="H35" s="8"/>
      <c r="I35" s="8"/>
      <c r="J35" s="8" t="s">
        <v>9</v>
      </c>
      <c r="K35" s="8"/>
      <c r="L35" s="4" t="s">
        <v>19</v>
      </c>
      <c r="M35" s="4" t="s">
        <v>11</v>
      </c>
      <c r="N35" s="4" t="s">
        <v>12</v>
      </c>
      <c r="O35" s="7" t="s">
        <v>21</v>
      </c>
      <c r="P35" s="7" t="s">
        <v>24</v>
      </c>
      <c r="Q35" s="7" t="s">
        <v>23</v>
      </c>
      <c r="R35" s="7" t="s">
        <v>22</v>
      </c>
    </row>
    <row r="36" spans="2:19" x14ac:dyDescent="0.2">
      <c r="B36" s="2" t="s">
        <v>2</v>
      </c>
      <c r="C36" s="2" t="s">
        <v>3</v>
      </c>
      <c r="D36" s="2" t="s">
        <v>4</v>
      </c>
      <c r="E36" s="2" t="s">
        <v>6</v>
      </c>
      <c r="F36" s="2" t="s">
        <v>7</v>
      </c>
      <c r="G36" s="2" t="s">
        <v>2</v>
      </c>
      <c r="H36" s="2" t="s">
        <v>3</v>
      </c>
      <c r="I36" s="2" t="s">
        <v>4</v>
      </c>
      <c r="J36" s="2" t="s">
        <v>6</v>
      </c>
      <c r="K36" s="2" t="s">
        <v>7</v>
      </c>
      <c r="L36" s="2" t="s">
        <v>10</v>
      </c>
    </row>
    <row r="37" spans="2:19" x14ac:dyDescent="0.2">
      <c r="B37">
        <v>37</v>
      </c>
      <c r="C37">
        <v>48</v>
      </c>
      <c r="D37">
        <f>(C37-B37)+1</f>
        <v>12</v>
      </c>
      <c r="E37">
        <v>330</v>
      </c>
      <c r="F37">
        <v>1</v>
      </c>
      <c r="G37">
        <v>331</v>
      </c>
      <c r="H37">
        <v>353</v>
      </c>
      <c r="I37">
        <f>(H37-G37)+1</f>
        <v>23</v>
      </c>
      <c r="L37">
        <v>600</v>
      </c>
      <c r="N37" s="5"/>
    </row>
    <row r="38" spans="2:19" x14ac:dyDescent="0.2">
      <c r="B38">
        <v>79</v>
      </c>
      <c r="C38">
        <v>80</v>
      </c>
      <c r="D38">
        <f t="shared" ref="D38:D39" si="2">(C38-B38)+1</f>
        <v>2</v>
      </c>
      <c r="E38">
        <v>358</v>
      </c>
      <c r="F38">
        <v>1</v>
      </c>
      <c r="G38">
        <v>359</v>
      </c>
      <c r="H38">
        <v>392</v>
      </c>
      <c r="I38">
        <f t="shared" ref="I38" si="3">(H38-G38)+1</f>
        <v>34</v>
      </c>
      <c r="N38" s="5"/>
    </row>
    <row r="39" spans="2:19" x14ac:dyDescent="0.2">
      <c r="B39">
        <v>322</v>
      </c>
      <c r="C39">
        <v>329</v>
      </c>
      <c r="D39">
        <f t="shared" si="2"/>
        <v>8</v>
      </c>
      <c r="N39" s="5"/>
    </row>
    <row r="40" spans="2:19" x14ac:dyDescent="0.2">
      <c r="D40">
        <f>SUM(D37:D39)</f>
        <v>22</v>
      </c>
      <c r="F40">
        <f>SUM(F37:F39)</f>
        <v>2</v>
      </c>
      <c r="I40">
        <f>SUM(I37:I39)</f>
        <v>57</v>
      </c>
      <c r="K40">
        <f>SUM(K37:K39)</f>
        <v>0</v>
      </c>
      <c r="L40">
        <f>SUM(L37:L39)</f>
        <v>600</v>
      </c>
      <c r="M40">
        <f>L40-(K40+I40)</f>
        <v>543</v>
      </c>
      <c r="N40" s="5">
        <f>((D40+F40)/M40)*100</f>
        <v>4.4198895027624303</v>
      </c>
      <c r="O40" s="5">
        <f>100-N40</f>
        <v>95.58011049723757</v>
      </c>
      <c r="P40" s="5">
        <f>B37/120</f>
        <v>0.30833333333333335</v>
      </c>
      <c r="Q40" s="5">
        <f>E37/120</f>
        <v>2.75</v>
      </c>
      <c r="R40" s="5" t="s">
        <v>25</v>
      </c>
    </row>
    <row r="42" spans="2:19" s="1" customFormat="1" x14ac:dyDescent="0.2">
      <c r="B42" s="3" t="s">
        <v>17</v>
      </c>
      <c r="O42" s="6"/>
      <c r="P42" s="6"/>
      <c r="Q42" s="6"/>
      <c r="R42" s="6"/>
      <c r="S42" s="6"/>
    </row>
    <row r="43" spans="2:19" ht="32" x14ac:dyDescent="0.2">
      <c r="B43" s="8" t="s">
        <v>1</v>
      </c>
      <c r="C43" s="8"/>
      <c r="D43" s="8"/>
      <c r="E43" s="8" t="s">
        <v>5</v>
      </c>
      <c r="F43" s="8"/>
      <c r="G43" s="8" t="s">
        <v>8</v>
      </c>
      <c r="H43" s="8"/>
      <c r="I43" s="8"/>
      <c r="J43" s="8" t="s">
        <v>9</v>
      </c>
      <c r="K43" s="8"/>
      <c r="L43" s="4" t="s">
        <v>19</v>
      </c>
      <c r="M43" s="4" t="s">
        <v>11</v>
      </c>
      <c r="N43" s="4" t="s">
        <v>12</v>
      </c>
      <c r="O43" s="7" t="s">
        <v>21</v>
      </c>
      <c r="P43" s="7" t="s">
        <v>24</v>
      </c>
      <c r="Q43" s="7" t="s">
        <v>23</v>
      </c>
      <c r="R43" s="7" t="s">
        <v>22</v>
      </c>
    </row>
    <row r="44" spans="2:19" x14ac:dyDescent="0.2">
      <c r="B44" s="2" t="s">
        <v>2</v>
      </c>
      <c r="C44" s="2" t="s">
        <v>3</v>
      </c>
      <c r="D44" s="2" t="s">
        <v>4</v>
      </c>
      <c r="E44" s="2" t="s">
        <v>6</v>
      </c>
      <c r="F44" s="2" t="s">
        <v>7</v>
      </c>
      <c r="G44" s="2" t="s">
        <v>2</v>
      </c>
      <c r="H44" s="2" t="s">
        <v>3</v>
      </c>
      <c r="I44" s="2" t="s">
        <v>4</v>
      </c>
      <c r="J44" s="2" t="s">
        <v>6</v>
      </c>
      <c r="K44" s="2" t="s">
        <v>7</v>
      </c>
      <c r="L44" s="2" t="s">
        <v>10</v>
      </c>
    </row>
    <row r="45" spans="2:19" x14ac:dyDescent="0.2">
      <c r="B45">
        <v>90</v>
      </c>
      <c r="C45">
        <v>104</v>
      </c>
      <c r="D45">
        <f>(C45-B45)+1</f>
        <v>15</v>
      </c>
      <c r="E45">
        <v>150</v>
      </c>
      <c r="F45">
        <v>1</v>
      </c>
      <c r="G45">
        <v>151</v>
      </c>
      <c r="H45">
        <v>212</v>
      </c>
      <c r="I45">
        <f>(H45-G45)+1</f>
        <v>62</v>
      </c>
      <c r="J45">
        <v>213</v>
      </c>
      <c r="K45">
        <v>1</v>
      </c>
      <c r="L45">
        <v>213</v>
      </c>
      <c r="M45">
        <f>L45-(K45+I45)</f>
        <v>150</v>
      </c>
      <c r="N45" s="5">
        <f>((D45+F45)/M45)*100</f>
        <v>10.666666666666668</v>
      </c>
      <c r="O45" s="5">
        <f>100-N45</f>
        <v>89.333333333333329</v>
      </c>
      <c r="P45" s="5">
        <f>B45/120</f>
        <v>0.75</v>
      </c>
      <c r="Q45" s="5">
        <f>E45/120</f>
        <v>1.25</v>
      </c>
      <c r="R45" s="5">
        <f>I45/120</f>
        <v>0.51666666666666672</v>
      </c>
    </row>
    <row r="47" spans="2:19" s="1" customFormat="1" x14ac:dyDescent="0.2">
      <c r="B47" s="3" t="s">
        <v>18</v>
      </c>
      <c r="O47" s="6"/>
      <c r="P47" s="6"/>
      <c r="Q47" s="6"/>
      <c r="R47" s="6"/>
      <c r="S47" s="6"/>
    </row>
    <row r="48" spans="2:19" ht="32" x14ac:dyDescent="0.2">
      <c r="B48" s="8" t="s">
        <v>1</v>
      </c>
      <c r="C48" s="8"/>
      <c r="D48" s="8"/>
      <c r="E48" s="8" t="s">
        <v>5</v>
      </c>
      <c r="F48" s="8"/>
      <c r="G48" s="8" t="s">
        <v>8</v>
      </c>
      <c r="H48" s="8"/>
      <c r="I48" s="8"/>
      <c r="J48" s="8" t="s">
        <v>9</v>
      </c>
      <c r="K48" s="8"/>
      <c r="L48" s="4" t="s">
        <v>19</v>
      </c>
      <c r="M48" s="4" t="s">
        <v>11</v>
      </c>
      <c r="N48" s="4" t="s">
        <v>12</v>
      </c>
      <c r="O48" s="7" t="s">
        <v>21</v>
      </c>
      <c r="P48" s="7" t="s">
        <v>24</v>
      </c>
      <c r="Q48" s="7" t="s">
        <v>23</v>
      </c>
      <c r="R48" s="7" t="s">
        <v>22</v>
      </c>
    </row>
    <row r="49" spans="2:19" x14ac:dyDescent="0.2">
      <c r="B49" s="2" t="s">
        <v>2</v>
      </c>
      <c r="C49" s="2" t="s">
        <v>3</v>
      </c>
      <c r="D49" s="2" t="s">
        <v>4</v>
      </c>
      <c r="E49" s="2" t="s">
        <v>6</v>
      </c>
      <c r="F49" s="2" t="s">
        <v>7</v>
      </c>
      <c r="G49" s="2" t="s">
        <v>2</v>
      </c>
      <c r="H49" s="2" t="s">
        <v>3</v>
      </c>
      <c r="I49" s="2" t="s">
        <v>4</v>
      </c>
      <c r="J49" s="2" t="s">
        <v>6</v>
      </c>
      <c r="K49" s="2" t="s">
        <v>7</v>
      </c>
      <c r="L49" s="2" t="s">
        <v>10</v>
      </c>
    </row>
    <row r="50" spans="2:19" x14ac:dyDescent="0.2">
      <c r="B50">
        <v>144</v>
      </c>
      <c r="C50">
        <v>147</v>
      </c>
      <c r="D50">
        <f>(C50-B50)+1</f>
        <v>4</v>
      </c>
      <c r="E50">
        <v>151</v>
      </c>
      <c r="F50">
        <v>1</v>
      </c>
      <c r="G50">
        <v>152</v>
      </c>
      <c r="H50">
        <v>211</v>
      </c>
      <c r="I50">
        <f>(H50-G50)+1</f>
        <v>60</v>
      </c>
      <c r="J50">
        <v>212</v>
      </c>
      <c r="K50">
        <v>1</v>
      </c>
      <c r="L50">
        <v>212</v>
      </c>
      <c r="M50">
        <f>L50-(K50+I50)</f>
        <v>151</v>
      </c>
      <c r="N50" s="5">
        <f>((D50+F50)/M50)*100</f>
        <v>3.3112582781456954</v>
      </c>
      <c r="O50" s="5">
        <f>100-N50</f>
        <v>96.688741721854299</v>
      </c>
      <c r="P50" s="5">
        <f>B50/120</f>
        <v>1.2</v>
      </c>
      <c r="Q50" s="5">
        <f>E50/120</f>
        <v>1.2583333333333333</v>
      </c>
      <c r="R50" s="5">
        <f>I50/120</f>
        <v>0.5</v>
      </c>
    </row>
    <row r="52" spans="2:19" s="1" customFormat="1" x14ac:dyDescent="0.2">
      <c r="B52" s="3" t="s">
        <v>20</v>
      </c>
      <c r="O52" s="6"/>
      <c r="P52" s="6"/>
      <c r="Q52" s="6"/>
      <c r="R52" s="6"/>
      <c r="S52" s="6"/>
    </row>
    <row r="53" spans="2:19" ht="32" x14ac:dyDescent="0.2">
      <c r="B53" s="8" t="s">
        <v>1</v>
      </c>
      <c r="C53" s="8"/>
      <c r="D53" s="8"/>
      <c r="E53" s="8" t="s">
        <v>5</v>
      </c>
      <c r="F53" s="8"/>
      <c r="G53" s="8" t="s">
        <v>8</v>
      </c>
      <c r="H53" s="8"/>
      <c r="I53" s="8"/>
      <c r="J53" s="8" t="s">
        <v>9</v>
      </c>
      <c r="K53" s="8"/>
      <c r="L53" s="4" t="s">
        <v>19</v>
      </c>
      <c r="M53" s="4" t="s">
        <v>11</v>
      </c>
      <c r="N53" s="4" t="s">
        <v>12</v>
      </c>
      <c r="O53" s="7" t="s">
        <v>21</v>
      </c>
      <c r="P53" s="7" t="s">
        <v>24</v>
      </c>
      <c r="Q53" s="7" t="s">
        <v>23</v>
      </c>
      <c r="R53" s="7" t="s">
        <v>22</v>
      </c>
    </row>
    <row r="54" spans="2:19" x14ac:dyDescent="0.2">
      <c r="B54" s="2" t="s">
        <v>2</v>
      </c>
      <c r="C54" s="2" t="s">
        <v>3</v>
      </c>
      <c r="D54" s="2" t="s">
        <v>4</v>
      </c>
      <c r="E54" s="2" t="s">
        <v>6</v>
      </c>
      <c r="F54" s="2" t="s">
        <v>7</v>
      </c>
      <c r="G54" s="2" t="s">
        <v>2</v>
      </c>
      <c r="H54" s="2" t="s">
        <v>3</v>
      </c>
      <c r="I54" s="2" t="s">
        <v>4</v>
      </c>
      <c r="J54" s="2" t="s">
        <v>6</v>
      </c>
      <c r="K54" s="2" t="s">
        <v>7</v>
      </c>
      <c r="L54" s="2" t="s">
        <v>10</v>
      </c>
    </row>
    <row r="55" spans="2:19" x14ac:dyDescent="0.2">
      <c r="E55">
        <v>1</v>
      </c>
      <c r="F55">
        <v>1</v>
      </c>
      <c r="G55">
        <v>2</v>
      </c>
      <c r="H55">
        <v>297</v>
      </c>
      <c r="I55">
        <f>(H55-G55)+1</f>
        <v>296</v>
      </c>
      <c r="J55">
        <v>850</v>
      </c>
      <c r="K55">
        <v>1</v>
      </c>
      <c r="L55">
        <v>600</v>
      </c>
      <c r="N55" s="5"/>
    </row>
    <row r="56" spans="2:19" x14ac:dyDescent="0.2">
      <c r="D56">
        <v>0</v>
      </c>
      <c r="F56">
        <f>SUM(F55:F55)</f>
        <v>1</v>
      </c>
      <c r="I56">
        <f>SUM(I55:I55)</f>
        <v>296</v>
      </c>
      <c r="K56">
        <f>SUM(K55:K55)</f>
        <v>1</v>
      </c>
      <c r="L56">
        <f>SUM(L55:L55)</f>
        <v>600</v>
      </c>
      <c r="M56">
        <f>L56-(I56+K56)</f>
        <v>303</v>
      </c>
      <c r="N56" s="5">
        <f>((D56+F56)/M56)*100</f>
        <v>0.33003300330033003</v>
      </c>
      <c r="O56" s="5">
        <f>100-N56</f>
        <v>99.669966996699671</v>
      </c>
      <c r="P56" s="5" t="s">
        <v>25</v>
      </c>
      <c r="Q56" s="5">
        <f>E55/120</f>
        <v>8.3333333333333332E-3</v>
      </c>
      <c r="R56" s="5" t="s">
        <v>25</v>
      </c>
    </row>
    <row r="57" spans="2:19" x14ac:dyDescent="0.2">
      <c r="N57" s="5"/>
    </row>
    <row r="58" spans="2:19" ht="16" customHeight="1" x14ac:dyDescent="0.2"/>
  </sheetData>
  <mergeCells count="32">
    <mergeCell ref="B3:D3"/>
    <mergeCell ref="E3:F3"/>
    <mergeCell ref="G3:I3"/>
    <mergeCell ref="J3:K3"/>
    <mergeCell ref="B9:D9"/>
    <mergeCell ref="E9:F9"/>
    <mergeCell ref="G9:I9"/>
    <mergeCell ref="J9:K9"/>
    <mergeCell ref="B15:D15"/>
    <mergeCell ref="E15:F15"/>
    <mergeCell ref="G15:I15"/>
    <mergeCell ref="J15:K15"/>
    <mergeCell ref="B25:D25"/>
    <mergeCell ref="E25:F25"/>
    <mergeCell ref="G25:I25"/>
    <mergeCell ref="J25:K25"/>
    <mergeCell ref="B35:D35"/>
    <mergeCell ref="E35:F35"/>
    <mergeCell ref="G35:I35"/>
    <mergeCell ref="J35:K35"/>
    <mergeCell ref="B43:D43"/>
    <mergeCell ref="E43:F43"/>
    <mergeCell ref="G43:I43"/>
    <mergeCell ref="J43:K43"/>
    <mergeCell ref="B48:D48"/>
    <mergeCell ref="E48:F48"/>
    <mergeCell ref="G48:I48"/>
    <mergeCell ref="J48:K48"/>
    <mergeCell ref="B53:D53"/>
    <mergeCell ref="E53:F53"/>
    <mergeCell ref="G53:I53"/>
    <mergeCell ref="J53:K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2024-11-25T19:52:07Z</dcterms:modified>
</cp:coreProperties>
</file>