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mushtaqhali/Documents/Career/Writing/2024/Manuscripts/Patel et al, 2024b - Submission 2024-10-31/Figures/Supplemental Figures/Supplemental Figure 3/Behavior worksheets - 5 min cutoff/Ex221/"/>
    </mc:Choice>
  </mc:AlternateContent>
  <xr:revisionPtr revIDLastSave="0" documentId="13_ncr:1_{2D7B63CF-AB31-F248-9716-B20C145D8793}" xr6:coauthVersionLast="47" xr6:coauthVersionMax="47" xr10:uidLastSave="{00000000-0000-0000-0000-000000000000}"/>
  <bookViews>
    <workbookView xWindow="740" yWindow="1780" windowWidth="28060" windowHeight="15020" xr2:uid="{E8647115-4527-472B-9C5C-A7FAAB6ACF7F}"/>
  </bookViews>
  <sheets>
    <sheet name="Behaviors - 2 f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63" i="1" l="1"/>
  <c r="P63" i="1"/>
  <c r="I63" i="1"/>
  <c r="D63" i="1"/>
  <c r="Q58" i="1"/>
  <c r="P58" i="1"/>
  <c r="L58" i="1"/>
  <c r="I48" i="1"/>
  <c r="I58" i="1" s="1"/>
  <c r="I47" i="1"/>
  <c r="F58" i="1"/>
  <c r="D48" i="1"/>
  <c r="D49" i="1"/>
  <c r="D50" i="1"/>
  <c r="D51" i="1"/>
  <c r="D52" i="1"/>
  <c r="D53" i="1"/>
  <c r="D54" i="1"/>
  <c r="D55" i="1"/>
  <c r="D56" i="1"/>
  <c r="D57" i="1"/>
  <c r="D47" i="1"/>
  <c r="Q42" i="1"/>
  <c r="P42" i="1"/>
  <c r="L42" i="1"/>
  <c r="K42" i="1"/>
  <c r="F42" i="1"/>
  <c r="I37" i="1"/>
  <c r="R42" i="1" s="1"/>
  <c r="D38" i="1"/>
  <c r="D39" i="1"/>
  <c r="D40" i="1"/>
  <c r="D41" i="1"/>
  <c r="D37" i="1"/>
  <c r="Q30" i="1"/>
  <c r="P30" i="1"/>
  <c r="I30" i="1"/>
  <c r="D30" i="1"/>
  <c r="Q25" i="1"/>
  <c r="P25" i="1"/>
  <c r="I25" i="1"/>
  <c r="R25" i="1" s="1"/>
  <c r="D25" i="1"/>
  <c r="Q20" i="1"/>
  <c r="P20" i="1"/>
  <c r="I20" i="1"/>
  <c r="M20" i="1" s="1"/>
  <c r="D20" i="1"/>
  <c r="Q13" i="1"/>
  <c r="P13" i="1"/>
  <c r="L13" i="1"/>
  <c r="K13" i="1"/>
  <c r="F13" i="1"/>
  <c r="D11" i="1"/>
  <c r="D12" i="1"/>
  <c r="D10" i="1"/>
  <c r="I10" i="1"/>
  <c r="R13" i="1" s="1"/>
  <c r="Q5" i="1"/>
  <c r="P5" i="1"/>
  <c r="I5" i="1"/>
  <c r="D5" i="1"/>
  <c r="D58" i="1" l="1"/>
  <c r="M58" i="1"/>
  <c r="M63" i="1"/>
  <c r="N63" i="1" s="1"/>
  <c r="O63" i="1" s="1"/>
  <c r="D42" i="1"/>
  <c r="I42" i="1"/>
  <c r="M42" i="1" s="1"/>
  <c r="M30" i="1"/>
  <c r="N30" i="1" s="1"/>
  <c r="O30" i="1" s="1"/>
  <c r="R20" i="1"/>
  <c r="N20" i="1"/>
  <c r="O20" i="1" s="1"/>
  <c r="M25" i="1"/>
  <c r="N25" i="1" s="1"/>
  <c r="O25" i="1" s="1"/>
  <c r="I13" i="1"/>
  <c r="M13" i="1" s="1"/>
  <c r="D13" i="1"/>
  <c r="M5" i="1"/>
  <c r="N5" i="1" s="1"/>
  <c r="O5" i="1" s="1"/>
  <c r="N42" i="1" l="1"/>
  <c r="O42" i="1" s="1"/>
  <c r="N58" i="1"/>
  <c r="O58" i="1" s="1"/>
  <c r="N13" i="1"/>
  <c r="O13" i="1" s="1"/>
</calcChain>
</file>

<file path=xl/sharedStrings.xml><?xml version="1.0" encoding="utf-8"?>
<sst xmlns="http://schemas.openxmlformats.org/spreadsheetml/2006/main" count="199" uniqueCount="28">
  <si>
    <t>Push</t>
  </si>
  <si>
    <t>Initial Frame</t>
  </si>
  <si>
    <t>Final Frame</t>
  </si>
  <si>
    <t>Total Frames</t>
  </si>
  <si>
    <t>Puncture</t>
  </si>
  <si>
    <t>Frame Number</t>
  </si>
  <si>
    <t>Instances</t>
  </si>
  <si>
    <t>Partially inside skin</t>
  </si>
  <si>
    <t>Completed</t>
  </si>
  <si>
    <t>Frames</t>
  </si>
  <si>
    <t>Frames 
on skin</t>
  </si>
  <si>
    <t>Proportion of frames on skin 
spent pushing or puncturing</t>
  </si>
  <si>
    <t>Total Frames
(placement on skin to penetration/end)</t>
  </si>
  <si>
    <t>Proportion of frames on skin 
spent crawling</t>
  </si>
  <si>
    <t>Worm 1</t>
  </si>
  <si>
    <t>Worm 2</t>
  </si>
  <si>
    <t>Worm 4</t>
  </si>
  <si>
    <t>Worm 5</t>
  </si>
  <si>
    <t>Worm 6</t>
  </si>
  <si>
    <t>Worm 8</t>
  </si>
  <si>
    <t>Worm 9</t>
  </si>
  <si>
    <t>Worm 10</t>
  </si>
  <si>
    <t>Time to first puncture</t>
  </si>
  <si>
    <t>Time to successful completion</t>
  </si>
  <si>
    <t xml:space="preserve">Worm 3 - Did not track, worm looked damaged when I transferred it so I stopped recording it. </t>
  </si>
  <si>
    <t>Worm 7 - Worm looks a little stick straight in the beginning… sick? Might have slammed it down on the skin during the transfer</t>
  </si>
  <si>
    <t>Time to first push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</si>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</sst>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1" fillId="2" borderId="0" xfId="0" applyFont="1" applyFill="1"/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2" fontId="0" fillId="0" borderId="0" xfId="0" applyNumberFormat="1"/>
    <xf numFmtId="2" fontId="1" fillId="0" borderId="0" xfId="0" applyNumberFormat="1" applyFont="1" applyAlignment="1">
      <alignment horizontal="center" vertical="center" wrapText="1"/>
    </xf>
    <xf numFmtId="2" fontId="0" fillId="2" borderId="0" xfId="0" applyNumberFormat="1" applyFill="1"/>
    <xf numFmtId="1" fontId="0" fillId="0" borderId="0" xfId="0" applyNumberFormat="1"/>
    <xf numFmtId="1" fontId="0" fillId="2" borderId="0" xfId="0" applyNumberFormat="1" applyFill="1"/>
    <xf numFmtId="1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7659D-0D76-4DD9-9152-499A8BA280C2}">
  <dimension ref="B1:X65"/>
  <sheetViews>
    <sheetView tabSelected="1" topLeftCell="D18" zoomScale="75" zoomScaleNormal="75" workbookViewId="0">
      <selection activeCell="X5" sqref="X5"/>
    </sheetView>
  </sheetViews>
  <sheetFormatPr baseColWidth="10" defaultColWidth="8.83203125" defaultRowHeight="15" x14ac:dyDescent="0.2"/>
  <cols>
    <col min="1" max="1" width="1.83203125" customWidth="1"/>
    <col min="2" max="2" width="11.33203125" customWidth="1"/>
    <col min="3" max="3" width="10" bestFit="1" customWidth="1"/>
    <col min="4" max="4" width="11" bestFit="1" customWidth="1"/>
    <col min="5" max="5" width="12.5" bestFit="1" customWidth="1"/>
    <col min="7" max="7" width="11.33203125" customWidth="1"/>
    <col min="8" max="8" width="10" bestFit="1" customWidth="1"/>
    <col min="9" max="9" width="11" bestFit="1" customWidth="1"/>
    <col min="10" max="10" width="12.5" bestFit="1" customWidth="1"/>
    <col min="12" max="12" width="40.6640625" bestFit="1" customWidth="1"/>
    <col min="13" max="13" width="8.83203125" style="9"/>
    <col min="14" max="14" width="34.5" style="6" customWidth="1"/>
    <col min="15" max="15" width="20.5" style="6" customWidth="1"/>
    <col min="16" max="16" width="8.83203125" style="6"/>
    <col min="17" max="17" width="14.1640625" style="6" customWidth="1"/>
    <col min="18" max="18" width="14.33203125" style="6" customWidth="1"/>
    <col min="20" max="20" width="18.6640625" customWidth="1"/>
    <col min="21" max="21" width="16.5" customWidth="1"/>
    <col min="24" max="24" width="15.6640625" customWidth="1"/>
  </cols>
  <sheetData>
    <row r="1" spans="2:24" ht="6" customHeight="1" x14ac:dyDescent="0.2"/>
    <row r="2" spans="2:24" s="1" customFormat="1" x14ac:dyDescent="0.2">
      <c r="B2" s="3" t="s">
        <v>14</v>
      </c>
      <c r="M2" s="10"/>
      <c r="N2" s="8"/>
      <c r="O2" s="8"/>
      <c r="P2" s="8"/>
      <c r="Q2" s="8"/>
      <c r="R2" s="8"/>
    </row>
    <row r="3" spans="2:24" ht="64" x14ac:dyDescent="0.2">
      <c r="B3" s="12" t="s">
        <v>0</v>
      </c>
      <c r="C3" s="12"/>
      <c r="D3" s="12"/>
      <c r="E3" s="12" t="s">
        <v>4</v>
      </c>
      <c r="F3" s="12"/>
      <c r="G3" s="12" t="s">
        <v>7</v>
      </c>
      <c r="H3" s="12"/>
      <c r="I3" s="12"/>
      <c r="J3" s="12" t="s">
        <v>8</v>
      </c>
      <c r="K3" s="12"/>
      <c r="L3" s="5" t="s">
        <v>12</v>
      </c>
      <c r="M3" s="11" t="s">
        <v>10</v>
      </c>
      <c r="N3" s="7" t="s">
        <v>11</v>
      </c>
      <c r="O3" s="7" t="s">
        <v>13</v>
      </c>
      <c r="P3" s="7" t="s">
        <v>26</v>
      </c>
      <c r="Q3" s="7" t="s">
        <v>22</v>
      </c>
      <c r="R3" s="7" t="s">
        <v>23</v>
      </c>
      <c r="T3" s="7" t="s">
        <v>11</v>
      </c>
      <c r="U3" s="7" t="s">
        <v>13</v>
      </c>
      <c r="V3" s="7" t="s">
        <v>26</v>
      </c>
      <c r="W3" s="7" t="s">
        <v>22</v>
      </c>
      <c r="X3" s="7" t="s">
        <v>23</v>
      </c>
    </row>
    <row r="4" spans="2:24" x14ac:dyDescent="0.2">
      <c r="B4" s="2" t="s">
        <v>1</v>
      </c>
      <c r="C4" s="2" t="s">
        <v>2</v>
      </c>
      <c r="D4" s="2" t="s">
        <v>3</v>
      </c>
      <c r="E4" s="2" t="s">
        <v>5</v>
      </c>
      <c r="F4" s="2" t="s">
        <v>6</v>
      </c>
      <c r="G4" s="2" t="s">
        <v>1</v>
      </c>
      <c r="H4" s="2" t="s">
        <v>2</v>
      </c>
      <c r="I4" s="2" t="s">
        <v>3</v>
      </c>
      <c r="J4" s="2" t="s">
        <v>5</v>
      </c>
      <c r="K4" s="2" t="s">
        <v>6</v>
      </c>
      <c r="L4" s="2" t="s">
        <v>9</v>
      </c>
      <c r="T4" s="6">
        <v>100</v>
      </c>
      <c r="U4" s="6">
        <v>0</v>
      </c>
      <c r="V4" s="6">
        <v>8.3333333333333332E-3</v>
      </c>
      <c r="W4" s="6">
        <v>0.1</v>
      </c>
      <c r="X4" s="6" t="s">
        <v>27</v>
      </c>
    </row>
    <row r="5" spans="2:24" x14ac:dyDescent="0.2">
      <c r="B5">
        <v>1</v>
      </c>
      <c r="C5">
        <v>11</v>
      </c>
      <c r="D5">
        <f>(C5-B5)+1</f>
        <v>11</v>
      </c>
      <c r="E5">
        <v>12</v>
      </c>
      <c r="F5">
        <v>1</v>
      </c>
      <c r="G5">
        <v>13</v>
      </c>
      <c r="H5">
        <v>600</v>
      </c>
      <c r="I5">
        <f>(H5-G5)+1</f>
        <v>588</v>
      </c>
      <c r="L5">
        <v>600</v>
      </c>
      <c r="M5" s="9">
        <f>L5-(I5+K5)</f>
        <v>12</v>
      </c>
      <c r="N5" s="6">
        <f>((D5+F5)/M5)*100</f>
        <v>100</v>
      </c>
      <c r="O5" s="6">
        <f>100-N5</f>
        <v>0</v>
      </c>
      <c r="P5" s="6">
        <f>B5/120</f>
        <v>8.3333333333333332E-3</v>
      </c>
      <c r="Q5" s="6">
        <f>E5/120</f>
        <v>0.1</v>
      </c>
      <c r="R5" s="6" t="s">
        <v>27</v>
      </c>
      <c r="T5" s="6">
        <v>22.560975609756099</v>
      </c>
      <c r="U5" s="6">
        <v>77.439024390243901</v>
      </c>
      <c r="V5" s="6">
        <v>0.83333333333333337</v>
      </c>
      <c r="W5" s="6">
        <v>1.3666666666666667</v>
      </c>
      <c r="X5" s="6">
        <v>1.7083333333333333</v>
      </c>
    </row>
    <row r="6" spans="2:24" x14ac:dyDescent="0.2">
      <c r="T6" s="6">
        <v>100</v>
      </c>
      <c r="U6" s="6">
        <v>0</v>
      </c>
      <c r="V6" s="6">
        <v>8.3333333333333332E-3</v>
      </c>
      <c r="W6" s="6">
        <v>0.14166666666666666</v>
      </c>
      <c r="X6" s="6">
        <v>2.15</v>
      </c>
    </row>
    <row r="7" spans="2:24" s="1" customFormat="1" x14ac:dyDescent="0.2">
      <c r="B7" s="3" t="s">
        <v>15</v>
      </c>
      <c r="M7" s="10"/>
      <c r="N7" s="8"/>
      <c r="O7" s="8"/>
      <c r="P7" s="8"/>
      <c r="Q7" s="8"/>
      <c r="R7" s="8"/>
      <c r="T7" s="6">
        <v>100</v>
      </c>
      <c r="U7" s="6">
        <v>0</v>
      </c>
      <c r="V7" s="6">
        <v>8.3333333333333332E-3</v>
      </c>
      <c r="W7" s="6">
        <v>0.18333333333333332</v>
      </c>
      <c r="X7" s="6">
        <v>2.8333333333333335</v>
      </c>
    </row>
    <row r="8" spans="2:24" ht="48" x14ac:dyDescent="0.2">
      <c r="B8" s="12" t="s">
        <v>0</v>
      </c>
      <c r="C8" s="12"/>
      <c r="D8" s="12"/>
      <c r="E8" s="12" t="s">
        <v>4</v>
      </c>
      <c r="F8" s="12"/>
      <c r="G8" s="12" t="s">
        <v>7</v>
      </c>
      <c r="H8" s="12"/>
      <c r="I8" s="12"/>
      <c r="J8" s="12" t="s">
        <v>8</v>
      </c>
      <c r="K8" s="12"/>
      <c r="L8" s="5" t="s">
        <v>12</v>
      </c>
      <c r="M8" s="11" t="s">
        <v>10</v>
      </c>
      <c r="N8" s="7" t="s">
        <v>11</v>
      </c>
      <c r="O8" s="7" t="s">
        <v>13</v>
      </c>
      <c r="P8" s="7" t="s">
        <v>26</v>
      </c>
      <c r="Q8" s="7" t="s">
        <v>22</v>
      </c>
      <c r="R8" s="7" t="s">
        <v>23</v>
      </c>
      <c r="T8" s="6">
        <v>100</v>
      </c>
      <c r="U8" s="6">
        <v>0</v>
      </c>
      <c r="V8" s="6">
        <v>8.3333333333333332E-3</v>
      </c>
      <c r="W8" s="6">
        <v>9.166666666666666E-2</v>
      </c>
      <c r="X8" s="6" t="s">
        <v>27</v>
      </c>
    </row>
    <row r="9" spans="2:24" x14ac:dyDescent="0.2">
      <c r="B9" s="2" t="s">
        <v>1</v>
      </c>
      <c r="C9" s="2" t="s">
        <v>2</v>
      </c>
      <c r="D9" s="2" t="s">
        <v>3</v>
      </c>
      <c r="E9" s="2" t="s">
        <v>5</v>
      </c>
      <c r="F9" s="2" t="s">
        <v>6</v>
      </c>
      <c r="G9" s="2" t="s">
        <v>1</v>
      </c>
      <c r="H9" s="2" t="s">
        <v>2</v>
      </c>
      <c r="I9" s="2" t="s">
        <v>3</v>
      </c>
      <c r="J9" s="2" t="s">
        <v>5</v>
      </c>
      <c r="K9" s="2" t="s">
        <v>6</v>
      </c>
      <c r="L9" s="2" t="s">
        <v>9</v>
      </c>
      <c r="T9" s="6">
        <v>28.326180257510732</v>
      </c>
      <c r="U9" s="6">
        <v>71.673819742489272</v>
      </c>
      <c r="V9" s="6">
        <v>9.166666666666666E-2</v>
      </c>
      <c r="W9" s="6">
        <v>1.9416666666666667</v>
      </c>
      <c r="X9" s="6">
        <v>2.0750000000000002</v>
      </c>
    </row>
    <row r="10" spans="2:24" x14ac:dyDescent="0.2">
      <c r="B10">
        <v>100</v>
      </c>
      <c r="C10">
        <v>104</v>
      </c>
      <c r="D10">
        <f>(C10-B10)+1</f>
        <v>5</v>
      </c>
      <c r="E10">
        <v>164</v>
      </c>
      <c r="F10">
        <v>1</v>
      </c>
      <c r="G10">
        <v>165</v>
      </c>
      <c r="H10">
        <v>369</v>
      </c>
      <c r="I10">
        <f>(H10-G10)+1</f>
        <v>205</v>
      </c>
      <c r="J10">
        <v>370</v>
      </c>
      <c r="K10">
        <v>1</v>
      </c>
      <c r="L10">
        <v>370</v>
      </c>
      <c r="T10" s="6">
        <v>45.862884160756501</v>
      </c>
      <c r="U10" s="6">
        <v>54.137115839243499</v>
      </c>
      <c r="V10" s="6">
        <v>8.3333333333333332E-3</v>
      </c>
      <c r="W10" s="6">
        <v>2.7666666666666666</v>
      </c>
      <c r="X10" s="6" t="s">
        <v>27</v>
      </c>
    </row>
    <row r="11" spans="2:24" x14ac:dyDescent="0.2">
      <c r="B11">
        <v>123</v>
      </c>
      <c r="C11">
        <v>130</v>
      </c>
      <c r="D11">
        <f t="shared" ref="D11:D12" si="0">(C11-B11)+1</f>
        <v>8</v>
      </c>
      <c r="T11" s="6">
        <v>75</v>
      </c>
      <c r="U11" s="6">
        <v>25</v>
      </c>
      <c r="V11" s="6">
        <v>5.8333333333333334E-2</v>
      </c>
      <c r="W11" s="6">
        <v>0.2</v>
      </c>
      <c r="X11" s="6" t="s">
        <v>27</v>
      </c>
    </row>
    <row r="12" spans="2:24" x14ac:dyDescent="0.2">
      <c r="B12">
        <v>141</v>
      </c>
      <c r="C12">
        <v>163</v>
      </c>
      <c r="D12">
        <f t="shared" si="0"/>
        <v>23</v>
      </c>
    </row>
    <row r="13" spans="2:24" x14ac:dyDescent="0.2">
      <c r="D13">
        <f>SUM(D10:D12)</f>
        <v>36</v>
      </c>
      <c r="F13">
        <f>SUM(F10:F12)</f>
        <v>1</v>
      </c>
      <c r="I13">
        <f>SUM(I10:I12)</f>
        <v>205</v>
      </c>
      <c r="K13">
        <f>SUM(K10:K12)</f>
        <v>1</v>
      </c>
      <c r="L13">
        <f>SUM(L10:L12)</f>
        <v>370</v>
      </c>
      <c r="M13" s="9">
        <f>L13-(I13+K13)</f>
        <v>164</v>
      </c>
      <c r="N13" s="6">
        <f>((D13+F13)/M13)*100</f>
        <v>22.560975609756099</v>
      </c>
      <c r="O13" s="6">
        <f>100-N13</f>
        <v>77.439024390243901</v>
      </c>
      <c r="P13" s="6">
        <f>B10/120</f>
        <v>0.83333333333333337</v>
      </c>
      <c r="Q13" s="6">
        <f>E10/120</f>
        <v>1.3666666666666667</v>
      </c>
      <c r="R13" s="6">
        <f>I10/120</f>
        <v>1.7083333333333333</v>
      </c>
    </row>
    <row r="15" spans="2:24" s="1" customFormat="1" x14ac:dyDescent="0.2">
      <c r="B15" s="3" t="s">
        <v>24</v>
      </c>
      <c r="M15" s="10"/>
      <c r="N15" s="8"/>
      <c r="O15" s="8"/>
      <c r="P15" s="8"/>
      <c r="Q15" s="8"/>
      <c r="R15" s="8"/>
    </row>
    <row r="17" spans="2:18" s="1" customFormat="1" x14ac:dyDescent="0.2">
      <c r="B17" s="3" t="s">
        <v>16</v>
      </c>
      <c r="M17" s="10"/>
      <c r="N17" s="8"/>
      <c r="O17" s="8"/>
      <c r="P17" s="8"/>
      <c r="Q17" s="8"/>
      <c r="R17" s="8"/>
    </row>
    <row r="18" spans="2:18" ht="48" x14ac:dyDescent="0.2">
      <c r="B18" s="12" t="s">
        <v>0</v>
      </c>
      <c r="C18" s="12"/>
      <c r="D18" s="12"/>
      <c r="E18" s="12" t="s">
        <v>4</v>
      </c>
      <c r="F18" s="12"/>
      <c r="G18" s="12" t="s">
        <v>7</v>
      </c>
      <c r="H18" s="12"/>
      <c r="I18" s="12"/>
      <c r="J18" s="12" t="s">
        <v>8</v>
      </c>
      <c r="K18" s="12"/>
      <c r="L18" s="5" t="s">
        <v>12</v>
      </c>
      <c r="M18" s="11" t="s">
        <v>10</v>
      </c>
      <c r="N18" s="7" t="s">
        <v>11</v>
      </c>
      <c r="O18" s="7" t="s">
        <v>13</v>
      </c>
      <c r="P18" s="7" t="s">
        <v>26</v>
      </c>
      <c r="Q18" s="7" t="s">
        <v>22</v>
      </c>
      <c r="R18" s="7" t="s">
        <v>23</v>
      </c>
    </row>
    <row r="19" spans="2:18" x14ac:dyDescent="0.2">
      <c r="B19" s="2" t="s">
        <v>1</v>
      </c>
      <c r="C19" s="2" t="s">
        <v>2</v>
      </c>
      <c r="D19" s="2" t="s">
        <v>3</v>
      </c>
      <c r="E19" s="2" t="s">
        <v>5</v>
      </c>
      <c r="F19" s="2" t="s">
        <v>6</v>
      </c>
      <c r="G19" s="2" t="s">
        <v>1</v>
      </c>
      <c r="H19" s="2" t="s">
        <v>2</v>
      </c>
      <c r="I19" s="2" t="s">
        <v>3</v>
      </c>
      <c r="J19" s="2" t="s">
        <v>5</v>
      </c>
      <c r="K19" s="2" t="s">
        <v>6</v>
      </c>
      <c r="L19" s="2" t="s">
        <v>9</v>
      </c>
    </row>
    <row r="20" spans="2:18" x14ac:dyDescent="0.2">
      <c r="B20">
        <v>1</v>
      </c>
      <c r="C20">
        <v>16</v>
      </c>
      <c r="D20">
        <f>(C20-B20)+1</f>
        <v>16</v>
      </c>
      <c r="E20">
        <v>17</v>
      </c>
      <c r="F20">
        <v>1</v>
      </c>
      <c r="G20">
        <v>18</v>
      </c>
      <c r="H20">
        <v>275</v>
      </c>
      <c r="I20">
        <f>(H20-G20)+1</f>
        <v>258</v>
      </c>
      <c r="J20">
        <v>276</v>
      </c>
      <c r="K20">
        <v>1</v>
      </c>
      <c r="L20">
        <v>276</v>
      </c>
      <c r="M20" s="9">
        <f>L20-(I20+K20)</f>
        <v>17</v>
      </c>
      <c r="N20" s="6">
        <f>((D20+F20)/M20)*100</f>
        <v>100</v>
      </c>
      <c r="O20" s="6">
        <f>100-N20</f>
        <v>0</v>
      </c>
      <c r="P20" s="6">
        <f>B20/120</f>
        <v>8.3333333333333332E-3</v>
      </c>
      <c r="Q20" s="6">
        <f>E20/120</f>
        <v>0.14166666666666666</v>
      </c>
      <c r="R20" s="6">
        <f>I20/120</f>
        <v>2.15</v>
      </c>
    </row>
    <row r="22" spans="2:18" s="1" customFormat="1" x14ac:dyDescent="0.2">
      <c r="B22" s="3" t="s">
        <v>17</v>
      </c>
      <c r="M22" s="10"/>
      <c r="N22" s="8"/>
      <c r="O22" s="8"/>
      <c r="P22" s="8"/>
      <c r="Q22" s="8"/>
      <c r="R22" s="8"/>
    </row>
    <row r="23" spans="2:18" ht="48" x14ac:dyDescent="0.2">
      <c r="B23" s="12" t="s">
        <v>0</v>
      </c>
      <c r="C23" s="12"/>
      <c r="D23" s="12"/>
      <c r="E23" s="12" t="s">
        <v>4</v>
      </c>
      <c r="F23" s="12"/>
      <c r="G23" s="12" t="s">
        <v>7</v>
      </c>
      <c r="H23" s="12"/>
      <c r="I23" s="12"/>
      <c r="J23" s="12" t="s">
        <v>8</v>
      </c>
      <c r="K23" s="12"/>
      <c r="L23" s="5" t="s">
        <v>12</v>
      </c>
      <c r="M23" s="11" t="s">
        <v>10</v>
      </c>
      <c r="N23" s="7" t="s">
        <v>11</v>
      </c>
      <c r="O23" s="7" t="s">
        <v>13</v>
      </c>
      <c r="P23" s="7" t="s">
        <v>26</v>
      </c>
      <c r="Q23" s="7" t="s">
        <v>22</v>
      </c>
      <c r="R23" s="7" t="s">
        <v>23</v>
      </c>
    </row>
    <row r="24" spans="2:18" x14ac:dyDescent="0.2">
      <c r="B24" s="2" t="s">
        <v>1</v>
      </c>
      <c r="C24" s="2" t="s">
        <v>2</v>
      </c>
      <c r="D24" s="2" t="s">
        <v>3</v>
      </c>
      <c r="E24" s="2" t="s">
        <v>5</v>
      </c>
      <c r="F24" s="2" t="s">
        <v>6</v>
      </c>
      <c r="G24" s="2" t="s">
        <v>1</v>
      </c>
      <c r="H24" s="2" t="s">
        <v>2</v>
      </c>
      <c r="I24" s="2" t="s">
        <v>3</v>
      </c>
      <c r="J24" s="2" t="s">
        <v>5</v>
      </c>
      <c r="K24" s="2" t="s">
        <v>6</v>
      </c>
      <c r="L24" s="2" t="s">
        <v>9</v>
      </c>
    </row>
    <row r="25" spans="2:18" x14ac:dyDescent="0.2">
      <c r="B25">
        <v>1</v>
      </c>
      <c r="C25">
        <v>21</v>
      </c>
      <c r="D25">
        <f>(C25-B25)+1</f>
        <v>21</v>
      </c>
      <c r="E25">
        <v>22</v>
      </c>
      <c r="F25">
        <v>1</v>
      </c>
      <c r="G25">
        <v>23</v>
      </c>
      <c r="H25">
        <v>362</v>
      </c>
      <c r="I25">
        <f>(H25-G25)+1</f>
        <v>340</v>
      </c>
      <c r="J25">
        <v>363</v>
      </c>
      <c r="K25">
        <v>1</v>
      </c>
      <c r="L25">
        <v>363</v>
      </c>
      <c r="M25" s="9">
        <f>L25-(I25+K25)</f>
        <v>22</v>
      </c>
      <c r="N25" s="6">
        <f>((D25+F25)/M25)*100</f>
        <v>100</v>
      </c>
      <c r="O25" s="6">
        <f>100-N25</f>
        <v>0</v>
      </c>
      <c r="P25" s="6">
        <f>B25/120</f>
        <v>8.3333333333333332E-3</v>
      </c>
      <c r="Q25" s="6">
        <f>E25/120</f>
        <v>0.18333333333333332</v>
      </c>
      <c r="R25" s="6">
        <f>I25/120</f>
        <v>2.8333333333333335</v>
      </c>
    </row>
    <row r="27" spans="2:18" s="1" customFormat="1" x14ac:dyDescent="0.2">
      <c r="B27" s="3" t="s">
        <v>18</v>
      </c>
      <c r="M27" s="10"/>
      <c r="N27" s="8"/>
      <c r="O27" s="8"/>
      <c r="P27" s="8"/>
      <c r="Q27" s="8"/>
      <c r="R27" s="8"/>
    </row>
    <row r="28" spans="2:18" ht="48" x14ac:dyDescent="0.2">
      <c r="B28" s="12" t="s">
        <v>0</v>
      </c>
      <c r="C28" s="12"/>
      <c r="D28" s="12"/>
      <c r="E28" s="12" t="s">
        <v>4</v>
      </c>
      <c r="F28" s="12"/>
      <c r="G28" s="12" t="s">
        <v>7</v>
      </c>
      <c r="H28" s="12"/>
      <c r="I28" s="12"/>
      <c r="J28" s="12" t="s">
        <v>8</v>
      </c>
      <c r="K28" s="12"/>
      <c r="L28" s="5" t="s">
        <v>12</v>
      </c>
      <c r="M28" s="11" t="s">
        <v>10</v>
      </c>
      <c r="N28" s="7" t="s">
        <v>11</v>
      </c>
      <c r="O28" s="7" t="s">
        <v>13</v>
      </c>
      <c r="P28" s="7" t="s">
        <v>26</v>
      </c>
      <c r="Q28" s="7" t="s">
        <v>22</v>
      </c>
      <c r="R28" s="7" t="s">
        <v>23</v>
      </c>
    </row>
    <row r="29" spans="2:18" x14ac:dyDescent="0.2">
      <c r="B29" s="2" t="s">
        <v>1</v>
      </c>
      <c r="C29" s="2" t="s">
        <v>2</v>
      </c>
      <c r="D29" s="2" t="s">
        <v>3</v>
      </c>
      <c r="E29" s="2" t="s">
        <v>5</v>
      </c>
      <c r="F29" s="2" t="s">
        <v>6</v>
      </c>
      <c r="G29" s="2" t="s">
        <v>1</v>
      </c>
      <c r="H29" s="2" t="s">
        <v>2</v>
      </c>
      <c r="I29" s="2" t="s">
        <v>3</v>
      </c>
      <c r="J29" s="2" t="s">
        <v>5</v>
      </c>
      <c r="K29" s="2" t="s">
        <v>6</v>
      </c>
      <c r="L29" s="2" t="s">
        <v>9</v>
      </c>
    </row>
    <row r="30" spans="2:18" x14ac:dyDescent="0.2">
      <c r="B30">
        <v>1</v>
      </c>
      <c r="C30">
        <v>10</v>
      </c>
      <c r="D30">
        <f>(C30-B30)+1</f>
        <v>10</v>
      </c>
      <c r="E30">
        <v>11</v>
      </c>
      <c r="F30">
        <v>1</v>
      </c>
      <c r="G30">
        <v>12</v>
      </c>
      <c r="H30">
        <v>600</v>
      </c>
      <c r="I30">
        <f>(H30-G30)+1</f>
        <v>589</v>
      </c>
      <c r="L30">
        <v>600</v>
      </c>
      <c r="M30" s="9">
        <f>L30-(I30+K30)</f>
        <v>11</v>
      </c>
      <c r="N30" s="6">
        <f>((D30+F30)/M30)*100</f>
        <v>100</v>
      </c>
      <c r="O30" s="6">
        <f>100-N30</f>
        <v>0</v>
      </c>
      <c r="P30" s="6">
        <f>B30/120</f>
        <v>8.3333333333333332E-3</v>
      </c>
      <c r="Q30" s="6">
        <f>E30/120</f>
        <v>9.166666666666666E-2</v>
      </c>
      <c r="R30" s="6" t="s">
        <v>27</v>
      </c>
    </row>
    <row r="32" spans="2:18" s="1" customFormat="1" x14ac:dyDescent="0.2">
      <c r="B32" s="3" t="s">
        <v>25</v>
      </c>
      <c r="M32" s="10"/>
      <c r="N32" s="8"/>
      <c r="O32" s="8"/>
      <c r="P32" s="8"/>
      <c r="Q32" s="8"/>
      <c r="R32" s="8"/>
    </row>
    <row r="34" spans="2:18" s="1" customFormat="1" x14ac:dyDescent="0.2">
      <c r="B34" s="3" t="s">
        <v>19</v>
      </c>
      <c r="M34" s="10"/>
      <c r="N34" s="8"/>
      <c r="O34" s="8"/>
      <c r="P34" s="8"/>
      <c r="Q34" s="8"/>
      <c r="R34" s="8"/>
    </row>
    <row r="35" spans="2:18" ht="48" x14ac:dyDescent="0.2">
      <c r="B35" s="12" t="s">
        <v>0</v>
      </c>
      <c r="C35" s="12"/>
      <c r="D35" s="12"/>
      <c r="E35" s="12" t="s">
        <v>4</v>
      </c>
      <c r="F35" s="12"/>
      <c r="G35" s="12" t="s">
        <v>7</v>
      </c>
      <c r="H35" s="12"/>
      <c r="I35" s="12"/>
      <c r="J35" s="12" t="s">
        <v>8</v>
      </c>
      <c r="K35" s="12"/>
      <c r="L35" s="5" t="s">
        <v>12</v>
      </c>
      <c r="M35" s="11" t="s">
        <v>10</v>
      </c>
      <c r="N35" s="7" t="s">
        <v>11</v>
      </c>
      <c r="O35" s="7" t="s">
        <v>13</v>
      </c>
      <c r="P35" s="7" t="s">
        <v>26</v>
      </c>
      <c r="Q35" s="7" t="s">
        <v>22</v>
      </c>
      <c r="R35" s="7" t="s">
        <v>23</v>
      </c>
    </row>
    <row r="36" spans="2:18" x14ac:dyDescent="0.2">
      <c r="B36" s="2" t="s">
        <v>1</v>
      </c>
      <c r="C36" s="2" t="s">
        <v>2</v>
      </c>
      <c r="D36" s="2" t="s">
        <v>3</v>
      </c>
      <c r="E36" s="2" t="s">
        <v>5</v>
      </c>
      <c r="F36" s="2" t="s">
        <v>6</v>
      </c>
      <c r="G36" s="2" t="s">
        <v>1</v>
      </c>
      <c r="H36" s="2" t="s">
        <v>2</v>
      </c>
      <c r="I36" s="2" t="s">
        <v>3</v>
      </c>
      <c r="J36" s="2" t="s">
        <v>5</v>
      </c>
      <c r="K36" s="2" t="s">
        <v>6</v>
      </c>
      <c r="L36" s="2" t="s">
        <v>9</v>
      </c>
    </row>
    <row r="37" spans="2:18" x14ac:dyDescent="0.2">
      <c r="B37">
        <v>11</v>
      </c>
      <c r="C37">
        <v>15</v>
      </c>
      <c r="D37">
        <f>(C37-B37)+1</f>
        <v>5</v>
      </c>
      <c r="E37">
        <v>233</v>
      </c>
      <c r="F37">
        <v>1</v>
      </c>
      <c r="G37">
        <v>234</v>
      </c>
      <c r="H37">
        <v>482</v>
      </c>
      <c r="I37">
        <f>(H37-G37)+1</f>
        <v>249</v>
      </c>
      <c r="J37">
        <v>483</v>
      </c>
      <c r="K37">
        <v>1</v>
      </c>
      <c r="L37">
        <v>483</v>
      </c>
    </row>
    <row r="38" spans="2:18" x14ac:dyDescent="0.2">
      <c r="B38">
        <v>59</v>
      </c>
      <c r="C38">
        <v>67</v>
      </c>
      <c r="D38">
        <f t="shared" ref="D38:D41" si="1">(C38-B38)+1</f>
        <v>9</v>
      </c>
    </row>
    <row r="39" spans="2:18" x14ac:dyDescent="0.2">
      <c r="B39">
        <v>82</v>
      </c>
      <c r="C39">
        <v>96</v>
      </c>
      <c r="D39">
        <f t="shared" si="1"/>
        <v>15</v>
      </c>
    </row>
    <row r="40" spans="2:18" x14ac:dyDescent="0.2">
      <c r="B40">
        <v>173</v>
      </c>
      <c r="C40">
        <v>186</v>
      </c>
      <c r="D40">
        <f t="shared" si="1"/>
        <v>14</v>
      </c>
    </row>
    <row r="41" spans="2:18" x14ac:dyDescent="0.2">
      <c r="B41">
        <v>211</v>
      </c>
      <c r="C41">
        <v>232</v>
      </c>
      <c r="D41">
        <f t="shared" si="1"/>
        <v>22</v>
      </c>
    </row>
    <row r="42" spans="2:18" x14ac:dyDescent="0.2">
      <c r="D42">
        <f>SUM(D37:D41)</f>
        <v>65</v>
      </c>
      <c r="F42">
        <f>SUM(F37:F41)</f>
        <v>1</v>
      </c>
      <c r="I42">
        <f>SUM(I37:I41)</f>
        <v>249</v>
      </c>
      <c r="K42">
        <f>SUM(K37:K41)</f>
        <v>1</v>
      </c>
      <c r="L42">
        <f>SUM(L37:L41)</f>
        <v>483</v>
      </c>
      <c r="M42" s="9">
        <f>L42-(I42+K42)</f>
        <v>233</v>
      </c>
      <c r="N42" s="6">
        <f>((D42+F42)/M42)*100</f>
        <v>28.326180257510732</v>
      </c>
      <c r="O42" s="6">
        <f>100-N42</f>
        <v>71.673819742489272</v>
      </c>
      <c r="P42" s="6">
        <f>B37/120</f>
        <v>9.166666666666666E-2</v>
      </c>
      <c r="Q42" s="6">
        <f>E37/120</f>
        <v>1.9416666666666667</v>
      </c>
      <c r="R42" s="6">
        <f>I37/120</f>
        <v>2.0750000000000002</v>
      </c>
    </row>
    <row r="44" spans="2:18" s="1" customFormat="1" x14ac:dyDescent="0.2">
      <c r="B44" s="3" t="s">
        <v>20</v>
      </c>
      <c r="M44" s="10"/>
      <c r="N44" s="8"/>
      <c r="O44" s="8"/>
      <c r="P44" s="8"/>
      <c r="Q44" s="8"/>
      <c r="R44" s="8"/>
    </row>
    <row r="45" spans="2:18" ht="48" x14ac:dyDescent="0.2">
      <c r="B45" s="12" t="s">
        <v>0</v>
      </c>
      <c r="C45" s="12"/>
      <c r="D45" s="12"/>
      <c r="E45" s="12" t="s">
        <v>4</v>
      </c>
      <c r="F45" s="12"/>
      <c r="G45" s="12" t="s">
        <v>7</v>
      </c>
      <c r="H45" s="12"/>
      <c r="I45" s="12"/>
      <c r="J45" s="12" t="s">
        <v>8</v>
      </c>
      <c r="K45" s="12"/>
      <c r="L45" s="5" t="s">
        <v>12</v>
      </c>
      <c r="M45" s="11" t="s">
        <v>10</v>
      </c>
      <c r="N45" s="7" t="s">
        <v>11</v>
      </c>
      <c r="O45" s="7" t="s">
        <v>13</v>
      </c>
      <c r="P45" s="7" t="s">
        <v>26</v>
      </c>
      <c r="Q45" s="7" t="s">
        <v>22</v>
      </c>
      <c r="R45" s="7" t="s">
        <v>23</v>
      </c>
    </row>
    <row r="46" spans="2:18" x14ac:dyDescent="0.2">
      <c r="B46" s="2" t="s">
        <v>1</v>
      </c>
      <c r="C46" s="2" t="s">
        <v>2</v>
      </c>
      <c r="D46" s="2" t="s">
        <v>3</v>
      </c>
      <c r="E46" s="2" t="s">
        <v>5</v>
      </c>
      <c r="F46" s="2" t="s">
        <v>6</v>
      </c>
      <c r="G46" s="2" t="s">
        <v>1</v>
      </c>
      <c r="H46" s="2" t="s">
        <v>2</v>
      </c>
      <c r="I46" s="2" t="s">
        <v>3</v>
      </c>
      <c r="J46" s="2" t="s">
        <v>5</v>
      </c>
      <c r="K46" s="2" t="s">
        <v>6</v>
      </c>
      <c r="L46" s="2" t="s">
        <v>9</v>
      </c>
    </row>
    <row r="47" spans="2:18" x14ac:dyDescent="0.2">
      <c r="B47">
        <v>1</v>
      </c>
      <c r="C47">
        <v>97</v>
      </c>
      <c r="D47">
        <f>(C47-B47)+1</f>
        <v>97</v>
      </c>
      <c r="E47">
        <v>332</v>
      </c>
      <c r="F47">
        <v>1</v>
      </c>
      <c r="G47">
        <v>333</v>
      </c>
      <c r="H47">
        <v>459</v>
      </c>
      <c r="I47">
        <f>(H47-G47)+1</f>
        <v>127</v>
      </c>
      <c r="L47">
        <v>600</v>
      </c>
    </row>
    <row r="48" spans="2:18" x14ac:dyDescent="0.2">
      <c r="B48">
        <v>127</v>
      </c>
      <c r="C48">
        <v>129</v>
      </c>
      <c r="D48">
        <f t="shared" ref="D48:D57" si="2">(C48-B48)+1</f>
        <v>3</v>
      </c>
      <c r="E48">
        <v>550</v>
      </c>
      <c r="F48">
        <v>1</v>
      </c>
      <c r="G48">
        <v>551</v>
      </c>
      <c r="H48">
        <v>600</v>
      </c>
      <c r="I48">
        <f t="shared" ref="I48" si="3">(H48-G48)+1</f>
        <v>50</v>
      </c>
    </row>
    <row r="49" spans="2:18" x14ac:dyDescent="0.2">
      <c r="B49">
        <v>134</v>
      </c>
      <c r="C49">
        <v>134</v>
      </c>
      <c r="D49">
        <f t="shared" si="2"/>
        <v>1</v>
      </c>
    </row>
    <row r="50" spans="2:18" x14ac:dyDescent="0.2">
      <c r="B50">
        <v>169</v>
      </c>
      <c r="C50">
        <v>205</v>
      </c>
      <c r="D50">
        <f t="shared" si="2"/>
        <v>37</v>
      </c>
    </row>
    <row r="51" spans="2:18" x14ac:dyDescent="0.2">
      <c r="B51">
        <v>206</v>
      </c>
      <c r="C51">
        <v>214</v>
      </c>
      <c r="D51">
        <f t="shared" si="2"/>
        <v>9</v>
      </c>
    </row>
    <row r="52" spans="2:18" x14ac:dyDescent="0.2">
      <c r="B52">
        <v>235</v>
      </c>
      <c r="C52">
        <v>238</v>
      </c>
      <c r="D52">
        <f t="shared" si="2"/>
        <v>4</v>
      </c>
    </row>
    <row r="53" spans="2:18" x14ac:dyDescent="0.2">
      <c r="B53">
        <v>244</v>
      </c>
      <c r="C53">
        <v>245</v>
      </c>
      <c r="D53">
        <f t="shared" si="2"/>
        <v>2</v>
      </c>
    </row>
    <row r="54" spans="2:18" x14ac:dyDescent="0.2">
      <c r="B54">
        <v>259</v>
      </c>
      <c r="C54">
        <v>265</v>
      </c>
      <c r="D54">
        <f t="shared" si="2"/>
        <v>7</v>
      </c>
    </row>
    <row r="55" spans="2:18" x14ac:dyDescent="0.2">
      <c r="B55">
        <v>277</v>
      </c>
      <c r="C55">
        <v>299</v>
      </c>
      <c r="D55">
        <f t="shared" si="2"/>
        <v>23</v>
      </c>
    </row>
    <row r="56" spans="2:18" x14ac:dyDescent="0.2">
      <c r="B56">
        <v>327</v>
      </c>
      <c r="C56">
        <v>331</v>
      </c>
      <c r="D56">
        <f t="shared" si="2"/>
        <v>5</v>
      </c>
    </row>
    <row r="57" spans="2:18" x14ac:dyDescent="0.2">
      <c r="B57">
        <v>546</v>
      </c>
      <c r="C57">
        <v>549</v>
      </c>
      <c r="D57">
        <f t="shared" si="2"/>
        <v>4</v>
      </c>
    </row>
    <row r="58" spans="2:18" x14ac:dyDescent="0.2">
      <c r="D58">
        <f>SUM(D47:D57)</f>
        <v>192</v>
      </c>
      <c r="F58">
        <f>SUM(F47:F57)</f>
        <v>2</v>
      </c>
      <c r="I58">
        <f>SUM(I47:I57)</f>
        <v>177</v>
      </c>
      <c r="L58">
        <f>SUM(L47:L57)</f>
        <v>600</v>
      </c>
      <c r="M58" s="9">
        <f>L58-(I58+K58)</f>
        <v>423</v>
      </c>
      <c r="N58" s="6">
        <f>((D58+F58)/M58)*100</f>
        <v>45.862884160756501</v>
      </c>
      <c r="O58" s="6">
        <f>100-N58</f>
        <v>54.137115839243499</v>
      </c>
      <c r="P58" s="6">
        <f>B47/120</f>
        <v>8.3333333333333332E-3</v>
      </c>
      <c r="Q58" s="6">
        <f>E47/120</f>
        <v>2.7666666666666666</v>
      </c>
      <c r="R58" s="6" t="s">
        <v>27</v>
      </c>
    </row>
    <row r="60" spans="2:18" s="1" customFormat="1" x14ac:dyDescent="0.2">
      <c r="B60" s="3" t="s">
        <v>21</v>
      </c>
      <c r="M60" s="10"/>
      <c r="N60" s="8"/>
      <c r="O60" s="8"/>
      <c r="P60" s="8"/>
      <c r="Q60" s="8"/>
      <c r="R60" s="8"/>
    </row>
    <row r="61" spans="2:18" ht="48" x14ac:dyDescent="0.2">
      <c r="B61" s="12" t="s">
        <v>0</v>
      </c>
      <c r="C61" s="12"/>
      <c r="D61" s="12"/>
      <c r="E61" s="12" t="s">
        <v>4</v>
      </c>
      <c r="F61" s="12"/>
      <c r="G61" s="12" t="s">
        <v>7</v>
      </c>
      <c r="H61" s="12"/>
      <c r="I61" s="12"/>
      <c r="J61" s="12" t="s">
        <v>8</v>
      </c>
      <c r="K61" s="12"/>
      <c r="L61" s="5" t="s">
        <v>12</v>
      </c>
      <c r="M61" s="11" t="s">
        <v>10</v>
      </c>
      <c r="N61" s="7" t="s">
        <v>11</v>
      </c>
      <c r="O61" s="7" t="s">
        <v>13</v>
      </c>
      <c r="P61" s="7" t="s">
        <v>26</v>
      </c>
      <c r="Q61" s="7" t="s">
        <v>22</v>
      </c>
      <c r="R61" s="7" t="s">
        <v>23</v>
      </c>
    </row>
    <row r="62" spans="2:18" x14ac:dyDescent="0.2">
      <c r="B62" s="2" t="s">
        <v>1</v>
      </c>
      <c r="C62" s="2" t="s">
        <v>2</v>
      </c>
      <c r="D62" s="2" t="s">
        <v>3</v>
      </c>
      <c r="E62" s="2" t="s">
        <v>5</v>
      </c>
      <c r="F62" s="2" t="s">
        <v>6</v>
      </c>
      <c r="G62" s="2" t="s">
        <v>1</v>
      </c>
      <c r="H62" s="2" t="s">
        <v>2</v>
      </c>
      <c r="I62" s="2" t="s">
        <v>3</v>
      </c>
      <c r="J62" s="2" t="s">
        <v>5</v>
      </c>
      <c r="K62" s="2" t="s">
        <v>6</v>
      </c>
      <c r="L62" s="2" t="s">
        <v>9</v>
      </c>
    </row>
    <row r="63" spans="2:18" x14ac:dyDescent="0.2">
      <c r="B63">
        <v>7</v>
      </c>
      <c r="C63">
        <v>23</v>
      </c>
      <c r="D63">
        <f>(C63-B63)+1</f>
        <v>17</v>
      </c>
      <c r="E63">
        <v>24</v>
      </c>
      <c r="F63">
        <v>1</v>
      </c>
      <c r="G63">
        <v>25</v>
      </c>
      <c r="H63">
        <v>600</v>
      </c>
      <c r="I63">
        <f t="shared" ref="I63" si="4">(H63-G63)+1</f>
        <v>576</v>
      </c>
      <c r="L63">
        <v>600</v>
      </c>
      <c r="M63" s="9">
        <f>L63-(I63+K63)</f>
        <v>24</v>
      </c>
      <c r="N63" s="6">
        <f>((D63+F63)/M63)*100</f>
        <v>75</v>
      </c>
      <c r="O63" s="6">
        <f>100-N63</f>
        <v>25</v>
      </c>
      <c r="P63" s="6">
        <f>B63/120</f>
        <v>5.8333333333333334E-2</v>
      </c>
      <c r="Q63" s="6">
        <f>E63/120</f>
        <v>0.2</v>
      </c>
      <c r="R63" s="6" t="s">
        <v>27</v>
      </c>
    </row>
    <row r="65" spans="12:12" x14ac:dyDescent="0.2">
      <c r="L65" s="4"/>
    </row>
  </sheetData>
  <mergeCells count="32">
    <mergeCell ref="B3:D3"/>
    <mergeCell ref="E3:F3"/>
    <mergeCell ref="G3:I3"/>
    <mergeCell ref="J3:K3"/>
    <mergeCell ref="B8:D8"/>
    <mergeCell ref="E8:F8"/>
    <mergeCell ref="G8:I8"/>
    <mergeCell ref="J8:K8"/>
    <mergeCell ref="B18:D18"/>
    <mergeCell ref="E18:F18"/>
    <mergeCell ref="G18:I18"/>
    <mergeCell ref="J18:K18"/>
    <mergeCell ref="B23:D23"/>
    <mergeCell ref="E23:F23"/>
    <mergeCell ref="G23:I23"/>
    <mergeCell ref="J23:K23"/>
    <mergeCell ref="B28:D28"/>
    <mergeCell ref="E28:F28"/>
    <mergeCell ref="G28:I28"/>
    <mergeCell ref="J28:K28"/>
    <mergeCell ref="B35:D35"/>
    <mergeCell ref="E35:F35"/>
    <mergeCell ref="G35:I35"/>
    <mergeCell ref="J35:K35"/>
    <mergeCell ref="B45:D45"/>
    <mergeCell ref="E45:F45"/>
    <mergeCell ref="G45:I45"/>
    <mergeCell ref="J45:K45"/>
    <mergeCell ref="B61:D61"/>
    <mergeCell ref="E61:F61"/>
    <mergeCell ref="G61:I61"/>
    <mergeCell ref="J61:K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Behaviors - 2 fps</vt:lpstr>
    </vt:vector>
  </TitlesOfParts>
  <Company>UCLA Health 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Mushtaqh Ali, Ruhi</dc:creator>
  <cp:lastModifiedBy>Ruhi Patel</cp:lastModifiedBy>
  <dcterms:created xsi:type="dcterms:W3CDTF">2022-12-07T00:15:19Z</dcterms:created>
  <dcterms:modified xsi:type="dcterms:W3CDTF">2024-11-25T19:57:23Z</dcterms:modified>
</cp:coreProperties>
</file>