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3/Behavior worksheets - 5 min cutoff/Ex221/"/>
    </mc:Choice>
  </mc:AlternateContent>
  <xr:revisionPtr revIDLastSave="0" documentId="13_ncr:1_{12CA21C4-C471-5342-8171-68306B0E4B7B}" xr6:coauthVersionLast="47" xr6:coauthVersionMax="47" xr10:uidLastSave="{00000000-0000-0000-0000-000000000000}"/>
  <bookViews>
    <workbookView xWindow="3060" yWindow="500" windowWidth="25740" windowHeight="138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9" i="1" l="1"/>
  <c r="I49" i="1"/>
  <c r="Q49" i="1" s="1"/>
  <c r="D49" i="1"/>
  <c r="P44" i="1"/>
  <c r="D44" i="1"/>
  <c r="I44" i="1"/>
  <c r="Q44" i="1" s="1"/>
  <c r="P54" i="1"/>
  <c r="I54" i="1"/>
  <c r="M54" i="1" s="1"/>
  <c r="N54" i="1" s="1"/>
  <c r="O54" i="1" s="1"/>
  <c r="P39" i="1"/>
  <c r="M39" i="1"/>
  <c r="N39" i="1" s="1"/>
  <c r="O39" i="1" s="1"/>
  <c r="P34" i="1"/>
  <c r="P29" i="1"/>
  <c r="I29" i="1"/>
  <c r="Q29" i="1" s="1"/>
  <c r="D29" i="1"/>
  <c r="P24" i="1"/>
  <c r="M24" i="1"/>
  <c r="P19" i="1"/>
  <c r="I19" i="1"/>
  <c r="P14" i="1"/>
  <c r="L14" i="1"/>
  <c r="K14" i="1"/>
  <c r="F14" i="1"/>
  <c r="I12" i="1"/>
  <c r="I14" i="1" s="1"/>
  <c r="D13" i="1"/>
  <c r="D12" i="1"/>
  <c r="P7" i="1"/>
  <c r="L7" i="1"/>
  <c r="K7" i="1"/>
  <c r="F7" i="1"/>
  <c r="I5" i="1"/>
  <c r="I7" i="1" s="1"/>
  <c r="D6" i="1"/>
  <c r="D5" i="1"/>
  <c r="M49" i="1" l="1"/>
  <c r="N49" i="1" s="1"/>
  <c r="O49" i="1" s="1"/>
  <c r="M44" i="1"/>
  <c r="N44" i="1" s="1"/>
  <c r="O44" i="1" s="1"/>
  <c r="M29" i="1"/>
  <c r="N29" i="1" s="1"/>
  <c r="O29" i="1" s="1"/>
  <c r="M34" i="1"/>
  <c r="N34" i="1" s="1"/>
  <c r="O34" i="1" s="1"/>
  <c r="D14" i="1"/>
  <c r="N24" i="1"/>
  <c r="O24" i="1" s="1"/>
  <c r="Q14" i="1"/>
  <c r="M19" i="1"/>
  <c r="N19" i="1" s="1"/>
  <c r="O19" i="1" s="1"/>
  <c r="M14" i="1"/>
  <c r="D7" i="1"/>
  <c r="M7" i="1"/>
  <c r="Q7" i="1"/>
  <c r="N14" i="1" l="1"/>
  <c r="O14" i="1" s="1"/>
  <c r="N7" i="1"/>
  <c r="O7" i="1" s="1"/>
</calcChain>
</file>

<file path=xl/sharedStrings.xml><?xml version="1.0" encoding="utf-8"?>
<sst xmlns="http://schemas.openxmlformats.org/spreadsheetml/2006/main" count="237" uniqueCount="27">
  <si>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</si>
  <si>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</si>
  <si>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</si>
  <si>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</si>
  <si>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</si>
  <si>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</si>
  <si>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</si>
  <si>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</si>
  <si>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</si>
  <si>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</si>
  <si>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</si>
  <si>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</si>
  <si>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</si>
  <si>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</si>
  <si>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</si>
  <si>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</si>
  <si>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3</t>
  </si>
  <si>
    <t>Worm 4</t>
  </si>
  <si>
    <t>Worm 5</t>
  </si>
  <si>
    <t>Worm 6</t>
  </si>
  <si>
    <t>Worm 7</t>
  </si>
  <si>
    <t>Worm 8</t>
  </si>
  <si>
    <t>Worm 9</t>
  </si>
  <si>
    <t>Worm 10</t>
  </si>
  <si>
    <t>Time to first puncture</t>
  </si>
  <si>
    <t>Time to successful completion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</si>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</sst>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V56"/>
  <sheetViews>
    <sheetView tabSelected="1" topLeftCell="N3" workbookViewId="0">
      <selection activeCell="U17" sqref="U17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6" customWidth="1"/>
    <col min="15" max="15" width="20.5" style="6" customWidth="1"/>
    <col min="16" max="16" width="14.1640625" style="6" customWidth="1"/>
    <col min="17" max="17" width="14.33203125" style="6" customWidth="1"/>
    <col min="19" max="19" width="14.5" customWidth="1"/>
    <col min="20" max="20" width="15.33203125" customWidth="1"/>
    <col min="22" max="22" width="15.5" customWidth="1"/>
  </cols>
  <sheetData>
    <row r="1" spans="2:22" ht="6" customHeight="1" x14ac:dyDescent="0.2"/>
    <row r="2" spans="2:22" s="1" customFormat="1" x14ac:dyDescent="0.2">
      <c r="B2" s="3" t="s">
        <v>14</v>
      </c>
      <c r="N2" s="8"/>
      <c r="O2" s="8"/>
      <c r="P2" s="8"/>
      <c r="Q2" s="8"/>
    </row>
    <row r="3" spans="2:22" ht="64" x14ac:dyDescent="0.2">
      <c r="B3" s="12" t="s">
        <v>0</v>
      </c>
      <c r="C3" s="12"/>
      <c r="D3" s="12"/>
      <c r="E3" s="12" t="s">
        <v>4</v>
      </c>
      <c r="F3" s="12"/>
      <c r="G3" s="12" t="s">
        <v>7</v>
      </c>
      <c r="H3" s="12"/>
      <c r="I3" s="12"/>
      <c r="J3" s="12" t="s">
        <v>8</v>
      </c>
      <c r="K3" s="12"/>
      <c r="L3" s="5" t="s">
        <v>12</v>
      </c>
      <c r="M3" s="5" t="s">
        <v>10</v>
      </c>
      <c r="N3" s="7" t="s">
        <v>11</v>
      </c>
      <c r="O3" s="7" t="s">
        <v>13</v>
      </c>
      <c r="P3" s="7" t="s">
        <v>24</v>
      </c>
      <c r="Q3" s="7" t="s">
        <v>25</v>
      </c>
      <c r="S3" s="7" t="s">
        <v>11</v>
      </c>
      <c r="T3" s="7" t="s">
        <v>13</v>
      </c>
      <c r="U3" s="7" t="s">
        <v>24</v>
      </c>
      <c r="V3" s="7" t="s">
        <v>25</v>
      </c>
    </row>
    <row r="4" spans="2:22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6">
        <v>27.956989247311824</v>
      </c>
      <c r="T4" s="6">
        <v>72.043010752688176</v>
      </c>
      <c r="U4" s="6">
        <v>0.77500000000000002</v>
      </c>
      <c r="V4" s="6">
        <v>2.4416666666666669</v>
      </c>
    </row>
    <row r="5" spans="2:22" x14ac:dyDescent="0.2">
      <c r="B5">
        <v>13</v>
      </c>
      <c r="C5">
        <v>33</v>
      </c>
      <c r="D5">
        <f>(C5-B5)+1</f>
        <v>21</v>
      </c>
      <c r="E5">
        <v>93</v>
      </c>
      <c r="F5">
        <v>1</v>
      </c>
      <c r="G5">
        <v>94</v>
      </c>
      <c r="H5">
        <v>386</v>
      </c>
      <c r="I5">
        <f>(H5-G5)+1</f>
        <v>293</v>
      </c>
      <c r="J5">
        <v>387</v>
      </c>
      <c r="K5">
        <v>1</v>
      </c>
      <c r="L5">
        <v>387</v>
      </c>
      <c r="S5" s="6">
        <v>27.710843373493976</v>
      </c>
      <c r="T5" s="6">
        <v>72.289156626506028</v>
      </c>
      <c r="U5" s="6">
        <v>0.69166666666666665</v>
      </c>
      <c r="V5" s="6">
        <v>0.66666666666666663</v>
      </c>
    </row>
    <row r="6" spans="2:22" x14ac:dyDescent="0.2">
      <c r="B6">
        <v>65</v>
      </c>
      <c r="C6">
        <v>68</v>
      </c>
      <c r="D6">
        <f>(C6-B6)+1</f>
        <v>4</v>
      </c>
      <c r="S6" s="6">
        <v>0.26809651474530832</v>
      </c>
      <c r="T6" s="6">
        <v>99.731903485254691</v>
      </c>
      <c r="U6" s="6">
        <v>3.1083333333333334</v>
      </c>
      <c r="V6" s="6" t="s">
        <v>26</v>
      </c>
    </row>
    <row r="7" spans="2:22" x14ac:dyDescent="0.2">
      <c r="D7">
        <f>SUM(D5:D6)</f>
        <v>25</v>
      </c>
      <c r="F7">
        <f>SUM(F5:F6)</f>
        <v>1</v>
      </c>
      <c r="I7">
        <f>SUM(I5:I6)</f>
        <v>293</v>
      </c>
      <c r="K7">
        <f>SUM(K5:K6)</f>
        <v>1</v>
      </c>
      <c r="L7">
        <f>SUM(L5:L6)</f>
        <v>387</v>
      </c>
      <c r="M7">
        <f>L7-(I7+K7)</f>
        <v>93</v>
      </c>
      <c r="N7" s="6">
        <f>((D7+F7)/M7)*100</f>
        <v>27.956989247311824</v>
      </c>
      <c r="O7" s="6">
        <f>100-N7</f>
        <v>72.043010752688176</v>
      </c>
      <c r="P7" s="6">
        <f>E5/120</f>
        <v>0.77500000000000002</v>
      </c>
      <c r="Q7" s="6">
        <f>I5/120</f>
        <v>2.4416666666666669</v>
      </c>
      <c r="S7" s="6">
        <v>0</v>
      </c>
      <c r="T7" s="6">
        <v>100</v>
      </c>
      <c r="U7" s="6" t="s">
        <v>26</v>
      </c>
      <c r="V7" s="6" t="s">
        <v>26</v>
      </c>
    </row>
    <row r="8" spans="2:22" x14ac:dyDescent="0.2">
      <c r="S8" s="6">
        <v>36.619718309859159</v>
      </c>
      <c r="T8" s="6">
        <v>63.380281690140841</v>
      </c>
      <c r="U8" s="6">
        <v>0.59166666666666667</v>
      </c>
      <c r="V8" s="6">
        <v>2.6916666666666669</v>
      </c>
    </row>
    <row r="9" spans="2:22" s="1" customFormat="1" x14ac:dyDescent="0.2">
      <c r="B9" s="3" t="s">
        <v>15</v>
      </c>
      <c r="N9" s="8"/>
      <c r="O9" s="8"/>
      <c r="P9" s="8"/>
      <c r="Q9" s="8"/>
      <c r="S9" s="6">
        <v>0</v>
      </c>
      <c r="T9" s="6">
        <v>100</v>
      </c>
      <c r="U9" s="6" t="s">
        <v>26</v>
      </c>
      <c r="V9" s="6" t="s">
        <v>26</v>
      </c>
    </row>
    <row r="10" spans="2:22" ht="48" x14ac:dyDescent="0.2">
      <c r="B10" s="12" t="s">
        <v>0</v>
      </c>
      <c r="C10" s="12"/>
      <c r="D10" s="12"/>
      <c r="E10" s="12" t="s">
        <v>4</v>
      </c>
      <c r="F10" s="12"/>
      <c r="G10" s="12" t="s">
        <v>7</v>
      </c>
      <c r="H10" s="12"/>
      <c r="I10" s="12"/>
      <c r="J10" s="12" t="s">
        <v>8</v>
      </c>
      <c r="K10" s="12"/>
      <c r="L10" s="5" t="s">
        <v>12</v>
      </c>
      <c r="M10" s="5" t="s">
        <v>10</v>
      </c>
      <c r="N10" s="7" t="s">
        <v>11</v>
      </c>
      <c r="O10" s="7" t="s">
        <v>13</v>
      </c>
      <c r="P10" s="7" t="s">
        <v>24</v>
      </c>
      <c r="Q10" s="7" t="s">
        <v>25</v>
      </c>
      <c r="S10" s="6">
        <v>0</v>
      </c>
      <c r="T10" s="6">
        <v>100</v>
      </c>
      <c r="U10" s="6" t="s">
        <v>26</v>
      </c>
      <c r="V10" s="6" t="s">
        <v>26</v>
      </c>
    </row>
    <row r="11" spans="2:22" x14ac:dyDescent="0.2">
      <c r="B11" s="2" t="s">
        <v>1</v>
      </c>
      <c r="C11" s="2" t="s">
        <v>2</v>
      </c>
      <c r="D11" s="2" t="s">
        <v>3</v>
      </c>
      <c r="E11" s="2" t="s">
        <v>5</v>
      </c>
      <c r="F11" s="2" t="s">
        <v>6</v>
      </c>
      <c r="G11" s="2" t="s">
        <v>1</v>
      </c>
      <c r="H11" s="2" t="s">
        <v>2</v>
      </c>
      <c r="I11" s="2" t="s">
        <v>3</v>
      </c>
      <c r="J11" s="2" t="s">
        <v>5</v>
      </c>
      <c r="K11" s="2" t="s">
        <v>6</v>
      </c>
      <c r="L11" s="2" t="s">
        <v>9</v>
      </c>
      <c r="S11" s="6">
        <v>10.526315789473683</v>
      </c>
      <c r="T11" s="6">
        <v>89.473684210526315</v>
      </c>
      <c r="U11" s="6">
        <v>0.31666666666666665</v>
      </c>
      <c r="V11" s="6">
        <v>1.7583333333333333</v>
      </c>
    </row>
    <row r="12" spans="2:22" x14ac:dyDescent="0.2">
      <c r="B12">
        <v>58</v>
      </c>
      <c r="C12">
        <v>60</v>
      </c>
      <c r="D12">
        <f>(C12-B12)+1</f>
        <v>3</v>
      </c>
      <c r="E12">
        <v>83</v>
      </c>
      <c r="F12">
        <v>1</v>
      </c>
      <c r="G12">
        <v>84</v>
      </c>
      <c r="H12">
        <v>163</v>
      </c>
      <c r="I12">
        <f>(H12-G12)+1</f>
        <v>80</v>
      </c>
      <c r="J12">
        <v>164</v>
      </c>
      <c r="K12">
        <v>1</v>
      </c>
      <c r="L12">
        <v>164</v>
      </c>
      <c r="S12" s="6">
        <v>3.125</v>
      </c>
      <c r="T12" s="6">
        <v>96.875</v>
      </c>
      <c r="U12" s="6">
        <v>1.0666666666666667</v>
      </c>
      <c r="V12" s="6">
        <v>1.45</v>
      </c>
    </row>
    <row r="13" spans="2:22" x14ac:dyDescent="0.2">
      <c r="B13">
        <v>64</v>
      </c>
      <c r="C13">
        <v>82</v>
      </c>
      <c r="D13">
        <f>(C13-B13)+1</f>
        <v>19</v>
      </c>
      <c r="S13" s="6">
        <v>0.23148148148148145</v>
      </c>
      <c r="T13" s="6">
        <v>99.768518518518519</v>
      </c>
      <c r="U13" s="6">
        <v>3.6</v>
      </c>
      <c r="V13" s="6" t="s">
        <v>26</v>
      </c>
    </row>
    <row r="14" spans="2:22" x14ac:dyDescent="0.2">
      <c r="D14">
        <f>SUM(D12:D13)</f>
        <v>22</v>
      </c>
      <c r="F14">
        <f>SUM(F12:F13)</f>
        <v>1</v>
      </c>
      <c r="I14">
        <f>SUM(I12:I13)</f>
        <v>80</v>
      </c>
      <c r="K14">
        <f>SUM(K12:K13)</f>
        <v>1</v>
      </c>
      <c r="L14">
        <f>SUM(L12:L13)</f>
        <v>164</v>
      </c>
      <c r="M14">
        <f>L14-(I14+K14)</f>
        <v>83</v>
      </c>
      <c r="N14" s="6">
        <f>((D14+F14)/M14)*100</f>
        <v>27.710843373493976</v>
      </c>
      <c r="O14" s="6">
        <f>100-N14</f>
        <v>72.289156626506028</v>
      </c>
      <c r="P14" s="6">
        <f>E12/120</f>
        <v>0.69166666666666665</v>
      </c>
      <c r="Q14" s="6">
        <f>I12/120</f>
        <v>0.66666666666666663</v>
      </c>
    </row>
    <row r="16" spans="2:22" s="1" customFormat="1" x14ac:dyDescent="0.2">
      <c r="B16" s="3" t="s">
        <v>16</v>
      </c>
      <c r="N16" s="8"/>
      <c r="O16" s="8"/>
      <c r="P16" s="8"/>
      <c r="Q16" s="8"/>
    </row>
    <row r="17" spans="2:17" ht="48" x14ac:dyDescent="0.2">
      <c r="B17" s="12" t="s">
        <v>0</v>
      </c>
      <c r="C17" s="12"/>
      <c r="D17" s="12"/>
      <c r="E17" s="12" t="s">
        <v>4</v>
      </c>
      <c r="F17" s="12"/>
      <c r="G17" s="12" t="s">
        <v>7</v>
      </c>
      <c r="H17" s="12"/>
      <c r="I17" s="12"/>
      <c r="J17" s="12" t="s">
        <v>8</v>
      </c>
      <c r="K17" s="12"/>
      <c r="L17" s="5" t="s">
        <v>12</v>
      </c>
      <c r="M17" s="5" t="s">
        <v>10</v>
      </c>
      <c r="N17" s="7" t="s">
        <v>11</v>
      </c>
      <c r="O17" s="7" t="s">
        <v>13</v>
      </c>
      <c r="P17" s="7" t="s">
        <v>24</v>
      </c>
      <c r="Q17" s="7" t="s">
        <v>25</v>
      </c>
    </row>
    <row r="18" spans="2:17" x14ac:dyDescent="0.2">
      <c r="B18" s="2" t="s">
        <v>1</v>
      </c>
      <c r="C18" s="2" t="s">
        <v>2</v>
      </c>
      <c r="D18" s="2" t="s">
        <v>3</v>
      </c>
      <c r="E18" s="2" t="s">
        <v>5</v>
      </c>
      <c r="F18" s="2" t="s">
        <v>6</v>
      </c>
      <c r="G18" s="2" t="s">
        <v>1</v>
      </c>
      <c r="H18" s="2" t="s">
        <v>2</v>
      </c>
      <c r="I18" s="2" t="s">
        <v>3</v>
      </c>
      <c r="J18" s="2" t="s">
        <v>5</v>
      </c>
      <c r="K18" s="2" t="s">
        <v>6</v>
      </c>
      <c r="L18" s="2" t="s">
        <v>9</v>
      </c>
    </row>
    <row r="19" spans="2:17" x14ac:dyDescent="0.2">
      <c r="E19">
        <v>373</v>
      </c>
      <c r="F19">
        <v>1</v>
      </c>
      <c r="G19">
        <v>374</v>
      </c>
      <c r="H19">
        <v>600</v>
      </c>
      <c r="I19">
        <f>(H19-G19)+1</f>
        <v>227</v>
      </c>
      <c r="L19">
        <v>600</v>
      </c>
      <c r="M19">
        <f>L19-(I19+K19)</f>
        <v>373</v>
      </c>
      <c r="N19" s="6">
        <f>((D19+F19)/M19)*100</f>
        <v>0.26809651474530832</v>
      </c>
      <c r="O19" s="6">
        <f>100-N19</f>
        <v>99.731903485254691</v>
      </c>
      <c r="P19" s="6">
        <f>E19/120</f>
        <v>3.1083333333333334</v>
      </c>
      <c r="Q19" s="6" t="s">
        <v>26</v>
      </c>
    </row>
    <row r="21" spans="2:17" s="1" customFormat="1" x14ac:dyDescent="0.2">
      <c r="B21" s="3" t="s">
        <v>17</v>
      </c>
      <c r="N21" s="8"/>
      <c r="O21" s="8"/>
      <c r="P21" s="8"/>
      <c r="Q21" s="8"/>
    </row>
    <row r="22" spans="2:17" ht="48" x14ac:dyDescent="0.2">
      <c r="B22" s="12" t="s">
        <v>0</v>
      </c>
      <c r="C22" s="12"/>
      <c r="D22" s="12"/>
      <c r="E22" s="12" t="s">
        <v>4</v>
      </c>
      <c r="F22" s="12"/>
      <c r="G22" s="12" t="s">
        <v>7</v>
      </c>
      <c r="H22" s="12"/>
      <c r="I22" s="12"/>
      <c r="J22" s="12" t="s">
        <v>8</v>
      </c>
      <c r="K22" s="12"/>
      <c r="L22" s="5" t="s">
        <v>12</v>
      </c>
      <c r="M22" s="5" t="s">
        <v>10</v>
      </c>
      <c r="N22" s="7" t="s">
        <v>11</v>
      </c>
      <c r="O22" s="7" t="s">
        <v>13</v>
      </c>
      <c r="P22" s="7" t="s">
        <v>24</v>
      </c>
      <c r="Q22" s="7" t="s">
        <v>25</v>
      </c>
    </row>
    <row r="23" spans="2:17" x14ac:dyDescent="0.2">
      <c r="B23" s="2" t="s">
        <v>1</v>
      </c>
      <c r="C23" s="2" t="s">
        <v>2</v>
      </c>
      <c r="D23" s="2" t="s">
        <v>3</v>
      </c>
      <c r="E23" s="2" t="s">
        <v>5</v>
      </c>
      <c r="F23" s="2" t="s">
        <v>6</v>
      </c>
      <c r="G23" s="2" t="s">
        <v>1</v>
      </c>
      <c r="H23" s="2" t="s">
        <v>2</v>
      </c>
      <c r="I23" s="2" t="s">
        <v>3</v>
      </c>
      <c r="J23" s="2" t="s">
        <v>5</v>
      </c>
      <c r="K23" s="2" t="s">
        <v>6</v>
      </c>
      <c r="L23" s="2" t="s">
        <v>9</v>
      </c>
    </row>
    <row r="24" spans="2:17" x14ac:dyDescent="0.2">
      <c r="K24">
        <v>0</v>
      </c>
      <c r="L24">
        <v>600</v>
      </c>
      <c r="M24">
        <f>L24-(I24+K24)</f>
        <v>600</v>
      </c>
      <c r="N24" s="6">
        <f>((D24+F24)/M24)*100</f>
        <v>0</v>
      </c>
      <c r="O24" s="6">
        <f>100-N24</f>
        <v>100</v>
      </c>
      <c r="P24" s="6">
        <f>E24/120</f>
        <v>0</v>
      </c>
      <c r="Q24" s="6" t="s">
        <v>26</v>
      </c>
    </row>
    <row r="26" spans="2:17" s="1" customFormat="1" x14ac:dyDescent="0.2">
      <c r="B26" s="3" t="s">
        <v>18</v>
      </c>
      <c r="N26" s="8"/>
      <c r="O26" s="8"/>
      <c r="P26" s="8"/>
      <c r="Q26" s="8"/>
    </row>
    <row r="27" spans="2:17" ht="48" x14ac:dyDescent="0.2">
      <c r="B27" s="12" t="s">
        <v>0</v>
      </c>
      <c r="C27" s="12"/>
      <c r="D27" s="12"/>
      <c r="E27" s="12" t="s">
        <v>4</v>
      </c>
      <c r="F27" s="12"/>
      <c r="G27" s="12" t="s">
        <v>7</v>
      </c>
      <c r="H27" s="12"/>
      <c r="I27" s="12"/>
      <c r="J27" s="12" t="s">
        <v>8</v>
      </c>
      <c r="K27" s="12"/>
      <c r="L27" s="5" t="s">
        <v>12</v>
      </c>
      <c r="M27" s="5" t="s">
        <v>10</v>
      </c>
      <c r="N27" s="7" t="s">
        <v>11</v>
      </c>
      <c r="O27" s="7" t="s">
        <v>13</v>
      </c>
      <c r="P27" s="7" t="s">
        <v>24</v>
      </c>
      <c r="Q27" s="7" t="s">
        <v>25</v>
      </c>
    </row>
    <row r="28" spans="2:17" x14ac:dyDescent="0.2">
      <c r="B28" s="2" t="s">
        <v>1</v>
      </c>
      <c r="C28" s="2" t="s">
        <v>2</v>
      </c>
      <c r="D28" s="2" t="s">
        <v>3</v>
      </c>
      <c r="E28" s="2" t="s">
        <v>5</v>
      </c>
      <c r="F28" s="2" t="s">
        <v>6</v>
      </c>
      <c r="G28" s="2" t="s">
        <v>1</v>
      </c>
      <c r="H28" s="2" t="s">
        <v>2</v>
      </c>
      <c r="I28" s="2" t="s">
        <v>3</v>
      </c>
      <c r="J28" s="2" t="s">
        <v>5</v>
      </c>
      <c r="K28" s="2" t="s">
        <v>6</v>
      </c>
      <c r="L28" s="2" t="s">
        <v>9</v>
      </c>
    </row>
    <row r="29" spans="2:17" x14ac:dyDescent="0.2">
      <c r="B29">
        <v>46</v>
      </c>
      <c r="C29">
        <v>70</v>
      </c>
      <c r="D29">
        <f>(C29-B29)+1</f>
        <v>25</v>
      </c>
      <c r="E29">
        <v>71</v>
      </c>
      <c r="F29">
        <v>1</v>
      </c>
      <c r="G29">
        <v>72</v>
      </c>
      <c r="H29">
        <v>394</v>
      </c>
      <c r="I29">
        <f>(H29-G29)+1</f>
        <v>323</v>
      </c>
      <c r="J29">
        <v>395</v>
      </c>
      <c r="K29">
        <v>1</v>
      </c>
      <c r="L29">
        <v>395</v>
      </c>
      <c r="M29">
        <f>L29-(I29+K29)</f>
        <v>71</v>
      </c>
      <c r="N29" s="6">
        <f>((D29+F29)/M29)*100</f>
        <v>36.619718309859159</v>
      </c>
      <c r="O29" s="6">
        <f>100-N29</f>
        <v>63.380281690140841</v>
      </c>
      <c r="P29" s="6">
        <f>E29/120</f>
        <v>0.59166666666666667</v>
      </c>
      <c r="Q29" s="6">
        <f>I29/120</f>
        <v>2.6916666666666669</v>
      </c>
    </row>
    <row r="31" spans="2:17" s="1" customFormat="1" x14ac:dyDescent="0.2">
      <c r="B31" s="3" t="s">
        <v>19</v>
      </c>
      <c r="N31" s="8"/>
      <c r="O31" s="8"/>
      <c r="P31" s="8"/>
      <c r="Q31" s="8"/>
    </row>
    <row r="32" spans="2:17" ht="48" x14ac:dyDescent="0.2">
      <c r="B32" s="12" t="s">
        <v>0</v>
      </c>
      <c r="C32" s="12"/>
      <c r="D32" s="12"/>
      <c r="E32" s="12" t="s">
        <v>4</v>
      </c>
      <c r="F32" s="12"/>
      <c r="G32" s="12" t="s">
        <v>7</v>
      </c>
      <c r="H32" s="12"/>
      <c r="I32" s="12"/>
      <c r="J32" s="12" t="s">
        <v>8</v>
      </c>
      <c r="K32" s="12"/>
      <c r="L32" s="5" t="s">
        <v>12</v>
      </c>
      <c r="M32" s="5" t="s">
        <v>10</v>
      </c>
      <c r="N32" s="7" t="s">
        <v>11</v>
      </c>
      <c r="O32" s="7" t="s">
        <v>13</v>
      </c>
      <c r="P32" s="7" t="s">
        <v>24</v>
      </c>
      <c r="Q32" s="7" t="s">
        <v>25</v>
      </c>
    </row>
    <row r="33" spans="2:17" x14ac:dyDescent="0.2">
      <c r="B33" s="2" t="s">
        <v>1</v>
      </c>
      <c r="C33" s="2" t="s">
        <v>2</v>
      </c>
      <c r="D33" s="2" t="s">
        <v>3</v>
      </c>
      <c r="E33" s="2" t="s">
        <v>5</v>
      </c>
      <c r="F33" s="2" t="s">
        <v>6</v>
      </c>
      <c r="G33" s="2" t="s">
        <v>1</v>
      </c>
      <c r="H33" s="2" t="s">
        <v>2</v>
      </c>
      <c r="I33" s="2" t="s">
        <v>3</v>
      </c>
      <c r="J33" s="2" t="s">
        <v>5</v>
      </c>
      <c r="K33" s="2" t="s">
        <v>6</v>
      </c>
      <c r="L33" s="2" t="s">
        <v>9</v>
      </c>
    </row>
    <row r="34" spans="2:17" x14ac:dyDescent="0.2">
      <c r="L34">
        <v>600</v>
      </c>
      <c r="M34">
        <f>L34-(I34+K34)</f>
        <v>600</v>
      </c>
      <c r="N34" s="6">
        <f>((D34+F34)/M34)*100</f>
        <v>0</v>
      </c>
      <c r="O34" s="6">
        <f>100-N34</f>
        <v>100</v>
      </c>
      <c r="P34" s="6">
        <f>E34/120</f>
        <v>0</v>
      </c>
      <c r="Q34" s="6" t="s">
        <v>26</v>
      </c>
    </row>
    <row r="36" spans="2:17" s="1" customFormat="1" x14ac:dyDescent="0.2">
      <c r="B36" s="3" t="s">
        <v>20</v>
      </c>
      <c r="N36" s="8"/>
      <c r="O36" s="8"/>
      <c r="P36" s="8"/>
      <c r="Q36" s="8"/>
    </row>
    <row r="37" spans="2:17" ht="48" x14ac:dyDescent="0.2">
      <c r="B37" s="12" t="s">
        <v>0</v>
      </c>
      <c r="C37" s="12"/>
      <c r="D37" s="12"/>
      <c r="E37" s="12" t="s">
        <v>4</v>
      </c>
      <c r="F37" s="12"/>
      <c r="G37" s="12" t="s">
        <v>7</v>
      </c>
      <c r="H37" s="12"/>
      <c r="I37" s="12"/>
      <c r="J37" s="12" t="s">
        <v>8</v>
      </c>
      <c r="K37" s="12"/>
      <c r="L37" s="5" t="s">
        <v>12</v>
      </c>
      <c r="M37" s="5" t="s">
        <v>10</v>
      </c>
      <c r="N37" s="7" t="s">
        <v>11</v>
      </c>
      <c r="O37" s="7" t="s">
        <v>13</v>
      </c>
      <c r="P37" s="7" t="s">
        <v>24</v>
      </c>
      <c r="Q37" s="7" t="s">
        <v>25</v>
      </c>
    </row>
    <row r="38" spans="2:17" x14ac:dyDescent="0.2">
      <c r="B38" s="2" t="s">
        <v>1</v>
      </c>
      <c r="C38" s="2" t="s">
        <v>2</v>
      </c>
      <c r="D38" s="2" t="s">
        <v>3</v>
      </c>
      <c r="E38" s="2" t="s">
        <v>5</v>
      </c>
      <c r="F38" s="2" t="s">
        <v>6</v>
      </c>
      <c r="G38" s="2" t="s">
        <v>1</v>
      </c>
      <c r="H38" s="2" t="s">
        <v>2</v>
      </c>
      <c r="I38" s="2" t="s">
        <v>3</v>
      </c>
      <c r="J38" s="2" t="s">
        <v>5</v>
      </c>
      <c r="K38" s="2" t="s">
        <v>6</v>
      </c>
      <c r="L38" s="2" t="s">
        <v>9</v>
      </c>
    </row>
    <row r="39" spans="2:17" s="10" customFormat="1" x14ac:dyDescent="0.2">
      <c r="B39" s="9"/>
      <c r="C39" s="9"/>
      <c r="D39"/>
      <c r="E39" s="9"/>
      <c r="F39" s="9"/>
      <c r="G39" s="9"/>
      <c r="H39" s="9"/>
      <c r="I39"/>
      <c r="J39" s="9"/>
      <c r="K39" s="9"/>
      <c r="L39" s="9">
        <v>600</v>
      </c>
      <c r="M39">
        <f>L39-(I39+K39)</f>
        <v>600</v>
      </c>
      <c r="N39" s="6">
        <f>((D39+F39)/M39)*100</f>
        <v>0</v>
      </c>
      <c r="O39" s="6">
        <f>100-N39</f>
        <v>100</v>
      </c>
      <c r="P39" s="11">
        <f>E39/120</f>
        <v>0</v>
      </c>
      <c r="Q39" s="6" t="s">
        <v>26</v>
      </c>
    </row>
    <row r="41" spans="2:17" s="1" customFormat="1" x14ac:dyDescent="0.2">
      <c r="B41" s="3" t="s">
        <v>21</v>
      </c>
      <c r="N41" s="8"/>
      <c r="O41" s="8"/>
      <c r="P41" s="8"/>
      <c r="Q41" s="8"/>
    </row>
    <row r="42" spans="2:17" ht="48" x14ac:dyDescent="0.2">
      <c r="B42" s="12" t="s">
        <v>0</v>
      </c>
      <c r="C42" s="12"/>
      <c r="D42" s="12"/>
      <c r="E42" s="12" t="s">
        <v>4</v>
      </c>
      <c r="F42" s="12"/>
      <c r="G42" s="12" t="s">
        <v>7</v>
      </c>
      <c r="H42" s="12"/>
      <c r="I42" s="12"/>
      <c r="J42" s="12" t="s">
        <v>8</v>
      </c>
      <c r="K42" s="12"/>
      <c r="L42" s="5" t="s">
        <v>12</v>
      </c>
      <c r="M42" s="5" t="s">
        <v>10</v>
      </c>
      <c r="N42" s="7" t="s">
        <v>11</v>
      </c>
      <c r="O42" s="7" t="s">
        <v>13</v>
      </c>
      <c r="P42" s="7" t="s">
        <v>24</v>
      </c>
      <c r="Q42" s="7" t="s">
        <v>25</v>
      </c>
    </row>
    <row r="43" spans="2:17" x14ac:dyDescent="0.2">
      <c r="B43" s="2" t="s">
        <v>1</v>
      </c>
      <c r="C43" s="2" t="s">
        <v>2</v>
      </c>
      <c r="D43" s="2" t="s">
        <v>3</v>
      </c>
      <c r="E43" s="2" t="s">
        <v>5</v>
      </c>
      <c r="F43" s="2" t="s">
        <v>6</v>
      </c>
      <c r="G43" s="2" t="s">
        <v>1</v>
      </c>
      <c r="H43" s="2" t="s">
        <v>2</v>
      </c>
      <c r="I43" s="2" t="s">
        <v>3</v>
      </c>
      <c r="J43" s="2" t="s">
        <v>5</v>
      </c>
      <c r="K43" s="2" t="s">
        <v>6</v>
      </c>
      <c r="L43" s="2" t="s">
        <v>9</v>
      </c>
    </row>
    <row r="44" spans="2:17" x14ac:dyDescent="0.2">
      <c r="B44">
        <v>35</v>
      </c>
      <c r="C44">
        <v>37</v>
      </c>
      <c r="D44">
        <f>(C44-B44)+1</f>
        <v>3</v>
      </c>
      <c r="E44">
        <v>38</v>
      </c>
      <c r="F44">
        <v>1</v>
      </c>
      <c r="G44">
        <v>39</v>
      </c>
      <c r="H44">
        <v>249</v>
      </c>
      <c r="I44">
        <f>(H44-G44)+1</f>
        <v>211</v>
      </c>
      <c r="J44">
        <v>250</v>
      </c>
      <c r="K44">
        <v>1</v>
      </c>
      <c r="L44">
        <v>250</v>
      </c>
      <c r="M44">
        <f>L44-(I44+K44)</f>
        <v>38</v>
      </c>
      <c r="N44" s="6">
        <f>((D44+F44)/M44)*100</f>
        <v>10.526315789473683</v>
      </c>
      <c r="O44" s="6">
        <f>100-N44</f>
        <v>89.473684210526315</v>
      </c>
      <c r="P44" s="6">
        <f>E44/120</f>
        <v>0.31666666666666665</v>
      </c>
      <c r="Q44" s="6">
        <f>I44/120</f>
        <v>1.7583333333333333</v>
      </c>
    </row>
    <row r="46" spans="2:17" s="1" customFormat="1" x14ac:dyDescent="0.2">
      <c r="B46" s="3" t="s">
        <v>22</v>
      </c>
      <c r="N46" s="8"/>
      <c r="O46" s="8"/>
      <c r="P46" s="8"/>
      <c r="Q46" s="8"/>
    </row>
    <row r="47" spans="2:17" ht="48" x14ac:dyDescent="0.2">
      <c r="B47" s="12" t="s">
        <v>0</v>
      </c>
      <c r="C47" s="12"/>
      <c r="D47" s="12"/>
      <c r="E47" s="12" t="s">
        <v>4</v>
      </c>
      <c r="F47" s="12"/>
      <c r="G47" s="12" t="s">
        <v>7</v>
      </c>
      <c r="H47" s="12"/>
      <c r="I47" s="12"/>
      <c r="J47" s="12" t="s">
        <v>8</v>
      </c>
      <c r="K47" s="12"/>
      <c r="L47" s="5" t="s">
        <v>12</v>
      </c>
      <c r="M47" s="5" t="s">
        <v>10</v>
      </c>
      <c r="N47" s="7" t="s">
        <v>11</v>
      </c>
      <c r="O47" s="7" t="s">
        <v>13</v>
      </c>
      <c r="P47" s="7" t="s">
        <v>24</v>
      </c>
      <c r="Q47" s="7" t="s">
        <v>25</v>
      </c>
    </row>
    <row r="48" spans="2:17" x14ac:dyDescent="0.2">
      <c r="B48" s="2" t="s">
        <v>1</v>
      </c>
      <c r="C48" s="2" t="s">
        <v>2</v>
      </c>
      <c r="D48" s="2" t="s">
        <v>3</v>
      </c>
      <c r="E48" s="2" t="s">
        <v>5</v>
      </c>
      <c r="F48" s="2" t="s">
        <v>6</v>
      </c>
      <c r="G48" s="2" t="s">
        <v>1</v>
      </c>
      <c r="H48" s="2" t="s">
        <v>2</v>
      </c>
      <c r="I48" s="2" t="s">
        <v>3</v>
      </c>
      <c r="J48" s="2" t="s">
        <v>5</v>
      </c>
      <c r="K48" s="2" t="s">
        <v>6</v>
      </c>
      <c r="L48" s="2" t="s">
        <v>9</v>
      </c>
    </row>
    <row r="49" spans="2:17" x14ac:dyDescent="0.2">
      <c r="B49">
        <v>125</v>
      </c>
      <c r="C49">
        <v>127</v>
      </c>
      <c r="D49">
        <f>(C49-B49)+1</f>
        <v>3</v>
      </c>
      <c r="E49">
        <v>128</v>
      </c>
      <c r="F49">
        <v>1</v>
      </c>
      <c r="G49">
        <v>129</v>
      </c>
      <c r="H49">
        <v>302</v>
      </c>
      <c r="I49">
        <f>(H49-G49)+1</f>
        <v>174</v>
      </c>
      <c r="J49">
        <v>303</v>
      </c>
      <c r="K49">
        <v>1</v>
      </c>
      <c r="L49">
        <v>303</v>
      </c>
      <c r="M49">
        <f>L49-(I49+K49)</f>
        <v>128</v>
      </c>
      <c r="N49" s="6">
        <f>((D49+F49)/M49)*100</f>
        <v>3.125</v>
      </c>
      <c r="O49" s="6">
        <f>100-N49</f>
        <v>96.875</v>
      </c>
      <c r="P49" s="6">
        <f>E49/120</f>
        <v>1.0666666666666667</v>
      </c>
      <c r="Q49" s="6">
        <f>I49/120</f>
        <v>1.45</v>
      </c>
    </row>
    <row r="51" spans="2:17" s="1" customFormat="1" x14ac:dyDescent="0.2">
      <c r="B51" s="3" t="s">
        <v>23</v>
      </c>
      <c r="N51" s="8"/>
      <c r="O51" s="8"/>
      <c r="P51" s="8"/>
      <c r="Q51" s="8"/>
    </row>
    <row r="52" spans="2:17" ht="48" x14ac:dyDescent="0.2">
      <c r="B52" s="12" t="s">
        <v>0</v>
      </c>
      <c r="C52" s="12"/>
      <c r="D52" s="12"/>
      <c r="E52" s="12" t="s">
        <v>4</v>
      </c>
      <c r="F52" s="12"/>
      <c r="G52" s="12" t="s">
        <v>7</v>
      </c>
      <c r="H52" s="12"/>
      <c r="I52" s="12"/>
      <c r="J52" s="12" t="s">
        <v>8</v>
      </c>
      <c r="K52" s="12"/>
      <c r="L52" s="5" t="s">
        <v>12</v>
      </c>
      <c r="M52" s="5" t="s">
        <v>10</v>
      </c>
      <c r="N52" s="7" t="s">
        <v>11</v>
      </c>
      <c r="O52" s="7" t="s">
        <v>13</v>
      </c>
      <c r="P52" s="7" t="s">
        <v>24</v>
      </c>
      <c r="Q52" s="7" t="s">
        <v>25</v>
      </c>
    </row>
    <row r="53" spans="2:17" x14ac:dyDescent="0.2">
      <c r="B53" s="2" t="s">
        <v>1</v>
      </c>
      <c r="C53" s="2" t="s">
        <v>2</v>
      </c>
      <c r="D53" s="2" t="s">
        <v>3</v>
      </c>
      <c r="E53" s="2" t="s">
        <v>5</v>
      </c>
      <c r="F53" s="2" t="s">
        <v>6</v>
      </c>
      <c r="G53" s="2" t="s">
        <v>1</v>
      </c>
      <c r="H53" s="2" t="s">
        <v>2</v>
      </c>
      <c r="I53" s="2" t="s">
        <v>3</v>
      </c>
      <c r="J53" s="2" t="s">
        <v>5</v>
      </c>
      <c r="K53" s="2" t="s">
        <v>6</v>
      </c>
      <c r="L53" s="2" t="s">
        <v>9</v>
      </c>
    </row>
    <row r="54" spans="2:17" x14ac:dyDescent="0.2">
      <c r="E54">
        <v>432</v>
      </c>
      <c r="F54">
        <v>1</v>
      </c>
      <c r="G54">
        <v>433</v>
      </c>
      <c r="H54">
        <v>600</v>
      </c>
      <c r="I54">
        <f>(H54-G54)+1</f>
        <v>168</v>
      </c>
      <c r="L54">
        <v>600</v>
      </c>
      <c r="M54">
        <f>L54-(I54+K54)</f>
        <v>432</v>
      </c>
      <c r="N54" s="6">
        <f>((D54+F54)/M54)*100</f>
        <v>0.23148148148148145</v>
      </c>
      <c r="O54" s="6">
        <f>100-N54</f>
        <v>99.768518518518519</v>
      </c>
      <c r="P54" s="6">
        <f>E54/120</f>
        <v>3.6</v>
      </c>
      <c r="Q54" s="6" t="s">
        <v>26</v>
      </c>
    </row>
    <row r="56" spans="2:17" x14ac:dyDescent="0.2">
      <c r="L56" s="4"/>
    </row>
  </sheetData>
  <mergeCells count="40">
    <mergeCell ref="B47:D47"/>
    <mergeCell ref="E47:F47"/>
    <mergeCell ref="G47:I47"/>
    <mergeCell ref="J47:K47"/>
    <mergeCell ref="B52:D52"/>
    <mergeCell ref="E52:F52"/>
    <mergeCell ref="G52:I52"/>
    <mergeCell ref="J52:K52"/>
    <mergeCell ref="B37:D37"/>
    <mergeCell ref="E37:F37"/>
    <mergeCell ref="G37:I37"/>
    <mergeCell ref="J37:K37"/>
    <mergeCell ref="B42:D42"/>
    <mergeCell ref="E42:F42"/>
    <mergeCell ref="G42:I42"/>
    <mergeCell ref="J42:K42"/>
    <mergeCell ref="B27:D27"/>
    <mergeCell ref="E27:F27"/>
    <mergeCell ref="G27:I27"/>
    <mergeCell ref="J27:K27"/>
    <mergeCell ref="B32:D32"/>
    <mergeCell ref="E32:F32"/>
    <mergeCell ref="G32:I32"/>
    <mergeCell ref="J32:K32"/>
    <mergeCell ref="B17:D17"/>
    <mergeCell ref="E17:F17"/>
    <mergeCell ref="G17:I17"/>
    <mergeCell ref="J17:K17"/>
    <mergeCell ref="B22:D22"/>
    <mergeCell ref="E22:F22"/>
    <mergeCell ref="G22:I22"/>
    <mergeCell ref="J22:K22"/>
    <mergeCell ref="B3:D3"/>
    <mergeCell ref="E3:F3"/>
    <mergeCell ref="G3:I3"/>
    <mergeCell ref="J3:K3"/>
    <mergeCell ref="B10:D10"/>
    <mergeCell ref="E10:F10"/>
    <mergeCell ref="G10:I10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2024-11-26T00:57:11Z</dcterms:modified>
</cp:coreProperties>
</file>