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Supplemental Figures/Supplemental Figure 6/Excel data sheets/03072023 Ex194/"/>
    </mc:Choice>
  </mc:AlternateContent>
  <xr:revisionPtr revIDLastSave="0" documentId="13_ncr:1_{6E4D802E-6CA9-904E-8D6B-61FBFC3D19C7}" xr6:coauthVersionLast="47" xr6:coauthVersionMax="47" xr10:uidLastSave="{00000000-0000-0000-0000-000000000000}"/>
  <bookViews>
    <workbookView xWindow="0" yWindow="500" windowWidth="28800" windowHeight="163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5" i="1" l="1"/>
  <c r="Q10" i="1"/>
  <c r="E30" i="1"/>
  <c r="E21" i="1"/>
  <c r="E22" i="1"/>
  <c r="E20" i="1"/>
  <c r="E15" i="1"/>
  <c r="E8" i="1"/>
  <c r="E9" i="1"/>
  <c r="E7" i="1"/>
  <c r="AF7" i="1"/>
  <c r="AF8" i="1"/>
  <c r="AF9" i="1"/>
  <c r="AF6" i="1"/>
  <c r="J30" i="1"/>
  <c r="S30" i="1" s="1"/>
  <c r="R30" i="1"/>
  <c r="R23" i="1"/>
  <c r="R10" i="1"/>
  <c r="Q30" i="1"/>
  <c r="Q23" i="1"/>
  <c r="Q15" i="1"/>
  <c r="N30" i="1" l="1"/>
  <c r="M23" i="1"/>
  <c r="L23" i="1"/>
  <c r="G23" i="1"/>
  <c r="D30" i="1"/>
  <c r="J20" i="1"/>
  <c r="D21" i="1"/>
  <c r="D22" i="1"/>
  <c r="D20" i="1"/>
  <c r="J15" i="1"/>
  <c r="S15" i="1" s="1"/>
  <c r="D15" i="1"/>
  <c r="M10" i="1"/>
  <c r="L10" i="1"/>
  <c r="G10" i="1"/>
  <c r="J8" i="1"/>
  <c r="S10" i="1" s="1"/>
  <c r="J7" i="1"/>
  <c r="D8" i="1"/>
  <c r="D9" i="1"/>
  <c r="D7" i="1"/>
  <c r="D10" i="1" l="1"/>
  <c r="O30" i="1"/>
  <c r="P30" i="1" s="1"/>
  <c r="J23" i="1"/>
  <c r="N23" i="1" s="1"/>
  <c r="S23" i="1"/>
  <c r="D23" i="1"/>
  <c r="N15" i="1"/>
  <c r="O15" i="1" s="1"/>
  <c r="P15" i="1" s="1"/>
  <c r="J10" i="1"/>
  <c r="N10" i="1" s="1"/>
  <c r="O10" i="1" s="1"/>
  <c r="P10" i="1" s="1"/>
  <c r="O23" i="1" l="1"/>
  <c r="P23" i="1" s="1"/>
</calcChain>
</file>

<file path=xl/sharedStrings.xml><?xml version="1.0" encoding="utf-8"?>
<sst xmlns="http://schemas.openxmlformats.org/spreadsheetml/2006/main" count="114" uniqueCount="27">
  <si>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</si>
  <si>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</si>
  <si>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</si>
  <si>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</si>
  <si>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</si>
  <si>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</si>
  <si>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</si>
  <si>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</si>
  <si>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</si>
  <si>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</si>
  <si>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</si>
  <si>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</si>
  <si>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</si>
  <si>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</si>
  <si>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Worm 2</t>
  </si>
  <si>
    <t>Worm 3</t>
  </si>
  <si>
    <t>Worm 4</t>
  </si>
  <si>
    <t>Worm 6</t>
  </si>
  <si>
    <t>Time to first puncture</t>
  </si>
  <si>
    <t>Time to successful completion</t>
  </si>
  <si>
    <t>Worm 1 - Stopped filming this worm because I could barely see it</t>
  </si>
  <si>
    <t>Total number of attempts</t>
  </si>
  <si>
    <t>Number of aborted attempts</t>
  </si>
  <si>
    <t>Worm 5 - stopped recording? Not sure why.</t>
  </si>
  <si>
    <t>Proportion of aborted attempts</t>
  </si>
  <si>
    <t>Bout duration</t>
  </si>
  <si>
    <t>Time to first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</si>
</sst>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AF30"/>
  <sheetViews>
    <sheetView tabSelected="1" topLeftCell="M1" zoomScale="88" workbookViewId="0">
      <selection activeCell="AB8" sqref="AB8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1" customWidth="1"/>
    <col min="6" max="6" width="12.5" bestFit="1" customWidth="1"/>
    <col min="8" max="8" width="11.33203125" customWidth="1"/>
    <col min="9" max="9" width="10" bestFit="1" customWidth="1"/>
    <col min="10" max="10" width="11" bestFit="1" customWidth="1"/>
    <col min="11" max="11" width="12.5" bestFit="1" customWidth="1"/>
    <col min="13" max="13" width="40.6640625" bestFit="1" customWidth="1"/>
    <col min="15" max="15" width="34.5" style="5" customWidth="1"/>
    <col min="16" max="16" width="20.5" customWidth="1"/>
    <col min="17" max="17" width="8.83203125" style="5"/>
    <col min="18" max="18" width="14.1640625" style="5" customWidth="1"/>
    <col min="19" max="19" width="14.33203125" style="5" customWidth="1"/>
    <col min="25" max="25" width="23.33203125" customWidth="1"/>
    <col min="26" max="26" width="20.1640625" customWidth="1"/>
    <col min="27" max="27" width="18.33203125" customWidth="1"/>
    <col min="28" max="28" width="15" customWidth="1"/>
    <col min="29" max="29" width="16.33203125" customWidth="1"/>
    <col min="30" max="30" width="15.33203125" customWidth="1"/>
    <col min="31" max="31" width="16.6640625" customWidth="1"/>
    <col min="32" max="32" width="12.33203125" customWidth="1"/>
  </cols>
  <sheetData>
    <row r="1" spans="2:32" ht="6" customHeight="1" x14ac:dyDescent="0.2"/>
    <row r="2" spans="2:32" s="1" customFormat="1" x14ac:dyDescent="0.2">
      <c r="B2" s="3" t="s">
        <v>20</v>
      </c>
      <c r="O2" s="7"/>
      <c r="Q2" s="7"/>
      <c r="R2" s="7"/>
      <c r="S2" s="7"/>
    </row>
    <row r="4" spans="2:32" s="1" customFormat="1" x14ac:dyDescent="0.2">
      <c r="B4" s="3" t="s">
        <v>14</v>
      </c>
      <c r="O4" s="7"/>
      <c r="Q4" s="7"/>
      <c r="R4" s="7"/>
      <c r="S4" s="7"/>
    </row>
    <row r="5" spans="2:32" ht="64" x14ac:dyDescent="0.2">
      <c r="B5" s="8" t="s">
        <v>0</v>
      </c>
      <c r="C5" s="8"/>
      <c r="D5" s="8"/>
      <c r="E5" s="8"/>
      <c r="F5" s="8" t="s">
        <v>4</v>
      </c>
      <c r="G5" s="8"/>
      <c r="H5" s="8" t="s">
        <v>7</v>
      </c>
      <c r="I5" s="8"/>
      <c r="J5" s="8"/>
      <c r="K5" s="8" t="s">
        <v>8</v>
      </c>
      <c r="L5" s="8"/>
      <c r="M5" s="4" t="s">
        <v>12</v>
      </c>
      <c r="N5" s="4" t="s">
        <v>10</v>
      </c>
      <c r="O5" s="6" t="s">
        <v>11</v>
      </c>
      <c r="P5" s="6" t="s">
        <v>13</v>
      </c>
      <c r="Q5" s="6" t="s">
        <v>26</v>
      </c>
      <c r="R5" s="6" t="s">
        <v>18</v>
      </c>
      <c r="S5" s="6" t="s">
        <v>19</v>
      </c>
      <c r="T5" s="6" t="s">
        <v>21</v>
      </c>
      <c r="U5" s="6" t="s">
        <v>22</v>
      </c>
      <c r="Y5" s="6" t="s">
        <v>11</v>
      </c>
      <c r="Z5" s="6" t="s">
        <v>13</v>
      </c>
      <c r="AA5" s="6" t="s">
        <v>26</v>
      </c>
      <c r="AB5" s="6" t="s">
        <v>18</v>
      </c>
      <c r="AC5" s="6" t="s">
        <v>19</v>
      </c>
      <c r="AD5" s="6" t="s">
        <v>21</v>
      </c>
      <c r="AE5" s="6" t="s">
        <v>22</v>
      </c>
      <c r="AF5" s="6" t="s">
        <v>24</v>
      </c>
    </row>
    <row r="6" spans="2:32" x14ac:dyDescent="0.2">
      <c r="B6" s="2" t="s">
        <v>1</v>
      </c>
      <c r="C6" s="2" t="s">
        <v>2</v>
      </c>
      <c r="D6" s="2" t="s">
        <v>3</v>
      </c>
      <c r="E6" s="2" t="s">
        <v>25</v>
      </c>
      <c r="F6" s="2" t="s">
        <v>5</v>
      </c>
      <c r="G6" s="2" t="s">
        <v>6</v>
      </c>
      <c r="H6" s="2" t="s">
        <v>1</v>
      </c>
      <c r="I6" s="2" t="s">
        <v>2</v>
      </c>
      <c r="J6" s="2" t="s">
        <v>3</v>
      </c>
      <c r="K6" s="2" t="s">
        <v>5</v>
      </c>
      <c r="L6" s="2" t="s">
        <v>6</v>
      </c>
      <c r="M6" s="2" t="s">
        <v>9</v>
      </c>
      <c r="Y6" s="5">
        <v>12.280701754385964</v>
      </c>
      <c r="Z6" s="5">
        <v>87.719298245614041</v>
      </c>
      <c r="AA6" s="5">
        <v>1.3583333333333334</v>
      </c>
      <c r="AB6" s="5">
        <v>1.1583333333333334</v>
      </c>
      <c r="AC6" s="5">
        <v>0.67500000000000004</v>
      </c>
      <c r="AD6">
        <v>2</v>
      </c>
      <c r="AE6">
        <v>1</v>
      </c>
      <c r="AF6">
        <f>(AE6/AD6)*100</f>
        <v>50</v>
      </c>
    </row>
    <row r="7" spans="2:32" x14ac:dyDescent="0.2">
      <c r="B7">
        <v>163</v>
      </c>
      <c r="C7">
        <v>169</v>
      </c>
      <c r="D7">
        <f>(C7-B7)+1</f>
        <v>7</v>
      </c>
      <c r="E7">
        <f>D7/2</f>
        <v>3.5</v>
      </c>
      <c r="F7">
        <v>139</v>
      </c>
      <c r="G7">
        <v>1</v>
      </c>
      <c r="H7">
        <v>140</v>
      </c>
      <c r="I7">
        <v>150</v>
      </c>
      <c r="J7">
        <f>(I7-H7)+1</f>
        <v>11</v>
      </c>
      <c r="K7">
        <v>378</v>
      </c>
      <c r="L7">
        <v>1</v>
      </c>
      <c r="M7">
        <v>378</v>
      </c>
      <c r="Y7" s="5">
        <v>2.3255813953488373</v>
      </c>
      <c r="Z7" s="5">
        <v>97.674418604651166</v>
      </c>
      <c r="AA7" s="5">
        <v>1.4083333333333334</v>
      </c>
      <c r="AB7" s="5">
        <v>1.43</v>
      </c>
      <c r="AC7" s="5">
        <v>0.81666666666666665</v>
      </c>
      <c r="AD7">
        <v>1</v>
      </c>
      <c r="AE7">
        <v>0</v>
      </c>
      <c r="AF7">
        <f t="shared" ref="AF7:AF9" si="0">(AE7/AD7)*100</f>
        <v>0</v>
      </c>
    </row>
    <row r="8" spans="2:32" x14ac:dyDescent="0.2">
      <c r="B8">
        <v>261</v>
      </c>
      <c r="C8">
        <v>269</v>
      </c>
      <c r="D8">
        <f t="shared" ref="D8:D9" si="1">(C8-B8)+1</f>
        <v>9</v>
      </c>
      <c r="E8">
        <f t="shared" ref="E8:E9" si="2">D8/2</f>
        <v>4.5</v>
      </c>
      <c r="F8">
        <v>296</v>
      </c>
      <c r="G8">
        <v>1</v>
      </c>
      <c r="H8">
        <v>297</v>
      </c>
      <c r="I8">
        <v>377</v>
      </c>
      <c r="J8">
        <f>(I8-H8)+1</f>
        <v>81</v>
      </c>
      <c r="Y8" s="5">
        <v>6.083650190114068</v>
      </c>
      <c r="Z8" s="5">
        <v>93.916349809885929</v>
      </c>
      <c r="AA8" s="5">
        <v>8.3333333333333332E-3</v>
      </c>
      <c r="AB8" s="5">
        <v>2.1916666666666669</v>
      </c>
      <c r="AC8" s="5">
        <v>0.66666666666666663</v>
      </c>
      <c r="AD8">
        <v>1</v>
      </c>
      <c r="AE8">
        <v>0</v>
      </c>
      <c r="AF8">
        <f t="shared" si="0"/>
        <v>0</v>
      </c>
    </row>
    <row r="9" spans="2:32" x14ac:dyDescent="0.2">
      <c r="B9">
        <v>279</v>
      </c>
      <c r="C9">
        <v>295</v>
      </c>
      <c r="D9">
        <f t="shared" si="1"/>
        <v>17</v>
      </c>
      <c r="E9">
        <f t="shared" si="2"/>
        <v>8.5</v>
      </c>
      <c r="Y9" s="5">
        <v>9.7560975609756095</v>
      </c>
      <c r="Z9" s="5">
        <v>90.243902439024396</v>
      </c>
      <c r="AA9" s="5">
        <v>0.31666666666666665</v>
      </c>
      <c r="AB9" s="5">
        <v>0.34166666666666667</v>
      </c>
      <c r="AC9" s="5">
        <v>2.0916666666666668</v>
      </c>
      <c r="AD9">
        <v>1</v>
      </c>
      <c r="AE9">
        <v>0</v>
      </c>
      <c r="AF9">
        <f t="shared" si="0"/>
        <v>0</v>
      </c>
    </row>
    <row r="10" spans="2:32" x14ac:dyDescent="0.2">
      <c r="D10">
        <f>SUM(D7:D9)</f>
        <v>33</v>
      </c>
      <c r="G10">
        <f>SUM(G7:G9)</f>
        <v>2</v>
      </c>
      <c r="J10">
        <f>SUM(J7:J9)</f>
        <v>92</v>
      </c>
      <c r="L10">
        <f>SUM(L7:L9)</f>
        <v>1</v>
      </c>
      <c r="M10">
        <f>SUM(M7:M9)</f>
        <v>378</v>
      </c>
      <c r="N10">
        <f>M10-(L10+J10)</f>
        <v>285</v>
      </c>
      <c r="O10" s="5">
        <f>((D10+G10)/N10)*100</f>
        <v>12.280701754385964</v>
      </c>
      <c r="P10" s="5">
        <f>100-O10</f>
        <v>87.719298245614041</v>
      </c>
      <c r="Q10" s="5">
        <f>B7/120</f>
        <v>1.3583333333333334</v>
      </c>
      <c r="R10" s="5">
        <f>F7/120</f>
        <v>1.1583333333333334</v>
      </c>
      <c r="S10" s="5">
        <f>J8/120</f>
        <v>0.67500000000000004</v>
      </c>
      <c r="T10">
        <v>2</v>
      </c>
      <c r="U10">
        <v>1</v>
      </c>
    </row>
    <row r="12" spans="2:32" s="1" customFormat="1" x14ac:dyDescent="0.2">
      <c r="B12" s="3" t="s">
        <v>15</v>
      </c>
      <c r="O12" s="7"/>
      <c r="Q12" s="7"/>
      <c r="R12" s="7"/>
      <c r="S12" s="7"/>
    </row>
    <row r="13" spans="2:32" ht="64" x14ac:dyDescent="0.2">
      <c r="B13" s="8" t="s">
        <v>0</v>
      </c>
      <c r="C13" s="8"/>
      <c r="D13" s="8"/>
      <c r="E13" s="8"/>
      <c r="F13" s="8" t="s">
        <v>4</v>
      </c>
      <c r="G13" s="8"/>
      <c r="H13" s="8" t="s">
        <v>7</v>
      </c>
      <c r="I13" s="8"/>
      <c r="J13" s="8"/>
      <c r="K13" s="8" t="s">
        <v>8</v>
      </c>
      <c r="L13" s="8"/>
      <c r="M13" s="4" t="s">
        <v>12</v>
      </c>
      <c r="N13" s="4" t="s">
        <v>10</v>
      </c>
      <c r="O13" s="6" t="s">
        <v>11</v>
      </c>
      <c r="P13" s="6" t="s">
        <v>13</v>
      </c>
      <c r="Q13" s="6" t="s">
        <v>26</v>
      </c>
      <c r="R13" s="6" t="s">
        <v>18</v>
      </c>
      <c r="S13" s="6" t="s">
        <v>19</v>
      </c>
      <c r="T13" s="6" t="s">
        <v>21</v>
      </c>
      <c r="U13" s="6" t="s">
        <v>22</v>
      </c>
    </row>
    <row r="14" spans="2:32" x14ac:dyDescent="0.2">
      <c r="B14" s="2" t="s">
        <v>1</v>
      </c>
      <c r="C14" s="2" t="s">
        <v>2</v>
      </c>
      <c r="D14" s="2" t="s">
        <v>3</v>
      </c>
      <c r="E14" s="2" t="s">
        <v>25</v>
      </c>
      <c r="F14" s="2" t="s">
        <v>5</v>
      </c>
      <c r="G14" s="2" t="s">
        <v>6</v>
      </c>
      <c r="H14" s="2" t="s">
        <v>1</v>
      </c>
      <c r="I14" s="2" t="s">
        <v>2</v>
      </c>
      <c r="J14" s="2" t="s">
        <v>3</v>
      </c>
      <c r="K14" s="2" t="s">
        <v>5</v>
      </c>
      <c r="L14" s="2" t="s">
        <v>6</v>
      </c>
      <c r="M14" s="2" t="s">
        <v>9</v>
      </c>
    </row>
    <row r="15" spans="2:32" x14ac:dyDescent="0.2">
      <c r="B15">
        <v>169</v>
      </c>
      <c r="C15">
        <v>171</v>
      </c>
      <c r="D15">
        <f>(C15-B15)+1</f>
        <v>3</v>
      </c>
      <c r="E15">
        <f>D15/2</f>
        <v>1.5</v>
      </c>
      <c r="F15">
        <v>172</v>
      </c>
      <c r="G15">
        <v>1</v>
      </c>
      <c r="H15">
        <v>173</v>
      </c>
      <c r="I15">
        <v>270</v>
      </c>
      <c r="J15">
        <f>(I15-H15)+1</f>
        <v>98</v>
      </c>
      <c r="K15">
        <v>271</v>
      </c>
      <c r="L15">
        <v>1</v>
      </c>
      <c r="M15">
        <v>271</v>
      </c>
      <c r="N15">
        <f>M15-(L15+J15)</f>
        <v>172</v>
      </c>
      <c r="O15" s="5">
        <f>((D15+G15)/N15)*100</f>
        <v>2.3255813953488373</v>
      </c>
      <c r="P15" s="5">
        <f>100-O15</f>
        <v>97.674418604651166</v>
      </c>
      <c r="Q15" s="5">
        <f>B15/120</f>
        <v>1.4083333333333334</v>
      </c>
      <c r="R15" s="5">
        <f>F15/120</f>
        <v>1.4333333333333333</v>
      </c>
      <c r="S15" s="5">
        <f>J15/120</f>
        <v>0.81666666666666665</v>
      </c>
      <c r="T15">
        <v>1</v>
      </c>
      <c r="U15">
        <v>0</v>
      </c>
    </row>
    <row r="17" spans="2:21" s="1" customFormat="1" x14ac:dyDescent="0.2">
      <c r="B17" s="3" t="s">
        <v>16</v>
      </c>
      <c r="O17" s="7"/>
      <c r="Q17" s="7"/>
      <c r="R17" s="7"/>
      <c r="S17" s="7"/>
    </row>
    <row r="18" spans="2:21" ht="64" x14ac:dyDescent="0.2">
      <c r="B18" s="8" t="s">
        <v>0</v>
      </c>
      <c r="C18" s="8"/>
      <c r="D18" s="8"/>
      <c r="E18" s="8"/>
      <c r="F18" s="8" t="s">
        <v>4</v>
      </c>
      <c r="G18" s="8"/>
      <c r="H18" s="8" t="s">
        <v>7</v>
      </c>
      <c r="I18" s="8"/>
      <c r="J18" s="8"/>
      <c r="K18" s="8" t="s">
        <v>8</v>
      </c>
      <c r="L18" s="8"/>
      <c r="M18" s="4" t="s">
        <v>12</v>
      </c>
      <c r="N18" s="4" t="s">
        <v>10</v>
      </c>
      <c r="O18" s="6" t="s">
        <v>11</v>
      </c>
      <c r="P18" s="6" t="s">
        <v>13</v>
      </c>
      <c r="Q18" s="6" t="s">
        <v>26</v>
      </c>
      <c r="R18" s="6" t="s">
        <v>18</v>
      </c>
      <c r="S18" s="6" t="s">
        <v>19</v>
      </c>
      <c r="T18" s="6" t="s">
        <v>21</v>
      </c>
      <c r="U18" s="6" t="s">
        <v>22</v>
      </c>
    </row>
    <row r="19" spans="2:21" x14ac:dyDescent="0.2">
      <c r="B19" s="2" t="s">
        <v>1</v>
      </c>
      <c r="C19" s="2" t="s">
        <v>2</v>
      </c>
      <c r="D19" s="2" t="s">
        <v>3</v>
      </c>
      <c r="E19" s="2" t="s">
        <v>25</v>
      </c>
      <c r="F19" s="2" t="s">
        <v>5</v>
      </c>
      <c r="G19" s="2" t="s">
        <v>6</v>
      </c>
      <c r="H19" s="2" t="s">
        <v>1</v>
      </c>
      <c r="I19" s="2" t="s">
        <v>2</v>
      </c>
      <c r="J19" s="2" t="s">
        <v>3</v>
      </c>
      <c r="K19" s="2" t="s">
        <v>5</v>
      </c>
      <c r="L19" s="2" t="s">
        <v>6</v>
      </c>
      <c r="M19" s="2" t="s">
        <v>9</v>
      </c>
    </row>
    <row r="20" spans="2:21" x14ac:dyDescent="0.2">
      <c r="B20">
        <v>1</v>
      </c>
      <c r="C20">
        <v>7</v>
      </c>
      <c r="D20">
        <f>(C20-B20)+1</f>
        <v>7</v>
      </c>
      <c r="E20">
        <f>D20/2</f>
        <v>3.5</v>
      </c>
      <c r="F20">
        <v>263</v>
      </c>
      <c r="G20">
        <v>1</v>
      </c>
      <c r="H20">
        <v>264</v>
      </c>
      <c r="I20">
        <v>343</v>
      </c>
      <c r="J20">
        <f>(I20-H20)+1</f>
        <v>80</v>
      </c>
      <c r="K20">
        <v>344</v>
      </c>
      <c r="L20">
        <v>1</v>
      </c>
      <c r="M20">
        <v>344</v>
      </c>
    </row>
    <row r="21" spans="2:21" x14ac:dyDescent="0.2">
      <c r="B21">
        <v>76</v>
      </c>
      <c r="C21">
        <v>80</v>
      </c>
      <c r="D21">
        <f t="shared" ref="D21:D22" si="3">(C21-B21)+1</f>
        <v>5</v>
      </c>
      <c r="E21">
        <f t="shared" ref="E21:E22" si="4">D21/2</f>
        <v>2.5</v>
      </c>
    </row>
    <row r="22" spans="2:21" x14ac:dyDescent="0.2">
      <c r="B22">
        <v>260</v>
      </c>
      <c r="C22">
        <v>262</v>
      </c>
      <c r="D22">
        <f t="shared" si="3"/>
        <v>3</v>
      </c>
      <c r="E22">
        <f t="shared" si="4"/>
        <v>1.5</v>
      </c>
    </row>
    <row r="23" spans="2:21" x14ac:dyDescent="0.2">
      <c r="D23">
        <f>SUM(D20:D22)</f>
        <v>15</v>
      </c>
      <c r="G23">
        <f>SUM(G20:G22)</f>
        <v>1</v>
      </c>
      <c r="J23">
        <f>SUM(J20:J22)</f>
        <v>80</v>
      </c>
      <c r="L23">
        <f>SUM(L20:L22)</f>
        <v>1</v>
      </c>
      <c r="M23">
        <f>SUM(M20:M22)</f>
        <v>344</v>
      </c>
      <c r="N23">
        <f>M23-(L23+J23)</f>
        <v>263</v>
      </c>
      <c r="O23" s="5">
        <f>((D23+G23)/N23)*100</f>
        <v>6.083650190114068</v>
      </c>
      <c r="P23" s="5">
        <f>100-O23</f>
        <v>93.916349809885929</v>
      </c>
      <c r="Q23" s="5">
        <f>B20/120</f>
        <v>8.3333333333333332E-3</v>
      </c>
      <c r="R23" s="5">
        <f>F20/120</f>
        <v>2.1916666666666669</v>
      </c>
      <c r="S23" s="5">
        <f>J20/120</f>
        <v>0.66666666666666663</v>
      </c>
      <c r="T23">
        <v>1</v>
      </c>
      <c r="U23">
        <v>0</v>
      </c>
    </row>
    <row r="25" spans="2:21" s="1" customFormat="1" x14ac:dyDescent="0.2">
      <c r="B25" s="3" t="s">
        <v>23</v>
      </c>
      <c r="O25" s="7"/>
      <c r="Q25" s="7"/>
      <c r="R25" s="7"/>
      <c r="S25" s="7"/>
    </row>
    <row r="27" spans="2:21" s="1" customFormat="1" x14ac:dyDescent="0.2">
      <c r="B27" s="3" t="s">
        <v>17</v>
      </c>
      <c r="O27" s="7"/>
      <c r="Q27" s="7"/>
      <c r="R27" s="7"/>
      <c r="S27" s="7"/>
    </row>
    <row r="28" spans="2:21" ht="64" x14ac:dyDescent="0.2">
      <c r="B28" s="8" t="s">
        <v>0</v>
      </c>
      <c r="C28" s="8"/>
      <c r="D28" s="8"/>
      <c r="E28" s="8"/>
      <c r="F28" s="8" t="s">
        <v>4</v>
      </c>
      <c r="G28" s="8"/>
      <c r="H28" s="8" t="s">
        <v>7</v>
      </c>
      <c r="I28" s="8"/>
      <c r="J28" s="8"/>
      <c r="K28" s="8" t="s">
        <v>8</v>
      </c>
      <c r="L28" s="8"/>
      <c r="M28" s="4" t="s">
        <v>12</v>
      </c>
      <c r="N28" s="4" t="s">
        <v>10</v>
      </c>
      <c r="O28" s="6" t="s">
        <v>11</v>
      </c>
      <c r="P28" s="6" t="s">
        <v>13</v>
      </c>
      <c r="Q28" s="6" t="s">
        <v>26</v>
      </c>
      <c r="R28" s="6" t="s">
        <v>18</v>
      </c>
      <c r="S28" s="6" t="s">
        <v>19</v>
      </c>
      <c r="T28" s="6" t="s">
        <v>21</v>
      </c>
      <c r="U28" s="6" t="s">
        <v>22</v>
      </c>
    </row>
    <row r="29" spans="2:21" x14ac:dyDescent="0.2">
      <c r="B29" s="2" t="s">
        <v>1</v>
      </c>
      <c r="C29" s="2" t="s">
        <v>2</v>
      </c>
      <c r="D29" s="2" t="s">
        <v>3</v>
      </c>
      <c r="E29" s="2" t="s">
        <v>25</v>
      </c>
      <c r="F29" s="2" t="s">
        <v>5</v>
      </c>
      <c r="G29" s="2" t="s">
        <v>6</v>
      </c>
      <c r="H29" s="2" t="s">
        <v>1</v>
      </c>
      <c r="I29" s="2" t="s">
        <v>2</v>
      </c>
      <c r="J29" s="2" t="s">
        <v>3</v>
      </c>
      <c r="K29" s="2" t="s">
        <v>5</v>
      </c>
      <c r="L29" s="2" t="s">
        <v>6</v>
      </c>
      <c r="M29" s="2" t="s">
        <v>9</v>
      </c>
    </row>
    <row r="30" spans="2:21" x14ac:dyDescent="0.2">
      <c r="B30">
        <v>38</v>
      </c>
      <c r="C30">
        <v>40</v>
      </c>
      <c r="D30">
        <f>(C30-B30)+1</f>
        <v>3</v>
      </c>
      <c r="E30">
        <f>D30/2</f>
        <v>1.5</v>
      </c>
      <c r="F30">
        <v>41</v>
      </c>
      <c r="G30">
        <v>1</v>
      </c>
      <c r="H30">
        <v>42</v>
      </c>
      <c r="I30">
        <v>292</v>
      </c>
      <c r="J30">
        <f>(I30-H30)+1</f>
        <v>251</v>
      </c>
      <c r="K30">
        <v>293</v>
      </c>
      <c r="L30">
        <v>1</v>
      </c>
      <c r="M30">
        <v>293</v>
      </c>
      <c r="N30">
        <f>M30-(L30+J30)</f>
        <v>41</v>
      </c>
      <c r="O30" s="5">
        <f>((D30+G30)/N30)*100</f>
        <v>9.7560975609756095</v>
      </c>
      <c r="P30" s="5">
        <f>100-O30</f>
        <v>90.243902439024396</v>
      </c>
      <c r="Q30" s="5">
        <f>B30/120</f>
        <v>0.31666666666666665</v>
      </c>
      <c r="R30" s="5">
        <f>F30/120</f>
        <v>0.34166666666666667</v>
      </c>
      <c r="S30" s="5">
        <f>J30/120</f>
        <v>2.0916666666666668</v>
      </c>
      <c r="T30">
        <v>1</v>
      </c>
      <c r="U30">
        <v>0</v>
      </c>
    </row>
  </sheetData>
  <mergeCells count="16">
    <mergeCell ref="B5:E5"/>
    <mergeCell ref="B13:E13"/>
    <mergeCell ref="F28:G28"/>
    <mergeCell ref="H28:J28"/>
    <mergeCell ref="K28:L28"/>
    <mergeCell ref="F18:G18"/>
    <mergeCell ref="H18:J18"/>
    <mergeCell ref="K18:L18"/>
    <mergeCell ref="B18:E18"/>
    <mergeCell ref="B28:E28"/>
    <mergeCell ref="F5:G5"/>
    <mergeCell ref="H5:J5"/>
    <mergeCell ref="K5:L5"/>
    <mergeCell ref="F13:G13"/>
    <mergeCell ref="H13:J13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2024-10-27T23:25:10Z</dcterms:modified>
</cp:coreProperties>
</file>