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3072023 Ex194/"/>
    </mc:Choice>
  </mc:AlternateContent>
  <xr:revisionPtr revIDLastSave="0" documentId="13_ncr:1_{C7E3CFB5-E282-7C42-88FA-A93A4367EBBF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1" i="1"/>
  <c r="Q11" i="1"/>
  <c r="Q29" i="1"/>
  <c r="Q19" i="1"/>
  <c r="D29" i="1"/>
  <c r="E29" i="1" s="1"/>
  <c r="R11" i="1"/>
  <c r="N24" i="1"/>
  <c r="O24" i="1" s="1"/>
  <c r="P24" i="1" s="1"/>
  <c r="M19" i="1"/>
  <c r="N19" i="1" s="1"/>
  <c r="L19" i="1"/>
  <c r="J19" i="1"/>
  <c r="G19" i="1"/>
  <c r="D17" i="1"/>
  <c r="D18" i="1"/>
  <c r="E18" i="1" s="1"/>
  <c r="D16" i="1"/>
  <c r="E16" i="1" s="1"/>
  <c r="M11" i="1"/>
  <c r="G11" i="1"/>
  <c r="J10" i="1"/>
  <c r="J9" i="1"/>
  <c r="D10" i="1"/>
  <c r="E10" i="1" s="1"/>
  <c r="D9" i="1"/>
  <c r="E9" i="1" s="1"/>
  <c r="J11" i="1" l="1"/>
  <c r="O29" i="1"/>
  <c r="P29" i="1" s="1"/>
  <c r="D19" i="1"/>
  <c r="O19" i="1" s="1"/>
  <c r="P19" i="1" s="1"/>
  <c r="E17" i="1"/>
  <c r="D11" i="1"/>
  <c r="N11" i="1"/>
  <c r="O11" i="1" l="1"/>
  <c r="P11" i="1" s="1"/>
</calcChain>
</file>

<file path=xl/sharedStrings.xml><?xml version="1.0" encoding="utf-8"?>
<sst xmlns="http://schemas.openxmlformats.org/spreadsheetml/2006/main" count="129" uniqueCount="28">
  <si>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</si>
  <si>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</si>
  <si>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</si>
  <si>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</si>
  <si>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</si>
  <si>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</si>
  <si>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</si>
  <si>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</si>
  <si>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</si>
  <si>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</si>
  <si>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</si>
  <si>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</si>
  <si>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</si>
  <si>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</si>
  <si>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3</t>
  </si>
  <si>
    <t>Worm 4</t>
  </si>
  <si>
    <t>Worm 5</t>
  </si>
  <si>
    <t>Worm 6</t>
  </si>
  <si>
    <t>Time to first puncture</t>
  </si>
  <si>
    <t>Time to successful completion</t>
  </si>
  <si>
    <t>Total number of attempts</t>
  </si>
  <si>
    <t>Number of aborted attempts</t>
  </si>
  <si>
    <t>Worm 1 - stopped recording for some reason</t>
  </si>
  <si>
    <t>Worm 2 - stopped recording for some reason</t>
  </si>
  <si>
    <t>N/A</t>
  </si>
  <si>
    <t>Proportion of aborted attempts</t>
  </si>
  <si>
    <t>Bout duration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</si>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</sst>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32"/>
  <sheetViews>
    <sheetView tabSelected="1" topLeftCell="P1" zoomScale="87" workbookViewId="0">
      <selection activeCell="AD22" sqref="AD22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6" customWidth="1"/>
    <col min="16" max="16" width="20.5" style="6" customWidth="1"/>
    <col min="17" max="17" width="8.83203125" style="6"/>
    <col min="18" max="18" width="14.1640625" style="6" customWidth="1"/>
    <col min="19" max="19" width="14.33203125" style="6" customWidth="1"/>
    <col min="23" max="23" width="16.33203125" customWidth="1"/>
    <col min="24" max="24" width="19.1640625" customWidth="1"/>
    <col min="25" max="25" width="14.33203125" customWidth="1"/>
    <col min="26" max="26" width="14.83203125" customWidth="1"/>
    <col min="27" max="27" width="18" customWidth="1"/>
    <col min="28" max="28" width="16.5" customWidth="1"/>
    <col min="29" max="29" width="15.1640625" customWidth="1"/>
    <col min="30" max="30" width="10.33203125" customWidth="1"/>
  </cols>
  <sheetData>
    <row r="1" spans="2:30" ht="6" customHeight="1" x14ac:dyDescent="0.2"/>
    <row r="2" spans="2:30" s="1" customFormat="1" x14ac:dyDescent="0.2">
      <c r="B2" s="3" t="s">
        <v>22</v>
      </c>
      <c r="O2" s="8"/>
      <c r="P2" s="8"/>
      <c r="Q2" s="8"/>
      <c r="R2" s="8"/>
      <c r="S2" s="8"/>
    </row>
    <row r="4" spans="2:30" s="1" customFormat="1" x14ac:dyDescent="0.2">
      <c r="B4" s="3" t="s">
        <v>23</v>
      </c>
      <c r="O4" s="8"/>
      <c r="P4" s="8"/>
      <c r="Q4" s="8"/>
      <c r="R4" s="8"/>
      <c r="S4" s="8"/>
    </row>
    <row r="6" spans="2:30" s="1" customFormat="1" x14ac:dyDescent="0.2">
      <c r="B6" s="3" t="s">
        <v>14</v>
      </c>
      <c r="O6" s="8"/>
      <c r="P6" s="8"/>
      <c r="Q6" s="8"/>
      <c r="R6" s="8"/>
      <c r="S6" s="8"/>
    </row>
    <row r="7" spans="2:30" ht="64" x14ac:dyDescent="0.2">
      <c r="B7" s="9" t="s">
        <v>0</v>
      </c>
      <c r="C7" s="9"/>
      <c r="D7" s="9"/>
      <c r="E7" s="9"/>
      <c r="F7" s="9" t="s">
        <v>4</v>
      </c>
      <c r="G7" s="9"/>
      <c r="H7" s="9" t="s">
        <v>7</v>
      </c>
      <c r="I7" s="9"/>
      <c r="J7" s="9"/>
      <c r="K7" s="9" t="s">
        <v>8</v>
      </c>
      <c r="L7" s="9"/>
      <c r="M7" s="5" t="s">
        <v>12</v>
      </c>
      <c r="N7" s="5" t="s">
        <v>10</v>
      </c>
      <c r="O7" s="7" t="s">
        <v>11</v>
      </c>
      <c r="P7" s="7" t="s">
        <v>13</v>
      </c>
      <c r="Q7" s="7" t="s">
        <v>27</v>
      </c>
      <c r="R7" s="7" t="s">
        <v>18</v>
      </c>
      <c r="S7" s="7" t="s">
        <v>19</v>
      </c>
      <c r="T7" s="7" t="s">
        <v>20</v>
      </c>
      <c r="U7" s="7" t="s">
        <v>21</v>
      </c>
      <c r="W7" s="7" t="s">
        <v>11</v>
      </c>
      <c r="X7" s="7" t="s">
        <v>13</v>
      </c>
      <c r="Y7" s="7" t="s">
        <v>27</v>
      </c>
      <c r="Z7" s="7" t="s">
        <v>18</v>
      </c>
      <c r="AA7" s="7" t="s">
        <v>19</v>
      </c>
      <c r="AB7" s="7" t="s">
        <v>20</v>
      </c>
      <c r="AC7" s="7" t="s">
        <v>21</v>
      </c>
      <c r="AD7" s="7" t="s">
        <v>25</v>
      </c>
    </row>
    <row r="8" spans="2:30" x14ac:dyDescent="0.2">
      <c r="B8" s="2" t="s">
        <v>1</v>
      </c>
      <c r="C8" s="2" t="s">
        <v>2</v>
      </c>
      <c r="D8" s="2" t="s">
        <v>3</v>
      </c>
      <c r="E8" s="2" t="s">
        <v>26</v>
      </c>
      <c r="F8" s="2" t="s">
        <v>5</v>
      </c>
      <c r="G8" s="2" t="s">
        <v>6</v>
      </c>
      <c r="H8" s="2" t="s">
        <v>1</v>
      </c>
      <c r="I8" s="2" t="s">
        <v>2</v>
      </c>
      <c r="J8" s="2" t="s">
        <v>3</v>
      </c>
      <c r="K8" s="2" t="s">
        <v>5</v>
      </c>
      <c r="L8" s="2" t="s">
        <v>6</v>
      </c>
      <c r="M8" s="2" t="s">
        <v>9</v>
      </c>
      <c r="W8" s="6">
        <v>1.0526315789473684</v>
      </c>
      <c r="X8" s="6">
        <v>98.94736842105263</v>
      </c>
      <c r="Y8" s="6">
        <v>0.625</v>
      </c>
      <c r="Z8" s="6">
        <v>0.64166666666666672</v>
      </c>
      <c r="AA8" s="6" t="s">
        <v>24</v>
      </c>
      <c r="AB8">
        <v>2</v>
      </c>
      <c r="AC8">
        <v>2</v>
      </c>
      <c r="AD8" s="6">
        <v>100</v>
      </c>
    </row>
    <row r="9" spans="2:30" x14ac:dyDescent="0.2">
      <c r="B9">
        <v>75</v>
      </c>
      <c r="C9">
        <v>76</v>
      </c>
      <c r="D9">
        <f>(C9-B9)+1</f>
        <v>2</v>
      </c>
      <c r="E9">
        <f>D9/2</f>
        <v>1</v>
      </c>
      <c r="F9">
        <v>77</v>
      </c>
      <c r="G9">
        <v>1</v>
      </c>
      <c r="H9">
        <v>78</v>
      </c>
      <c r="I9">
        <v>99</v>
      </c>
      <c r="J9">
        <f>(I9-H9)+1</f>
        <v>22</v>
      </c>
      <c r="M9">
        <v>600</v>
      </c>
      <c r="W9" s="6">
        <v>3.166666666666667</v>
      </c>
      <c r="X9" s="6">
        <v>96.833333333333329</v>
      </c>
      <c r="Y9" s="6">
        <v>2.8333333333333335</v>
      </c>
      <c r="Z9" s="6">
        <v>6</v>
      </c>
      <c r="AA9" s="6" t="s">
        <v>24</v>
      </c>
      <c r="AB9">
        <v>0</v>
      </c>
      <c r="AC9" t="s">
        <v>24</v>
      </c>
    </row>
    <row r="10" spans="2:30" x14ac:dyDescent="0.2">
      <c r="B10">
        <v>120</v>
      </c>
      <c r="C10">
        <v>120</v>
      </c>
      <c r="D10">
        <f t="shared" ref="D10" si="0">(C10-B10)+1</f>
        <v>1</v>
      </c>
      <c r="E10">
        <f t="shared" ref="E10" si="1">D10/2</f>
        <v>0.5</v>
      </c>
      <c r="F10">
        <v>220</v>
      </c>
      <c r="G10">
        <v>1</v>
      </c>
      <c r="H10">
        <v>221</v>
      </c>
      <c r="I10">
        <v>323</v>
      </c>
      <c r="J10">
        <f>(I10-H10)+1</f>
        <v>103</v>
      </c>
      <c r="W10" s="6">
        <v>0</v>
      </c>
      <c r="X10" s="6">
        <v>100</v>
      </c>
      <c r="Y10" s="6">
        <v>6</v>
      </c>
      <c r="Z10" s="6">
        <v>6</v>
      </c>
      <c r="AA10" s="6" t="s">
        <v>24</v>
      </c>
      <c r="AB10">
        <v>0</v>
      </c>
      <c r="AC10" t="s">
        <v>24</v>
      </c>
    </row>
    <row r="11" spans="2:30" x14ac:dyDescent="0.2">
      <c r="D11">
        <f>SUM(D9:D10)</f>
        <v>3</v>
      </c>
      <c r="E11">
        <f>AVERAGE(E9:E10)</f>
        <v>0.75</v>
      </c>
      <c r="G11">
        <f>SUM(G9:G10)</f>
        <v>2</v>
      </c>
      <c r="J11">
        <f>SUM(J9:J10)</f>
        <v>125</v>
      </c>
      <c r="M11">
        <f>SUM(M9:M10)</f>
        <v>600</v>
      </c>
      <c r="N11">
        <f>(M11-J11)</f>
        <v>475</v>
      </c>
      <c r="O11" s="6">
        <f>((D11+G11)/N11)*100</f>
        <v>1.0526315789473684</v>
      </c>
      <c r="P11" s="6">
        <f>100-O11</f>
        <v>98.94736842105263</v>
      </c>
      <c r="Q11" s="6">
        <f>B9/120</f>
        <v>0.625</v>
      </c>
      <c r="R11" s="6">
        <f>F9/120</f>
        <v>0.64166666666666672</v>
      </c>
      <c r="S11" s="6" t="s">
        <v>24</v>
      </c>
      <c r="T11">
        <v>2</v>
      </c>
      <c r="U11">
        <v>2</v>
      </c>
      <c r="W11" s="6">
        <v>1.1666666666666667</v>
      </c>
      <c r="X11" s="6">
        <v>98.833333333333329</v>
      </c>
      <c r="Y11" s="6">
        <v>2.8583333333333334</v>
      </c>
      <c r="Z11" s="6">
        <v>6</v>
      </c>
      <c r="AA11" s="6" t="s">
        <v>24</v>
      </c>
      <c r="AB11">
        <v>0</v>
      </c>
      <c r="AC11" s="6" t="s">
        <v>24</v>
      </c>
    </row>
    <row r="12" spans="2:30" x14ac:dyDescent="0.2">
      <c r="Z12" s="6"/>
    </row>
    <row r="13" spans="2:30" s="1" customFormat="1" x14ac:dyDescent="0.2">
      <c r="B13" s="3" t="s">
        <v>15</v>
      </c>
      <c r="O13" s="8"/>
      <c r="P13" s="8"/>
      <c r="Q13" s="8"/>
      <c r="R13" s="8"/>
      <c r="S13" s="8"/>
    </row>
    <row r="14" spans="2:30" ht="64" x14ac:dyDescent="0.2">
      <c r="B14" s="9" t="s">
        <v>0</v>
      </c>
      <c r="C14" s="9"/>
      <c r="D14" s="9"/>
      <c r="E14" s="9"/>
      <c r="F14" s="9" t="s">
        <v>4</v>
      </c>
      <c r="G14" s="9"/>
      <c r="H14" s="9" t="s">
        <v>7</v>
      </c>
      <c r="I14" s="9"/>
      <c r="J14" s="9"/>
      <c r="K14" s="9" t="s">
        <v>8</v>
      </c>
      <c r="L14" s="9"/>
      <c r="M14" s="5" t="s">
        <v>12</v>
      </c>
      <c r="N14" s="5" t="s">
        <v>10</v>
      </c>
      <c r="O14" s="7" t="s">
        <v>11</v>
      </c>
      <c r="P14" s="7" t="s">
        <v>13</v>
      </c>
      <c r="Q14" s="7" t="s">
        <v>27</v>
      </c>
      <c r="R14" s="7" t="s">
        <v>18</v>
      </c>
      <c r="S14" s="7" t="s">
        <v>19</v>
      </c>
      <c r="T14" s="7" t="s">
        <v>20</v>
      </c>
      <c r="U14" s="7" t="s">
        <v>21</v>
      </c>
    </row>
    <row r="15" spans="2:30" x14ac:dyDescent="0.2">
      <c r="B15" s="2" t="s">
        <v>1</v>
      </c>
      <c r="C15" s="2" t="s">
        <v>2</v>
      </c>
      <c r="D15" s="2" t="s">
        <v>3</v>
      </c>
      <c r="E15" s="2" t="s">
        <v>26</v>
      </c>
      <c r="F15" s="2" t="s">
        <v>5</v>
      </c>
      <c r="G15" s="2" t="s">
        <v>6</v>
      </c>
      <c r="H15" s="2" t="s">
        <v>1</v>
      </c>
      <c r="I15" s="2" t="s">
        <v>2</v>
      </c>
      <c r="J15" s="2" t="s">
        <v>3</v>
      </c>
      <c r="K15" s="2" t="s">
        <v>5</v>
      </c>
      <c r="L15" s="2" t="s">
        <v>6</v>
      </c>
      <c r="M15" s="2" t="s">
        <v>9</v>
      </c>
    </row>
    <row r="16" spans="2:30" x14ac:dyDescent="0.2">
      <c r="B16">
        <v>340</v>
      </c>
      <c r="C16">
        <v>346</v>
      </c>
      <c r="D16">
        <f>(C16-B16)+1</f>
        <v>7</v>
      </c>
      <c r="E16">
        <f>D16/2</f>
        <v>3.5</v>
      </c>
      <c r="G16">
        <v>0</v>
      </c>
      <c r="J16">
        <v>0</v>
      </c>
      <c r="L16">
        <v>0</v>
      </c>
      <c r="M16">
        <v>600</v>
      </c>
    </row>
    <row r="17" spans="2:21" x14ac:dyDescent="0.2">
      <c r="B17">
        <v>498</v>
      </c>
      <c r="C17">
        <v>506</v>
      </c>
      <c r="D17">
        <f t="shared" ref="D17:D18" si="2">(C17-B17)+1</f>
        <v>9</v>
      </c>
      <c r="E17">
        <f t="shared" ref="E17:E18" si="3">D17/2</f>
        <v>4.5</v>
      </c>
    </row>
    <row r="18" spans="2:21" x14ac:dyDescent="0.2">
      <c r="B18">
        <v>577</v>
      </c>
      <c r="C18">
        <v>579</v>
      </c>
      <c r="D18">
        <f t="shared" si="2"/>
        <v>3</v>
      </c>
      <c r="E18">
        <f t="shared" si="3"/>
        <v>1.5</v>
      </c>
    </row>
    <row r="19" spans="2:21" x14ac:dyDescent="0.2">
      <c r="D19">
        <f>SUM(D16:D18)</f>
        <v>19</v>
      </c>
      <c r="E19" s="6">
        <f>AVERAGE(E16:E18)</f>
        <v>3.1666666666666665</v>
      </c>
      <c r="G19">
        <f>SUM(G16:G18)</f>
        <v>0</v>
      </c>
      <c r="J19">
        <f>SUM(J16:J18)</f>
        <v>0</v>
      </c>
      <c r="L19">
        <f>SUM(L16:L18)</f>
        <v>0</v>
      </c>
      <c r="M19">
        <f>SUM(M16:M18)</f>
        <v>600</v>
      </c>
      <c r="N19">
        <f>(M19-J19)</f>
        <v>600</v>
      </c>
      <c r="O19" s="6">
        <f>((D19+G19)/N19)*100</f>
        <v>3.166666666666667</v>
      </c>
      <c r="P19" s="6">
        <f>100-O19</f>
        <v>96.833333333333329</v>
      </c>
      <c r="Q19" s="6">
        <f>B16/120</f>
        <v>2.8333333333333335</v>
      </c>
      <c r="R19" s="6" t="s">
        <v>24</v>
      </c>
      <c r="S19" s="6" t="s">
        <v>24</v>
      </c>
      <c r="T19">
        <v>0</v>
      </c>
      <c r="U19" t="s">
        <v>24</v>
      </c>
    </row>
    <row r="21" spans="2:21" s="1" customFormat="1" x14ac:dyDescent="0.2">
      <c r="B21" s="3" t="s">
        <v>16</v>
      </c>
      <c r="O21" s="8"/>
      <c r="P21" s="8"/>
      <c r="Q21" s="8"/>
      <c r="R21" s="8"/>
      <c r="S21" s="8"/>
    </row>
    <row r="22" spans="2:21" ht="64" x14ac:dyDescent="0.2">
      <c r="B22" s="9" t="s">
        <v>0</v>
      </c>
      <c r="C22" s="9"/>
      <c r="D22" s="9"/>
      <c r="E22" s="9"/>
      <c r="F22" s="9" t="s">
        <v>4</v>
      </c>
      <c r="G22" s="9"/>
      <c r="H22" s="9" t="s">
        <v>7</v>
      </c>
      <c r="I22" s="9"/>
      <c r="J22" s="9"/>
      <c r="K22" s="9" t="s">
        <v>8</v>
      </c>
      <c r="L22" s="9"/>
      <c r="M22" s="5" t="s">
        <v>12</v>
      </c>
      <c r="N22" s="5" t="s">
        <v>10</v>
      </c>
      <c r="O22" s="7" t="s">
        <v>11</v>
      </c>
      <c r="P22" s="7" t="s">
        <v>13</v>
      </c>
      <c r="Q22" s="7" t="s">
        <v>27</v>
      </c>
      <c r="R22" s="7" t="s">
        <v>18</v>
      </c>
      <c r="S22" s="7" t="s">
        <v>19</v>
      </c>
      <c r="T22" s="7" t="s">
        <v>20</v>
      </c>
      <c r="U22" s="7" t="s">
        <v>21</v>
      </c>
    </row>
    <row r="23" spans="2:21" x14ac:dyDescent="0.2">
      <c r="B23" s="2" t="s">
        <v>1</v>
      </c>
      <c r="C23" s="2" t="s">
        <v>2</v>
      </c>
      <c r="D23" s="2" t="s">
        <v>3</v>
      </c>
      <c r="E23" s="2"/>
      <c r="F23" s="2" t="s">
        <v>5</v>
      </c>
      <c r="G23" s="2" t="s">
        <v>6</v>
      </c>
      <c r="H23" s="2" t="s">
        <v>1</v>
      </c>
      <c r="I23" s="2" t="s">
        <v>2</v>
      </c>
      <c r="J23" s="2" t="s">
        <v>3</v>
      </c>
      <c r="K23" s="2" t="s">
        <v>5</v>
      </c>
      <c r="L23" s="2" t="s">
        <v>6</v>
      </c>
      <c r="M23" s="2" t="s">
        <v>9</v>
      </c>
    </row>
    <row r="24" spans="2:21" x14ac:dyDescent="0.2">
      <c r="D24">
        <v>0</v>
      </c>
      <c r="G24">
        <v>0</v>
      </c>
      <c r="J24">
        <v>0</v>
      </c>
      <c r="L24">
        <v>0</v>
      </c>
      <c r="M24">
        <v>600</v>
      </c>
      <c r="N24">
        <f>(M24-J24)</f>
        <v>600</v>
      </c>
      <c r="O24" s="6">
        <f>((D24+G24)/N24)*100</f>
        <v>0</v>
      </c>
      <c r="P24" s="6">
        <f>100-O24</f>
        <v>100</v>
      </c>
      <c r="Q24" s="6">
        <v>11</v>
      </c>
      <c r="R24" s="6">
        <v>11</v>
      </c>
      <c r="S24" s="6" t="s">
        <v>24</v>
      </c>
      <c r="T24">
        <v>0</v>
      </c>
      <c r="U24" t="s">
        <v>24</v>
      </c>
    </row>
    <row r="26" spans="2:21" s="1" customFormat="1" x14ac:dyDescent="0.2">
      <c r="B26" s="3" t="s">
        <v>17</v>
      </c>
      <c r="O26" s="8"/>
      <c r="P26" s="8"/>
      <c r="Q26" s="8"/>
      <c r="R26" s="8"/>
      <c r="S26" s="8"/>
    </row>
    <row r="27" spans="2:21" ht="64" x14ac:dyDescent="0.2">
      <c r="B27" s="9" t="s">
        <v>0</v>
      </c>
      <c r="C27" s="9"/>
      <c r="D27" s="9"/>
      <c r="E27" s="9"/>
      <c r="F27" s="9" t="s">
        <v>4</v>
      </c>
      <c r="G27" s="9"/>
      <c r="H27" s="9" t="s">
        <v>7</v>
      </c>
      <c r="I27" s="9"/>
      <c r="J27" s="9"/>
      <c r="K27" s="9" t="s">
        <v>8</v>
      </c>
      <c r="L27" s="9"/>
      <c r="M27" s="5" t="s">
        <v>12</v>
      </c>
      <c r="N27" s="5" t="s">
        <v>10</v>
      </c>
      <c r="O27" s="7" t="s">
        <v>11</v>
      </c>
      <c r="P27" s="7" t="s">
        <v>13</v>
      </c>
      <c r="Q27" s="7" t="s">
        <v>27</v>
      </c>
      <c r="R27" s="7" t="s">
        <v>18</v>
      </c>
      <c r="S27" s="7" t="s">
        <v>19</v>
      </c>
      <c r="T27" s="7" t="s">
        <v>20</v>
      </c>
      <c r="U27" s="7" t="s">
        <v>21</v>
      </c>
    </row>
    <row r="28" spans="2:21" x14ac:dyDescent="0.2">
      <c r="B28" s="2" t="s">
        <v>1</v>
      </c>
      <c r="C28" s="2" t="s">
        <v>2</v>
      </c>
      <c r="D28" s="2" t="s">
        <v>3</v>
      </c>
      <c r="E28" s="2" t="s">
        <v>26</v>
      </c>
      <c r="F28" s="2" t="s">
        <v>5</v>
      </c>
      <c r="G28" s="2" t="s">
        <v>6</v>
      </c>
      <c r="H28" s="2" t="s">
        <v>1</v>
      </c>
      <c r="I28" s="2" t="s">
        <v>2</v>
      </c>
      <c r="J28" s="2" t="s">
        <v>3</v>
      </c>
      <c r="K28" s="2" t="s">
        <v>5</v>
      </c>
      <c r="L28" s="2" t="s">
        <v>6</v>
      </c>
      <c r="M28" s="2" t="s">
        <v>9</v>
      </c>
    </row>
    <row r="29" spans="2:21" x14ac:dyDescent="0.2">
      <c r="B29">
        <v>343</v>
      </c>
      <c r="C29">
        <v>356</v>
      </c>
      <c r="D29">
        <f>(C29-B29)+1</f>
        <v>14</v>
      </c>
      <c r="E29">
        <f>D29/2</f>
        <v>7</v>
      </c>
      <c r="G29">
        <v>0</v>
      </c>
      <c r="J29">
        <v>0</v>
      </c>
      <c r="L29">
        <v>0</v>
      </c>
      <c r="M29">
        <v>600</v>
      </c>
      <c r="N29">
        <v>1200</v>
      </c>
      <c r="O29" s="6">
        <f>((D29+G29)/N29)*100</f>
        <v>1.1666666666666667</v>
      </c>
      <c r="P29" s="6">
        <f>100-O29</f>
        <v>98.833333333333329</v>
      </c>
      <c r="Q29" s="6">
        <f>B29/120</f>
        <v>2.8583333333333334</v>
      </c>
      <c r="R29" s="6" t="s">
        <v>24</v>
      </c>
      <c r="S29" s="6" t="s">
        <v>24</v>
      </c>
      <c r="T29">
        <v>0</v>
      </c>
      <c r="U29" s="6" t="s">
        <v>24</v>
      </c>
    </row>
    <row r="32" spans="2:21" x14ac:dyDescent="0.2">
      <c r="M32" s="4"/>
    </row>
  </sheetData>
  <mergeCells count="16">
    <mergeCell ref="F27:G27"/>
    <mergeCell ref="H27:J27"/>
    <mergeCell ref="K27:L27"/>
    <mergeCell ref="B22:E22"/>
    <mergeCell ref="B27:E27"/>
    <mergeCell ref="B7:E7"/>
    <mergeCell ref="B14:E14"/>
    <mergeCell ref="F22:G22"/>
    <mergeCell ref="H22:J22"/>
    <mergeCell ref="K22:L22"/>
    <mergeCell ref="F7:G7"/>
    <mergeCell ref="H7:J7"/>
    <mergeCell ref="K7:L7"/>
    <mergeCell ref="F14:G14"/>
    <mergeCell ref="H14:J14"/>
    <mergeCell ref="K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2024-11-19T02:51:03Z</dcterms:modified>
</cp:coreProperties>
</file>