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3172023 Ex197/"/>
    </mc:Choice>
  </mc:AlternateContent>
  <xr:revisionPtr revIDLastSave="0" documentId="13_ncr:1_{4C89BA80-BAF9-5749-8B56-92AA6E327A1D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E10" i="1"/>
  <c r="AE12" i="1"/>
  <c r="AE5" i="1"/>
  <c r="AE6" i="1"/>
  <c r="AE7" i="1"/>
  <c r="AE8" i="1"/>
  <c r="AE4" i="1"/>
  <c r="R58" i="1"/>
  <c r="Q58" i="1"/>
  <c r="G58" i="1"/>
  <c r="J55" i="1"/>
  <c r="J58" i="1" s="1"/>
  <c r="N58" i="1" s="1"/>
  <c r="D56" i="1"/>
  <c r="E56" i="1" s="1"/>
  <c r="D57" i="1"/>
  <c r="E57" i="1" s="1"/>
  <c r="D55" i="1"/>
  <c r="E55" i="1" s="1"/>
  <c r="R50" i="1"/>
  <c r="Q50" i="1"/>
  <c r="M50" i="1"/>
  <c r="R44" i="1"/>
  <c r="Q44" i="1"/>
  <c r="J44" i="1"/>
  <c r="S44" i="1" s="1"/>
  <c r="D44" i="1"/>
  <c r="O44" i="1" s="1"/>
  <c r="P44" i="1" s="1"/>
  <c r="R39" i="1"/>
  <c r="Q39" i="1"/>
  <c r="M39" i="1"/>
  <c r="L39" i="1"/>
  <c r="G39" i="1"/>
  <c r="J37" i="1"/>
  <c r="S39" i="1"/>
  <c r="J36" i="1"/>
  <c r="D37" i="1"/>
  <c r="E37" i="1" s="1"/>
  <c r="D38" i="1"/>
  <c r="E38" i="1" s="1"/>
  <c r="D36" i="1"/>
  <c r="E36" i="1" s="1"/>
  <c r="R31" i="1"/>
  <c r="Q31" i="1"/>
  <c r="M31" i="1"/>
  <c r="L31" i="1"/>
  <c r="G31" i="1"/>
  <c r="R24" i="1"/>
  <c r="O24" i="1"/>
  <c r="P24" i="1" s="1"/>
  <c r="R19" i="1"/>
  <c r="Q19" i="1"/>
  <c r="M19" i="1"/>
  <c r="L19" i="1"/>
  <c r="G19" i="1"/>
  <c r="D30" i="1"/>
  <c r="E30" i="1" s="1"/>
  <c r="D29" i="1"/>
  <c r="E29" i="1" s="1"/>
  <c r="J29" i="1"/>
  <c r="S31" i="1" s="1"/>
  <c r="J24" i="1"/>
  <c r="N24" i="1" s="1"/>
  <c r="D16" i="1"/>
  <c r="E16" i="1" s="1"/>
  <c r="D17" i="1"/>
  <c r="E17" i="1" s="1"/>
  <c r="D18" i="1"/>
  <c r="E18" i="1" s="1"/>
  <c r="D15" i="1"/>
  <c r="E15" i="1" s="1"/>
  <c r="J15" i="1"/>
  <c r="S19" i="1" s="1"/>
  <c r="R10" i="1"/>
  <c r="O10" i="1"/>
  <c r="P10" i="1" s="1"/>
  <c r="J10" i="1"/>
  <c r="S10" i="1" s="1"/>
  <c r="R5" i="1"/>
  <c r="Q5" i="1"/>
  <c r="D5" i="1"/>
  <c r="O5" i="1" s="1"/>
  <c r="P5" i="1" s="1"/>
  <c r="J5" i="1"/>
  <c r="S5" i="1" s="1"/>
  <c r="E5" i="1" l="1"/>
  <c r="O50" i="1"/>
  <c r="P50" i="1" s="1"/>
  <c r="E44" i="1"/>
  <c r="D58" i="1"/>
  <c r="O58" i="1" s="1"/>
  <c r="P58" i="1" s="1"/>
  <c r="N50" i="1"/>
  <c r="J39" i="1"/>
  <c r="N39" i="1" s="1"/>
  <c r="N44" i="1"/>
  <c r="D39" i="1"/>
  <c r="O39" i="1" s="1"/>
  <c r="P39" i="1" s="1"/>
  <c r="D31" i="1"/>
  <c r="O31" i="1" s="1"/>
  <c r="P31" i="1" s="1"/>
  <c r="D19" i="1"/>
  <c r="O19" i="1" s="1"/>
  <c r="P19" i="1" s="1"/>
  <c r="S24" i="1"/>
  <c r="J31" i="1"/>
  <c r="N31" i="1" s="1"/>
  <c r="J19" i="1"/>
  <c r="N19" i="1" s="1"/>
  <c r="N10" i="1"/>
  <c r="N5" i="1"/>
</calcChain>
</file>

<file path=xl/sharedStrings.xml><?xml version="1.0" encoding="utf-8"?>
<sst xmlns="http://schemas.openxmlformats.org/spreadsheetml/2006/main" count="250" uniqueCount="31">
  <si>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</si>
  <si>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</si>
  <si>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</si>
  <si>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</si>
  <si>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</si>
  <si>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</si>
  <si>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</si>
  <si>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</si>
  <si>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</si>
  <si>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</si>
  <si>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</si>
  <si>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</si>
  <si>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</si>
  <si>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</si>
  <si>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</si>
  <si>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</si>
  <si>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</si>
  <si>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</si>
  <si>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</si>
  <si>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</si>
  <si>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</si>
  <si>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</si>
  <si>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</si>
  <si>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Time to first puncture</t>
  </si>
  <si>
    <t>Time to successful completion</t>
  </si>
  <si>
    <t>Total number of attempts</t>
  </si>
  <si>
    <t>Number of aborted attempts</t>
  </si>
  <si>
    <t>N/A</t>
  </si>
  <si>
    <t>Proportion of aborted attempts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</si>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</sst>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58"/>
  <sheetViews>
    <sheetView tabSelected="1" topLeftCell="G1" zoomScale="60" zoomScaleNormal="59" workbookViewId="0">
      <selection activeCell="AE4" sqref="AE4:AE12"/>
    </sheetView>
  </sheetViews>
  <sheetFormatPr baseColWidth="10" defaultColWidth="8.83203125" defaultRowHeight="15" x14ac:dyDescent="0.2"/>
  <cols>
    <col min="1" max="1" width="1.83203125" customWidth="1"/>
    <col min="2" max="2" width="11.33203125" style="8" customWidth="1"/>
    <col min="3" max="3" width="10" style="8" bestFit="1" customWidth="1"/>
    <col min="4" max="4" width="11" style="8" bestFit="1" customWidth="1"/>
    <col min="5" max="5" width="12.5" style="8" bestFit="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4" max="24" width="21" customWidth="1"/>
    <col min="25" max="25" width="15" customWidth="1"/>
    <col min="26" max="26" width="15.83203125" customWidth="1"/>
    <col min="27" max="27" width="13.33203125" customWidth="1"/>
    <col min="28" max="28" width="17" customWidth="1"/>
    <col min="29" max="29" width="13.33203125" customWidth="1"/>
    <col min="30" max="30" width="13.1640625" customWidth="1"/>
  </cols>
  <sheetData>
    <row r="1" spans="2:31" ht="6" customHeight="1" x14ac:dyDescent="0.2"/>
    <row r="2" spans="2:31" s="1" customFormat="1" x14ac:dyDescent="0.2">
      <c r="B2" s="9" t="s">
        <v>14</v>
      </c>
      <c r="C2" s="10"/>
      <c r="D2" s="10"/>
      <c r="E2" s="10"/>
      <c r="O2" s="7"/>
      <c r="P2" s="7"/>
      <c r="Q2" s="7"/>
      <c r="R2" s="7"/>
      <c r="S2" s="7"/>
    </row>
    <row r="3" spans="2:31" ht="64" x14ac:dyDescent="0.2">
      <c r="B3" s="13" t="s">
        <v>0</v>
      </c>
      <c r="C3" s="13"/>
      <c r="D3" s="13"/>
      <c r="E3" s="13"/>
      <c r="F3" s="13" t="s">
        <v>4</v>
      </c>
      <c r="G3" s="13"/>
      <c r="H3" s="13" t="s">
        <v>7</v>
      </c>
      <c r="I3" s="13"/>
      <c r="J3" s="13"/>
      <c r="K3" s="13" t="s">
        <v>8</v>
      </c>
      <c r="L3" s="13"/>
      <c r="M3" s="4" t="s">
        <v>12</v>
      </c>
      <c r="N3" s="4" t="s">
        <v>10</v>
      </c>
      <c r="O3" s="6" t="s">
        <v>11</v>
      </c>
      <c r="P3" s="6" t="s">
        <v>13</v>
      </c>
      <c r="Q3" s="6" t="s">
        <v>30</v>
      </c>
      <c r="R3" s="6" t="s">
        <v>23</v>
      </c>
      <c r="S3" s="6" t="s">
        <v>24</v>
      </c>
      <c r="T3" s="6" t="s">
        <v>25</v>
      </c>
      <c r="U3" s="6" t="s">
        <v>26</v>
      </c>
      <c r="X3" s="6" t="s">
        <v>11</v>
      </c>
      <c r="Y3" s="6" t="s">
        <v>13</v>
      </c>
      <c r="Z3" s="6" t="s">
        <v>30</v>
      </c>
      <c r="AA3" s="6" t="s">
        <v>23</v>
      </c>
      <c r="AB3" s="6" t="s">
        <v>24</v>
      </c>
      <c r="AC3" s="6" t="s">
        <v>25</v>
      </c>
      <c r="AD3" s="6" t="s">
        <v>26</v>
      </c>
      <c r="AE3" s="6" t="s">
        <v>28</v>
      </c>
    </row>
    <row r="4" spans="2:31" x14ac:dyDescent="0.2">
      <c r="B4" s="11" t="s">
        <v>1</v>
      </c>
      <c r="C4" s="11" t="s">
        <v>2</v>
      </c>
      <c r="D4" s="11" t="s">
        <v>3</v>
      </c>
      <c r="E4" s="11" t="s">
        <v>29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5">
        <v>2.7777777777777777</v>
      </c>
      <c r="Y4" s="5">
        <v>97.222222222222229</v>
      </c>
      <c r="Z4" s="5">
        <v>0.26666666666666666</v>
      </c>
      <c r="AA4" s="5">
        <v>0.27500000000000002</v>
      </c>
      <c r="AB4" s="5">
        <v>0.31666666666666665</v>
      </c>
      <c r="AC4">
        <v>1</v>
      </c>
      <c r="AD4">
        <v>0</v>
      </c>
      <c r="AE4" s="12">
        <f>(AD4/AC4)*100</f>
        <v>0</v>
      </c>
    </row>
    <row r="5" spans="2:31" x14ac:dyDescent="0.2">
      <c r="B5" s="8">
        <v>32</v>
      </c>
      <c r="C5" s="8">
        <v>32</v>
      </c>
      <c r="D5" s="8">
        <f>(C5-B5)+1</f>
        <v>1</v>
      </c>
      <c r="E5" s="8">
        <f>D5/2</f>
        <v>0.5</v>
      </c>
      <c r="F5">
        <v>33</v>
      </c>
      <c r="G5">
        <v>1</v>
      </c>
      <c r="H5">
        <v>34</v>
      </c>
      <c r="I5">
        <v>71</v>
      </c>
      <c r="J5">
        <f>(I5-H5)+1</f>
        <v>38</v>
      </c>
      <c r="K5">
        <v>72</v>
      </c>
      <c r="L5">
        <v>1</v>
      </c>
      <c r="M5">
        <v>72</v>
      </c>
      <c r="N5">
        <f>M5-(J5+L5)</f>
        <v>33</v>
      </c>
      <c r="O5" s="5">
        <f>((D5+G5)/M5)*100</f>
        <v>2.7777777777777777</v>
      </c>
      <c r="P5" s="5">
        <f>100-O5</f>
        <v>97.222222222222229</v>
      </c>
      <c r="Q5" s="5">
        <f>B5/120</f>
        <v>0.26666666666666666</v>
      </c>
      <c r="R5" s="5">
        <f>F5/120</f>
        <v>0.27500000000000002</v>
      </c>
      <c r="S5" s="5">
        <f>J5/120</f>
        <v>0.31666666666666665</v>
      </c>
      <c r="T5">
        <v>1</v>
      </c>
      <c r="U5">
        <v>0</v>
      </c>
      <c r="X5" s="5">
        <v>0.22371364653243847</v>
      </c>
      <c r="Y5" s="5">
        <v>99.776286353467555</v>
      </c>
      <c r="Z5" s="5" t="s">
        <v>27</v>
      </c>
      <c r="AA5" s="5">
        <v>3.0333333333333332</v>
      </c>
      <c r="AB5" s="5">
        <v>0.69166666666666665</v>
      </c>
      <c r="AC5">
        <v>1</v>
      </c>
      <c r="AD5">
        <v>0</v>
      </c>
      <c r="AE5" s="12">
        <f t="shared" ref="AE5:AE12" si="0">(AD5/AC5)*100</f>
        <v>0</v>
      </c>
    </row>
    <row r="6" spans="2:31" x14ac:dyDescent="0.2">
      <c r="X6" s="5">
        <v>4.3333333333333339</v>
      </c>
      <c r="Y6" s="5">
        <v>95.666666666666671</v>
      </c>
      <c r="Z6" s="5">
        <v>2.375</v>
      </c>
      <c r="AA6" s="5">
        <v>3.0916666666666668</v>
      </c>
      <c r="AB6" s="5">
        <v>3.3333333333333333E-2</v>
      </c>
      <c r="AC6">
        <v>2</v>
      </c>
      <c r="AD6">
        <v>1</v>
      </c>
      <c r="AE6" s="12">
        <f t="shared" si="0"/>
        <v>50</v>
      </c>
    </row>
    <row r="7" spans="2:31" s="1" customFormat="1" x14ac:dyDescent="0.2">
      <c r="B7" s="9" t="s">
        <v>15</v>
      </c>
      <c r="C7" s="10"/>
      <c r="D7" s="10"/>
      <c r="E7" s="10"/>
      <c r="O7" s="7"/>
      <c r="P7" s="7"/>
      <c r="Q7" s="7"/>
      <c r="R7" s="7"/>
      <c r="S7" s="7"/>
      <c r="X7" s="5">
        <v>1.9230769230769231</v>
      </c>
      <c r="Y7" s="5">
        <v>98.07692307692308</v>
      </c>
      <c r="Z7" s="5" t="s">
        <v>27</v>
      </c>
      <c r="AA7" s="5">
        <v>0.05</v>
      </c>
      <c r="AB7" s="5">
        <v>0.375</v>
      </c>
      <c r="AC7">
        <v>1</v>
      </c>
      <c r="AD7">
        <v>0</v>
      </c>
      <c r="AE7" s="12">
        <f t="shared" si="0"/>
        <v>0</v>
      </c>
    </row>
    <row r="8" spans="2:31" ht="64" x14ac:dyDescent="0.2">
      <c r="B8" s="13" t="s">
        <v>0</v>
      </c>
      <c r="C8" s="13"/>
      <c r="D8" s="13"/>
      <c r="E8" s="13"/>
      <c r="F8" s="13" t="s">
        <v>4</v>
      </c>
      <c r="G8" s="13"/>
      <c r="H8" s="13" t="s">
        <v>7</v>
      </c>
      <c r="I8" s="13"/>
      <c r="J8" s="13"/>
      <c r="K8" s="13" t="s">
        <v>8</v>
      </c>
      <c r="L8" s="13"/>
      <c r="M8" s="4" t="s">
        <v>12</v>
      </c>
      <c r="N8" s="4" t="s">
        <v>10</v>
      </c>
      <c r="O8" s="6" t="s">
        <v>11</v>
      </c>
      <c r="P8" s="6" t="s">
        <v>13</v>
      </c>
      <c r="Q8" s="6" t="s">
        <v>30</v>
      </c>
      <c r="R8" s="6" t="s">
        <v>23</v>
      </c>
      <c r="S8" s="6" t="s">
        <v>24</v>
      </c>
      <c r="T8" s="6" t="s">
        <v>25</v>
      </c>
      <c r="U8" s="6" t="s">
        <v>26</v>
      </c>
      <c r="X8" s="5">
        <v>3.648068669527897</v>
      </c>
      <c r="Y8" s="5">
        <v>96.351931330472098</v>
      </c>
      <c r="Z8" s="5">
        <v>2.0916666666666668</v>
      </c>
      <c r="AA8" s="5">
        <v>2.7833333333333332</v>
      </c>
      <c r="AB8" s="5">
        <v>1.0916666666666666</v>
      </c>
      <c r="AC8">
        <v>1</v>
      </c>
      <c r="AD8">
        <v>0</v>
      </c>
      <c r="AE8" s="12">
        <f t="shared" si="0"/>
        <v>0</v>
      </c>
    </row>
    <row r="9" spans="2:31" x14ac:dyDescent="0.2">
      <c r="B9" s="11" t="s">
        <v>1</v>
      </c>
      <c r="C9" s="11" t="s">
        <v>2</v>
      </c>
      <c r="D9" s="11" t="s">
        <v>3</v>
      </c>
      <c r="E9" s="11" t="s">
        <v>29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2" t="s">
        <v>6</v>
      </c>
      <c r="M9" s="2" t="s">
        <v>9</v>
      </c>
      <c r="X9" s="5">
        <v>1.8333333333333333</v>
      </c>
      <c r="Y9" s="5">
        <v>98.166666666666671</v>
      </c>
      <c r="Z9" s="5">
        <v>3.5333333333333332</v>
      </c>
      <c r="AA9" s="5">
        <v>3.5583333333333331</v>
      </c>
      <c r="AB9" s="5">
        <v>0</v>
      </c>
      <c r="AC9">
        <v>2</v>
      </c>
      <c r="AD9">
        <v>2</v>
      </c>
      <c r="AE9" s="12">
        <f>(AD9/AC9)*100</f>
        <v>100</v>
      </c>
    </row>
    <row r="10" spans="2:31" x14ac:dyDescent="0.2">
      <c r="F10">
        <v>363</v>
      </c>
      <c r="G10">
        <v>1</v>
      </c>
      <c r="H10">
        <v>364</v>
      </c>
      <c r="I10">
        <v>446</v>
      </c>
      <c r="J10">
        <f>(I10-H10)+1</f>
        <v>83</v>
      </c>
      <c r="K10">
        <v>447</v>
      </c>
      <c r="L10">
        <v>1</v>
      </c>
      <c r="M10">
        <v>447</v>
      </c>
      <c r="N10">
        <f>M10-(J10+L10)</f>
        <v>363</v>
      </c>
      <c r="O10" s="5">
        <f>((D10+G10)/M10)*100</f>
        <v>0.22371364653243847</v>
      </c>
      <c r="P10" s="5">
        <f>100-O10</f>
        <v>99.776286353467555</v>
      </c>
      <c r="Q10" s="5" t="s">
        <v>27</v>
      </c>
      <c r="R10" s="5">
        <f>H10/120</f>
        <v>3.0333333333333332</v>
      </c>
      <c r="S10" s="5">
        <f>J10/120</f>
        <v>0.69166666666666665</v>
      </c>
      <c r="T10">
        <v>1</v>
      </c>
      <c r="U10">
        <v>0</v>
      </c>
      <c r="X10" s="5">
        <v>3.103448275862069</v>
      </c>
      <c r="Y10" s="5">
        <v>96.896551724137936</v>
      </c>
      <c r="Z10" s="5">
        <v>0.8666666666666667</v>
      </c>
      <c r="AA10" s="5">
        <v>1.25</v>
      </c>
      <c r="AB10" s="5">
        <v>1.1583333333333334</v>
      </c>
      <c r="AC10">
        <v>1</v>
      </c>
      <c r="AD10">
        <v>0</v>
      </c>
      <c r="AE10" s="12">
        <f t="shared" si="0"/>
        <v>0</v>
      </c>
    </row>
    <row r="11" spans="2:31" x14ac:dyDescent="0.2">
      <c r="X11" s="5">
        <v>0</v>
      </c>
      <c r="Y11" s="5">
        <v>100</v>
      </c>
      <c r="Z11" s="5">
        <v>0</v>
      </c>
      <c r="AA11" s="5">
        <v>0</v>
      </c>
      <c r="AB11" s="5" t="s">
        <v>27</v>
      </c>
      <c r="AC11">
        <v>0</v>
      </c>
      <c r="AD11">
        <v>0</v>
      </c>
      <c r="AE11" s="12"/>
    </row>
    <row r="12" spans="2:31" s="1" customFormat="1" x14ac:dyDescent="0.2">
      <c r="B12" s="9" t="s">
        <v>16</v>
      </c>
      <c r="C12" s="10"/>
      <c r="D12" s="10"/>
      <c r="E12" s="10"/>
      <c r="O12" s="7"/>
      <c r="P12" s="7"/>
      <c r="Q12" s="7"/>
      <c r="R12" s="7"/>
      <c r="S12" s="7"/>
      <c r="X12" s="5">
        <v>4</v>
      </c>
      <c r="Y12" s="5">
        <v>96</v>
      </c>
      <c r="Z12" s="5">
        <v>2.1416666666666666</v>
      </c>
      <c r="AA12" s="5">
        <v>4.7750000000000004</v>
      </c>
      <c r="AB12" s="5" t="s">
        <v>27</v>
      </c>
      <c r="AC12">
        <v>1</v>
      </c>
      <c r="AD12">
        <v>0</v>
      </c>
      <c r="AE12" s="12">
        <f t="shared" si="0"/>
        <v>0</v>
      </c>
    </row>
    <row r="13" spans="2:31" ht="64" x14ac:dyDescent="0.2">
      <c r="B13" s="13" t="s">
        <v>0</v>
      </c>
      <c r="C13" s="13"/>
      <c r="D13" s="13"/>
      <c r="E13" s="13"/>
      <c r="F13" s="13" t="s">
        <v>4</v>
      </c>
      <c r="G13" s="13"/>
      <c r="H13" s="13" t="s">
        <v>7</v>
      </c>
      <c r="I13" s="13"/>
      <c r="J13" s="13"/>
      <c r="K13" s="13" t="s">
        <v>8</v>
      </c>
      <c r="L13" s="13"/>
      <c r="M13" s="4" t="s">
        <v>12</v>
      </c>
      <c r="N13" s="4" t="s">
        <v>10</v>
      </c>
      <c r="O13" s="6" t="s">
        <v>11</v>
      </c>
      <c r="P13" s="6" t="s">
        <v>13</v>
      </c>
      <c r="Q13" s="6" t="s">
        <v>30</v>
      </c>
      <c r="R13" s="6" t="s">
        <v>23</v>
      </c>
      <c r="S13" s="6" t="s">
        <v>24</v>
      </c>
      <c r="T13" s="6" t="s">
        <v>25</v>
      </c>
      <c r="U13" s="6" t="s">
        <v>26</v>
      </c>
    </row>
    <row r="14" spans="2:31" x14ac:dyDescent="0.2">
      <c r="B14" s="11" t="s">
        <v>1</v>
      </c>
      <c r="C14" s="11" t="s">
        <v>2</v>
      </c>
      <c r="D14" s="11" t="s">
        <v>3</v>
      </c>
      <c r="E14" s="11" t="s">
        <v>29</v>
      </c>
      <c r="F14" s="2" t="s">
        <v>5</v>
      </c>
      <c r="G14" s="2" t="s">
        <v>6</v>
      </c>
      <c r="H14" s="2" t="s">
        <v>1</v>
      </c>
      <c r="I14" s="2" t="s">
        <v>2</v>
      </c>
      <c r="J14" s="2" t="s">
        <v>3</v>
      </c>
      <c r="K14" s="2" t="s">
        <v>5</v>
      </c>
      <c r="L14" s="2" t="s">
        <v>6</v>
      </c>
      <c r="M14" s="2" t="s">
        <v>9</v>
      </c>
    </row>
    <row r="15" spans="2:31" x14ac:dyDescent="0.2">
      <c r="B15" s="8">
        <v>285</v>
      </c>
      <c r="C15" s="8">
        <v>288</v>
      </c>
      <c r="D15" s="8">
        <f>(C15-B15)+1</f>
        <v>4</v>
      </c>
      <c r="E15" s="8">
        <f>D15/2</f>
        <v>2</v>
      </c>
      <c r="F15">
        <v>371</v>
      </c>
      <c r="G15">
        <v>1</v>
      </c>
      <c r="H15">
        <v>597</v>
      </c>
      <c r="I15">
        <v>600</v>
      </c>
      <c r="J15">
        <f>(I15-H15)+1</f>
        <v>4</v>
      </c>
      <c r="M15">
        <v>600</v>
      </c>
    </row>
    <row r="16" spans="2:31" x14ac:dyDescent="0.2">
      <c r="B16" s="8">
        <v>295</v>
      </c>
      <c r="C16" s="8">
        <v>295</v>
      </c>
      <c r="D16" s="8">
        <f t="shared" ref="D16:D18" si="1">(C16-B16)+1</f>
        <v>1</v>
      </c>
      <c r="E16" s="8">
        <f t="shared" ref="E16:E18" si="2">D16/2</f>
        <v>0.5</v>
      </c>
      <c r="F16">
        <v>596</v>
      </c>
      <c r="G16">
        <v>1</v>
      </c>
    </row>
    <row r="17" spans="2:21" x14ac:dyDescent="0.2">
      <c r="B17" s="8">
        <v>370</v>
      </c>
      <c r="C17" s="8">
        <v>385</v>
      </c>
      <c r="D17" s="8">
        <f t="shared" si="1"/>
        <v>16</v>
      </c>
      <c r="E17" s="8">
        <f t="shared" si="2"/>
        <v>8</v>
      </c>
    </row>
    <row r="18" spans="2:21" x14ac:dyDescent="0.2">
      <c r="B18" s="8">
        <v>593</v>
      </c>
      <c r="C18" s="8">
        <v>595</v>
      </c>
      <c r="D18" s="8">
        <f t="shared" si="1"/>
        <v>3</v>
      </c>
      <c r="E18" s="8">
        <f t="shared" si="2"/>
        <v>1.5</v>
      </c>
    </row>
    <row r="19" spans="2:21" x14ac:dyDescent="0.2">
      <c r="D19" s="8">
        <f>SUM(D15:D18)</f>
        <v>24</v>
      </c>
      <c r="G19" s="8">
        <f>SUM(G15:G18)</f>
        <v>2</v>
      </c>
      <c r="J19" s="8">
        <f>SUM(J15:J18)</f>
        <v>4</v>
      </c>
      <c r="L19" s="8">
        <f>SUM(L15:L18)</f>
        <v>0</v>
      </c>
      <c r="M19" s="8">
        <f>SUM(M15:M18)</f>
        <v>600</v>
      </c>
      <c r="N19">
        <f>M19-(J19+L19)</f>
        <v>596</v>
      </c>
      <c r="O19" s="5">
        <f>((D19+G19)/M19)*100</f>
        <v>4.3333333333333339</v>
      </c>
      <c r="P19" s="5">
        <f>100-O19</f>
        <v>95.666666666666671</v>
      </c>
      <c r="Q19" s="5">
        <f>B15/120</f>
        <v>2.375</v>
      </c>
      <c r="R19" s="5">
        <f>F15/120</f>
        <v>3.0916666666666668</v>
      </c>
      <c r="S19" s="5">
        <f>J15/120</f>
        <v>3.3333333333333333E-2</v>
      </c>
      <c r="T19">
        <v>2</v>
      </c>
      <c r="U19">
        <v>1</v>
      </c>
    </row>
    <row r="21" spans="2:21" s="1" customFormat="1" x14ac:dyDescent="0.2">
      <c r="B21" s="9" t="s">
        <v>17</v>
      </c>
      <c r="C21" s="10"/>
      <c r="D21" s="10"/>
      <c r="E21" s="10"/>
      <c r="O21" s="7"/>
      <c r="P21" s="7"/>
      <c r="Q21" s="7"/>
      <c r="R21" s="7"/>
      <c r="S21" s="7"/>
    </row>
    <row r="22" spans="2:21" ht="64" x14ac:dyDescent="0.2">
      <c r="B22" s="13" t="s">
        <v>0</v>
      </c>
      <c r="C22" s="13"/>
      <c r="D22" s="13"/>
      <c r="E22" s="13"/>
      <c r="F22" s="13" t="s">
        <v>4</v>
      </c>
      <c r="G22" s="13"/>
      <c r="H22" s="13" t="s">
        <v>7</v>
      </c>
      <c r="I22" s="13"/>
      <c r="J22" s="13"/>
      <c r="K22" s="13" t="s">
        <v>8</v>
      </c>
      <c r="L22" s="13"/>
      <c r="M22" s="4" t="s">
        <v>12</v>
      </c>
      <c r="N22" s="4" t="s">
        <v>10</v>
      </c>
      <c r="O22" s="6" t="s">
        <v>11</v>
      </c>
      <c r="P22" s="6" t="s">
        <v>13</v>
      </c>
      <c r="Q22" s="6" t="s">
        <v>30</v>
      </c>
      <c r="R22" s="6" t="s">
        <v>23</v>
      </c>
      <c r="S22" s="6" t="s">
        <v>24</v>
      </c>
      <c r="T22" s="6" t="s">
        <v>25</v>
      </c>
      <c r="U22" s="6" t="s">
        <v>26</v>
      </c>
    </row>
    <row r="23" spans="2:21" x14ac:dyDescent="0.2">
      <c r="B23" s="11" t="s">
        <v>1</v>
      </c>
      <c r="C23" s="11" t="s">
        <v>2</v>
      </c>
      <c r="D23" s="11" t="s">
        <v>3</v>
      </c>
      <c r="E23" s="11" t="s">
        <v>29</v>
      </c>
      <c r="F23" s="2" t="s">
        <v>5</v>
      </c>
      <c r="G23" s="2" t="s">
        <v>6</v>
      </c>
      <c r="H23" s="2" t="s">
        <v>1</v>
      </c>
      <c r="I23" s="2" t="s">
        <v>2</v>
      </c>
      <c r="J23" s="2" t="s">
        <v>3</v>
      </c>
      <c r="K23" s="2" t="s">
        <v>5</v>
      </c>
      <c r="L23" s="2" t="s">
        <v>6</v>
      </c>
      <c r="M23" s="2" t="s">
        <v>9</v>
      </c>
    </row>
    <row r="24" spans="2:21" x14ac:dyDescent="0.2">
      <c r="F24">
        <v>6</v>
      </c>
      <c r="G24">
        <v>1</v>
      </c>
      <c r="H24">
        <v>7</v>
      </c>
      <c r="I24">
        <v>51</v>
      </c>
      <c r="J24">
        <f>(I24-H24)+1</f>
        <v>45</v>
      </c>
      <c r="K24">
        <v>52</v>
      </c>
      <c r="L24">
        <v>1</v>
      </c>
      <c r="M24">
        <v>52</v>
      </c>
      <c r="N24">
        <f>M24-(J24+L24)</f>
        <v>6</v>
      </c>
      <c r="O24" s="5">
        <f>((D24+G24)/M24)*100</f>
        <v>1.9230769230769231</v>
      </c>
      <c r="P24" s="5">
        <f>100-O24</f>
        <v>98.07692307692308</v>
      </c>
      <c r="Q24" s="5" t="s">
        <v>27</v>
      </c>
      <c r="R24" s="5">
        <f>F24/120</f>
        <v>0.05</v>
      </c>
      <c r="S24" s="5">
        <f>J24/120</f>
        <v>0.375</v>
      </c>
      <c r="T24">
        <v>1</v>
      </c>
      <c r="U24">
        <v>0</v>
      </c>
    </row>
    <row r="26" spans="2:21" s="1" customFormat="1" x14ac:dyDescent="0.2">
      <c r="B26" s="9" t="s">
        <v>18</v>
      </c>
      <c r="C26" s="10"/>
      <c r="D26" s="10"/>
      <c r="E26" s="10"/>
      <c r="O26" s="7"/>
      <c r="P26" s="7"/>
      <c r="Q26" s="7"/>
      <c r="R26" s="7"/>
      <c r="S26" s="7"/>
    </row>
    <row r="27" spans="2:21" ht="64" x14ac:dyDescent="0.2">
      <c r="B27" s="13" t="s">
        <v>0</v>
      </c>
      <c r="C27" s="13"/>
      <c r="D27" s="13"/>
      <c r="E27" s="13"/>
      <c r="F27" s="13" t="s">
        <v>4</v>
      </c>
      <c r="G27" s="13"/>
      <c r="H27" s="13" t="s">
        <v>7</v>
      </c>
      <c r="I27" s="13"/>
      <c r="J27" s="13"/>
      <c r="K27" s="13" t="s">
        <v>8</v>
      </c>
      <c r="L27" s="13"/>
      <c r="M27" s="4" t="s">
        <v>12</v>
      </c>
      <c r="N27" s="4" t="s">
        <v>10</v>
      </c>
      <c r="O27" s="6" t="s">
        <v>11</v>
      </c>
      <c r="P27" s="6" t="s">
        <v>13</v>
      </c>
      <c r="Q27" s="6" t="s">
        <v>30</v>
      </c>
      <c r="R27" s="6" t="s">
        <v>23</v>
      </c>
      <c r="S27" s="6" t="s">
        <v>24</v>
      </c>
      <c r="T27" s="6" t="s">
        <v>25</v>
      </c>
      <c r="U27" s="6" t="s">
        <v>26</v>
      </c>
    </row>
    <row r="28" spans="2:21" x14ac:dyDescent="0.2">
      <c r="B28" s="11" t="s">
        <v>1</v>
      </c>
      <c r="C28" s="11" t="s">
        <v>2</v>
      </c>
      <c r="D28" s="11" t="s">
        <v>3</v>
      </c>
      <c r="E28" s="11" t="s">
        <v>29</v>
      </c>
      <c r="F28" s="2" t="s">
        <v>5</v>
      </c>
      <c r="G28" s="2" t="s">
        <v>6</v>
      </c>
      <c r="H28" s="2" t="s">
        <v>1</v>
      </c>
      <c r="I28" s="2" t="s">
        <v>2</v>
      </c>
      <c r="J28" s="2" t="s">
        <v>3</v>
      </c>
      <c r="K28" s="2" t="s">
        <v>5</v>
      </c>
      <c r="L28" s="2" t="s">
        <v>6</v>
      </c>
      <c r="M28" s="2" t="s">
        <v>9</v>
      </c>
    </row>
    <row r="29" spans="2:21" x14ac:dyDescent="0.2">
      <c r="B29" s="11">
        <v>251</v>
      </c>
      <c r="C29" s="11">
        <v>257</v>
      </c>
      <c r="D29" s="8">
        <f>(C29-B29)+1</f>
        <v>7</v>
      </c>
      <c r="E29" s="8">
        <f>D29/2</f>
        <v>3.5</v>
      </c>
      <c r="F29" s="2">
        <v>334</v>
      </c>
      <c r="G29" s="2">
        <v>1</v>
      </c>
      <c r="H29" s="2">
        <v>335</v>
      </c>
      <c r="I29" s="2">
        <v>465</v>
      </c>
      <c r="J29">
        <f>(I29-H29)+1</f>
        <v>131</v>
      </c>
      <c r="K29" s="2">
        <v>466</v>
      </c>
      <c r="L29" s="2">
        <v>1</v>
      </c>
      <c r="M29" s="2">
        <v>466</v>
      </c>
    </row>
    <row r="30" spans="2:21" x14ac:dyDescent="0.2">
      <c r="B30" s="8">
        <v>325</v>
      </c>
      <c r="C30" s="8">
        <v>333</v>
      </c>
      <c r="D30" s="8">
        <f>(C30-B30)+1</f>
        <v>9</v>
      </c>
      <c r="E30" s="8">
        <f>D30/2</f>
        <v>4.5</v>
      </c>
    </row>
    <row r="31" spans="2:21" x14ac:dyDescent="0.2">
      <c r="D31" s="8">
        <f>SUM(D29:D30)</f>
        <v>16</v>
      </c>
      <c r="G31" s="8">
        <f>SUM(G29:G30)</f>
        <v>1</v>
      </c>
      <c r="J31" s="8">
        <f>SUM(J29:J30)</f>
        <v>131</v>
      </c>
      <c r="L31" s="8">
        <f>SUM(L29:L30)</f>
        <v>1</v>
      </c>
      <c r="M31" s="8">
        <f>SUM(M29:M30)</f>
        <v>466</v>
      </c>
      <c r="N31">
        <f>M31-(J31+L31)</f>
        <v>334</v>
      </c>
      <c r="O31" s="5">
        <f>((D31+G31)/M31)*100</f>
        <v>3.648068669527897</v>
      </c>
      <c r="P31" s="5">
        <f>100-O31</f>
        <v>96.351931330472098</v>
      </c>
      <c r="Q31" s="5">
        <f>B29/120</f>
        <v>2.0916666666666668</v>
      </c>
      <c r="R31" s="5">
        <f>F29/120</f>
        <v>2.7833333333333332</v>
      </c>
      <c r="S31" s="5">
        <f>J29/120</f>
        <v>1.0916666666666666</v>
      </c>
      <c r="T31">
        <v>1</v>
      </c>
      <c r="U31">
        <v>0</v>
      </c>
    </row>
    <row r="33" spans="2:21" s="1" customFormat="1" x14ac:dyDescent="0.2">
      <c r="B33" s="9" t="s">
        <v>19</v>
      </c>
      <c r="C33" s="10"/>
      <c r="D33" s="10"/>
      <c r="E33" s="10"/>
      <c r="O33" s="7"/>
      <c r="P33" s="7"/>
      <c r="Q33" s="7"/>
      <c r="R33" s="7"/>
      <c r="S33" s="7"/>
    </row>
    <row r="34" spans="2:21" ht="64" x14ac:dyDescent="0.2">
      <c r="B34" s="13" t="s">
        <v>0</v>
      </c>
      <c r="C34" s="13"/>
      <c r="D34" s="13"/>
      <c r="E34" s="13"/>
      <c r="F34" s="13" t="s">
        <v>4</v>
      </c>
      <c r="G34" s="13"/>
      <c r="H34" s="13" t="s">
        <v>7</v>
      </c>
      <c r="I34" s="13"/>
      <c r="J34" s="13"/>
      <c r="K34" s="13" t="s">
        <v>8</v>
      </c>
      <c r="L34" s="13"/>
      <c r="M34" s="4" t="s">
        <v>12</v>
      </c>
      <c r="N34" s="4" t="s">
        <v>10</v>
      </c>
      <c r="O34" s="6" t="s">
        <v>11</v>
      </c>
      <c r="P34" s="6" t="s">
        <v>13</v>
      </c>
      <c r="Q34" s="6" t="s">
        <v>30</v>
      </c>
      <c r="R34" s="6" t="s">
        <v>23</v>
      </c>
      <c r="S34" s="6" t="s">
        <v>24</v>
      </c>
      <c r="T34" s="6" t="s">
        <v>25</v>
      </c>
      <c r="U34" s="6" t="s">
        <v>26</v>
      </c>
    </row>
    <row r="35" spans="2:21" x14ac:dyDescent="0.2">
      <c r="B35" s="11" t="s">
        <v>1</v>
      </c>
      <c r="C35" s="11" t="s">
        <v>2</v>
      </c>
      <c r="D35" s="11" t="s">
        <v>3</v>
      </c>
      <c r="E35" s="11" t="s">
        <v>29</v>
      </c>
      <c r="F35" s="2" t="s">
        <v>5</v>
      </c>
      <c r="G35" s="2" t="s">
        <v>6</v>
      </c>
      <c r="H35" s="2" t="s">
        <v>1</v>
      </c>
      <c r="I35" s="2" t="s">
        <v>2</v>
      </c>
      <c r="J35" s="2" t="s">
        <v>3</v>
      </c>
      <c r="K35" s="2" t="s">
        <v>5</v>
      </c>
      <c r="L35" s="2" t="s">
        <v>6</v>
      </c>
      <c r="M35" s="2" t="s">
        <v>9</v>
      </c>
    </row>
    <row r="36" spans="2:21" x14ac:dyDescent="0.2">
      <c r="B36" s="11">
        <v>424</v>
      </c>
      <c r="C36" s="11">
        <v>426</v>
      </c>
      <c r="D36" s="8">
        <f>(C36-B36)+1</f>
        <v>3</v>
      </c>
      <c r="E36" s="8">
        <f>D36/2</f>
        <v>1.5</v>
      </c>
      <c r="F36" s="2">
        <v>427</v>
      </c>
      <c r="G36" s="2">
        <v>1</v>
      </c>
      <c r="H36" s="2">
        <v>428</v>
      </c>
      <c r="I36" s="2">
        <v>469</v>
      </c>
      <c r="J36">
        <f>(I36-H36)+1</f>
        <v>42</v>
      </c>
      <c r="K36" s="2"/>
      <c r="L36" s="2"/>
      <c r="M36" s="2">
        <v>600</v>
      </c>
    </row>
    <row r="37" spans="2:21" x14ac:dyDescent="0.2">
      <c r="B37" s="11">
        <v>510</v>
      </c>
      <c r="C37" s="11">
        <v>512</v>
      </c>
      <c r="D37" s="8">
        <f t="shared" ref="D37:D38" si="3">(C37-B37)+1</f>
        <v>3</v>
      </c>
      <c r="E37" s="8">
        <f t="shared" ref="E37:E38" si="4">D37/2</f>
        <v>1.5</v>
      </c>
      <c r="F37" s="2">
        <v>513</v>
      </c>
      <c r="G37" s="2">
        <v>1</v>
      </c>
      <c r="H37" s="2">
        <v>514</v>
      </c>
      <c r="I37" s="2">
        <v>524</v>
      </c>
      <c r="J37">
        <f t="shared" ref="J37" si="5">(I37-H37)+1</f>
        <v>11</v>
      </c>
      <c r="K37" s="2"/>
      <c r="L37" s="2"/>
      <c r="M37" s="2"/>
    </row>
    <row r="38" spans="2:21" x14ac:dyDescent="0.2">
      <c r="B38" s="11">
        <v>542</v>
      </c>
      <c r="C38" s="11">
        <v>544</v>
      </c>
      <c r="D38" s="8">
        <f t="shared" si="3"/>
        <v>3</v>
      </c>
      <c r="E38" s="8">
        <f t="shared" si="4"/>
        <v>1.5</v>
      </c>
      <c r="F38" s="2"/>
      <c r="G38" s="2"/>
      <c r="H38" s="2"/>
      <c r="I38" s="2"/>
      <c r="K38" s="2"/>
      <c r="L38" s="2"/>
      <c r="M38" s="2"/>
    </row>
    <row r="39" spans="2:21" x14ac:dyDescent="0.2">
      <c r="B39" s="11"/>
      <c r="C39" s="11"/>
      <c r="D39" s="11">
        <f>SUM(D36:D38)</f>
        <v>9</v>
      </c>
      <c r="E39" s="11"/>
      <c r="F39" s="2"/>
      <c r="G39" s="11">
        <f>SUM(G36:G38)</f>
        <v>2</v>
      </c>
      <c r="H39" s="2"/>
      <c r="I39" s="2"/>
      <c r="J39" s="11">
        <f>SUM(J36:J38)</f>
        <v>53</v>
      </c>
      <c r="K39" s="2"/>
      <c r="L39" s="11">
        <f>SUM(L36:L38)</f>
        <v>0</v>
      </c>
      <c r="M39" s="11">
        <f>SUM(M36:M38)</f>
        <v>600</v>
      </c>
      <c r="N39">
        <f>M39-(J39+L39)</f>
        <v>547</v>
      </c>
      <c r="O39" s="5">
        <f>((D39+G39)/M39)*100</f>
        <v>1.8333333333333333</v>
      </c>
      <c r="P39" s="5">
        <f>100-O39</f>
        <v>98.166666666666671</v>
      </c>
      <c r="Q39" s="5">
        <f>B36/120</f>
        <v>3.5333333333333332</v>
      </c>
      <c r="R39" s="5">
        <f>F36/120</f>
        <v>3.5583333333333331</v>
      </c>
      <c r="S39" s="5">
        <f>J38/120</f>
        <v>0</v>
      </c>
      <c r="T39">
        <v>2</v>
      </c>
      <c r="U39">
        <v>2</v>
      </c>
    </row>
    <row r="41" spans="2:21" s="1" customFormat="1" x14ac:dyDescent="0.2">
      <c r="B41" s="9" t="s">
        <v>20</v>
      </c>
      <c r="C41" s="10"/>
      <c r="D41" s="10"/>
      <c r="E41" s="10"/>
      <c r="O41" s="7"/>
      <c r="P41" s="7"/>
      <c r="Q41" s="7"/>
      <c r="R41" s="7"/>
      <c r="S41" s="7"/>
    </row>
    <row r="42" spans="2:21" ht="64" x14ac:dyDescent="0.2">
      <c r="B42" s="13" t="s">
        <v>0</v>
      </c>
      <c r="C42" s="13"/>
      <c r="D42" s="13"/>
      <c r="E42" s="13"/>
      <c r="F42" s="13" t="s">
        <v>4</v>
      </c>
      <c r="G42" s="13"/>
      <c r="H42" s="13" t="s">
        <v>7</v>
      </c>
      <c r="I42" s="13"/>
      <c r="J42" s="13"/>
      <c r="K42" s="13" t="s">
        <v>8</v>
      </c>
      <c r="L42" s="13"/>
      <c r="M42" s="4" t="s">
        <v>12</v>
      </c>
      <c r="N42" s="4" t="s">
        <v>10</v>
      </c>
      <c r="O42" s="6" t="s">
        <v>11</v>
      </c>
      <c r="P42" s="6" t="s">
        <v>13</v>
      </c>
      <c r="Q42" s="6" t="s">
        <v>30</v>
      </c>
      <c r="R42" s="6" t="s">
        <v>23</v>
      </c>
      <c r="S42" s="6" t="s">
        <v>24</v>
      </c>
      <c r="T42" s="6" t="s">
        <v>25</v>
      </c>
      <c r="U42" s="6" t="s">
        <v>26</v>
      </c>
    </row>
    <row r="43" spans="2:21" x14ac:dyDescent="0.2">
      <c r="B43" s="11" t="s">
        <v>1</v>
      </c>
      <c r="C43" s="11" t="s">
        <v>2</v>
      </c>
      <c r="D43" s="11" t="s">
        <v>3</v>
      </c>
      <c r="E43" s="11" t="s">
        <v>29</v>
      </c>
      <c r="F43" s="2" t="s">
        <v>5</v>
      </c>
      <c r="G43" s="2" t="s">
        <v>6</v>
      </c>
      <c r="H43" s="2" t="s">
        <v>1</v>
      </c>
      <c r="I43" s="2" t="s">
        <v>2</v>
      </c>
      <c r="J43" s="2" t="s">
        <v>3</v>
      </c>
      <c r="K43" s="2" t="s">
        <v>5</v>
      </c>
      <c r="L43" s="2" t="s">
        <v>6</v>
      </c>
      <c r="M43" s="2" t="s">
        <v>9</v>
      </c>
    </row>
    <row r="44" spans="2:21" x14ac:dyDescent="0.2">
      <c r="B44" s="8">
        <v>104</v>
      </c>
      <c r="C44" s="8">
        <v>111</v>
      </c>
      <c r="D44" s="8">
        <f>(C44-B44)+1</f>
        <v>8</v>
      </c>
      <c r="E44" s="8">
        <f>D44/2</f>
        <v>4</v>
      </c>
      <c r="F44">
        <v>150</v>
      </c>
      <c r="G44" s="8">
        <v>1</v>
      </c>
      <c r="H44" s="8">
        <v>151</v>
      </c>
      <c r="I44" s="8">
        <v>289</v>
      </c>
      <c r="J44">
        <f>(I44-H44)+1</f>
        <v>139</v>
      </c>
      <c r="K44">
        <v>290</v>
      </c>
      <c r="L44">
        <v>1</v>
      </c>
      <c r="M44">
        <v>290</v>
      </c>
      <c r="N44">
        <f>M44-(J44+L44)</f>
        <v>150</v>
      </c>
      <c r="O44" s="5">
        <f>((D44+G44)/M44)*100</f>
        <v>3.103448275862069</v>
      </c>
      <c r="P44" s="5">
        <f>100-O44</f>
        <v>96.896551724137936</v>
      </c>
      <c r="Q44" s="5">
        <f>B44/120</f>
        <v>0.8666666666666667</v>
      </c>
      <c r="R44" s="5">
        <f>F44/120</f>
        <v>1.25</v>
      </c>
      <c r="S44" s="5">
        <f>J44/120</f>
        <v>1.1583333333333334</v>
      </c>
      <c r="T44">
        <v>1</v>
      </c>
      <c r="U44">
        <v>0</v>
      </c>
    </row>
    <row r="46" spans="2:21" s="1" customFormat="1" x14ac:dyDescent="0.2">
      <c r="B46" s="9" t="s">
        <v>21</v>
      </c>
      <c r="C46" s="10"/>
      <c r="D46" s="10"/>
      <c r="E46" s="10"/>
      <c r="O46" s="7"/>
      <c r="P46" s="7"/>
      <c r="Q46" s="7"/>
      <c r="R46" s="7"/>
      <c r="S46" s="7"/>
    </row>
    <row r="47" spans="2:21" ht="64" x14ac:dyDescent="0.2">
      <c r="B47" s="13" t="s">
        <v>0</v>
      </c>
      <c r="C47" s="13"/>
      <c r="D47" s="13"/>
      <c r="E47" s="13"/>
      <c r="F47" s="13" t="s">
        <v>4</v>
      </c>
      <c r="G47" s="13"/>
      <c r="H47" s="13" t="s">
        <v>7</v>
      </c>
      <c r="I47" s="13"/>
      <c r="J47" s="13"/>
      <c r="K47" s="13" t="s">
        <v>8</v>
      </c>
      <c r="L47" s="13"/>
      <c r="M47" s="4" t="s">
        <v>12</v>
      </c>
      <c r="N47" s="4" t="s">
        <v>10</v>
      </c>
      <c r="O47" s="6" t="s">
        <v>11</v>
      </c>
      <c r="P47" s="6" t="s">
        <v>13</v>
      </c>
      <c r="Q47" s="6" t="s">
        <v>30</v>
      </c>
      <c r="R47" s="6" t="s">
        <v>23</v>
      </c>
      <c r="S47" s="6" t="s">
        <v>24</v>
      </c>
      <c r="T47" s="6" t="s">
        <v>25</v>
      </c>
      <c r="U47" s="6" t="s">
        <v>26</v>
      </c>
    </row>
    <row r="48" spans="2:21" x14ac:dyDescent="0.2">
      <c r="B48" s="11" t="s">
        <v>1</v>
      </c>
      <c r="C48" s="11" t="s">
        <v>2</v>
      </c>
      <c r="D48" s="11" t="s">
        <v>3</v>
      </c>
      <c r="E48" s="11" t="s">
        <v>29</v>
      </c>
      <c r="F48" s="2" t="s">
        <v>5</v>
      </c>
      <c r="G48" s="2" t="s">
        <v>6</v>
      </c>
      <c r="H48" s="2" t="s">
        <v>1</v>
      </c>
      <c r="I48" s="2" t="s">
        <v>2</v>
      </c>
      <c r="J48" s="2" t="s">
        <v>3</v>
      </c>
      <c r="K48" s="2" t="s">
        <v>5</v>
      </c>
      <c r="L48" s="2" t="s">
        <v>6</v>
      </c>
      <c r="M48" s="2" t="s">
        <v>9</v>
      </c>
    </row>
    <row r="49" spans="2:21" x14ac:dyDescent="0.2">
      <c r="G49" s="8"/>
      <c r="H49" s="8"/>
      <c r="I49" s="8"/>
      <c r="M49">
        <v>600</v>
      </c>
    </row>
    <row r="50" spans="2:21" x14ac:dyDescent="0.2">
      <c r="B50"/>
      <c r="G50" s="8"/>
      <c r="J50" s="8"/>
      <c r="M50" s="8">
        <f>SUM(M49:M49)</f>
        <v>600</v>
      </c>
      <c r="N50">
        <f>M50-(J50+L50)</f>
        <v>600</v>
      </c>
      <c r="O50" s="5">
        <f>((D50+G50)/M50)*100</f>
        <v>0</v>
      </c>
      <c r="P50" s="5">
        <f>100-O50</f>
        <v>100</v>
      </c>
      <c r="Q50" s="5">
        <f>B49/120</f>
        <v>0</v>
      </c>
      <c r="R50" s="5">
        <f>F49/120</f>
        <v>0</v>
      </c>
      <c r="S50" s="5" t="s">
        <v>27</v>
      </c>
      <c r="T50">
        <v>0</v>
      </c>
      <c r="U50">
        <v>0</v>
      </c>
    </row>
    <row r="52" spans="2:21" s="1" customFormat="1" x14ac:dyDescent="0.2">
      <c r="B52" s="9" t="s">
        <v>22</v>
      </c>
      <c r="C52" s="10"/>
      <c r="D52" s="10"/>
      <c r="E52" s="10"/>
      <c r="O52" s="7"/>
      <c r="P52" s="7"/>
      <c r="Q52" s="7"/>
      <c r="R52" s="7"/>
      <c r="S52" s="7"/>
    </row>
    <row r="53" spans="2:21" ht="64" x14ac:dyDescent="0.2">
      <c r="B53" s="13" t="s">
        <v>0</v>
      </c>
      <c r="C53" s="13"/>
      <c r="D53" s="13"/>
      <c r="E53" s="13"/>
      <c r="F53" s="13" t="s">
        <v>4</v>
      </c>
      <c r="G53" s="13"/>
      <c r="H53" s="13" t="s">
        <v>7</v>
      </c>
      <c r="I53" s="13"/>
      <c r="J53" s="13"/>
      <c r="K53" s="13" t="s">
        <v>8</v>
      </c>
      <c r="L53" s="13"/>
      <c r="M53" s="4" t="s">
        <v>12</v>
      </c>
      <c r="N53" s="4" t="s">
        <v>10</v>
      </c>
      <c r="O53" s="6" t="s">
        <v>11</v>
      </c>
      <c r="P53" s="6" t="s">
        <v>13</v>
      </c>
      <c r="Q53" s="6" t="s">
        <v>30</v>
      </c>
      <c r="R53" s="6" t="s">
        <v>23</v>
      </c>
      <c r="S53" s="6" t="s">
        <v>24</v>
      </c>
      <c r="T53" s="6" t="s">
        <v>25</v>
      </c>
      <c r="U53" s="6" t="s">
        <v>26</v>
      </c>
    </row>
    <row r="54" spans="2:21" x14ac:dyDescent="0.2">
      <c r="B54" s="11" t="s">
        <v>1</v>
      </c>
      <c r="C54" s="11" t="s">
        <v>2</v>
      </c>
      <c r="D54" s="11" t="s">
        <v>3</v>
      </c>
      <c r="E54" s="11" t="s">
        <v>29</v>
      </c>
      <c r="F54" s="2" t="s">
        <v>5</v>
      </c>
      <c r="G54" s="2" t="s">
        <v>6</v>
      </c>
      <c r="H54" s="2" t="s">
        <v>1</v>
      </c>
      <c r="I54" s="2" t="s">
        <v>2</v>
      </c>
      <c r="J54" s="2" t="s">
        <v>3</v>
      </c>
      <c r="K54" s="2" t="s">
        <v>5</v>
      </c>
      <c r="L54" s="2" t="s">
        <v>6</v>
      </c>
      <c r="M54" s="2" t="s">
        <v>9</v>
      </c>
    </row>
    <row r="55" spans="2:21" x14ac:dyDescent="0.2">
      <c r="B55" s="8">
        <v>257</v>
      </c>
      <c r="C55" s="8">
        <v>268</v>
      </c>
      <c r="D55" s="8">
        <f>(C55-B55)+1</f>
        <v>12</v>
      </c>
      <c r="E55" s="8">
        <f>D55/2</f>
        <v>6</v>
      </c>
      <c r="F55">
        <v>573</v>
      </c>
      <c r="G55" s="8">
        <v>1</v>
      </c>
      <c r="H55" s="8">
        <v>574</v>
      </c>
      <c r="I55">
        <v>600</v>
      </c>
      <c r="J55">
        <f>(I55-H55)+1</f>
        <v>27</v>
      </c>
      <c r="M55">
        <v>600</v>
      </c>
    </row>
    <row r="56" spans="2:21" x14ac:dyDescent="0.2">
      <c r="B56" s="8">
        <v>319</v>
      </c>
      <c r="C56" s="8">
        <v>326</v>
      </c>
      <c r="D56" s="8">
        <f t="shared" ref="D56:D57" si="6">(C56-B56)+1</f>
        <v>8</v>
      </c>
      <c r="E56" s="8">
        <f t="shared" ref="E56:E57" si="7">D56/2</f>
        <v>4</v>
      </c>
    </row>
    <row r="57" spans="2:21" x14ac:dyDescent="0.2">
      <c r="B57" s="8">
        <v>570</v>
      </c>
      <c r="C57" s="8">
        <v>572</v>
      </c>
      <c r="D57" s="8">
        <f t="shared" si="6"/>
        <v>3</v>
      </c>
      <c r="E57" s="8">
        <f t="shared" si="7"/>
        <v>1.5</v>
      </c>
      <c r="M57" s="3"/>
    </row>
    <row r="58" spans="2:21" x14ac:dyDescent="0.2">
      <c r="D58" s="8">
        <f>SUM(D55:D57)</f>
        <v>23</v>
      </c>
      <c r="G58" s="8">
        <f>SUM(G55:G57)</f>
        <v>1</v>
      </c>
      <c r="J58" s="8">
        <f>SUM(J55:J57)</f>
        <v>27</v>
      </c>
      <c r="M58" s="8">
        <v>600</v>
      </c>
      <c r="N58">
        <f>M58-(J58+L58)</f>
        <v>573</v>
      </c>
      <c r="O58" s="5">
        <f>((D58+G58)/M58)*100</f>
        <v>4</v>
      </c>
      <c r="P58" s="5">
        <f>100-O58</f>
        <v>96</v>
      </c>
      <c r="Q58" s="5">
        <f>B55/120</f>
        <v>2.1416666666666666</v>
      </c>
      <c r="R58" s="5">
        <f>F55/120</f>
        <v>4.7750000000000004</v>
      </c>
      <c r="S58" s="5" t="s">
        <v>27</v>
      </c>
      <c r="T58">
        <v>1</v>
      </c>
      <c r="U58">
        <v>0</v>
      </c>
    </row>
  </sheetData>
  <mergeCells count="36">
    <mergeCell ref="B27:E27"/>
    <mergeCell ref="B34:E34"/>
    <mergeCell ref="F53:G53"/>
    <mergeCell ref="H53:J53"/>
    <mergeCell ref="K53:L53"/>
    <mergeCell ref="F42:G42"/>
    <mergeCell ref="H42:J42"/>
    <mergeCell ref="K42:L42"/>
    <mergeCell ref="F47:G47"/>
    <mergeCell ref="H47:J47"/>
    <mergeCell ref="K47:L47"/>
    <mergeCell ref="B42:E42"/>
    <mergeCell ref="B47:E47"/>
    <mergeCell ref="B53:E53"/>
    <mergeCell ref="F27:G27"/>
    <mergeCell ref="H27:J27"/>
    <mergeCell ref="K27:L27"/>
    <mergeCell ref="F34:G34"/>
    <mergeCell ref="H34:J34"/>
    <mergeCell ref="K34:L34"/>
    <mergeCell ref="F22:G22"/>
    <mergeCell ref="H22:J22"/>
    <mergeCell ref="K22:L22"/>
    <mergeCell ref="B13:E13"/>
    <mergeCell ref="B22:E22"/>
    <mergeCell ref="B3:E3"/>
    <mergeCell ref="B8:E8"/>
    <mergeCell ref="F13:G13"/>
    <mergeCell ref="H13:J13"/>
    <mergeCell ref="K13:L13"/>
    <mergeCell ref="F3:G3"/>
    <mergeCell ref="H3:J3"/>
    <mergeCell ref="K3:L3"/>
    <mergeCell ref="F8:G8"/>
    <mergeCell ref="H8:J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2024-11-19T02:58:20Z</dcterms:modified>
</cp:coreProperties>
</file>