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Supplemental Figures/Supplemental Figure 6/Excel data sheets/04182023 Ex201/"/>
    </mc:Choice>
  </mc:AlternateContent>
  <xr:revisionPtr revIDLastSave="0" documentId="13_ncr:1_{DFC7B5A5-F30A-0C45-AC6B-F38B0A24724A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2" i="1" l="1"/>
  <c r="E42" i="1"/>
  <c r="E28" i="1"/>
  <c r="E29" i="1"/>
  <c r="E30" i="1"/>
  <c r="E31" i="1"/>
  <c r="E27" i="1"/>
  <c r="E18" i="1"/>
  <c r="E19" i="1"/>
  <c r="E20" i="1"/>
  <c r="E21" i="1"/>
  <c r="E17" i="1"/>
  <c r="AE5" i="1"/>
  <c r="AE6" i="1"/>
  <c r="AE7" i="1"/>
  <c r="AE8" i="1"/>
  <c r="AE9" i="1"/>
  <c r="AE10" i="1"/>
  <c r="AE4" i="1"/>
  <c r="R47" i="1"/>
  <c r="J47" i="1"/>
  <c r="S47" i="1" s="1"/>
  <c r="R42" i="1"/>
  <c r="Q42" i="1"/>
  <c r="D42" i="1"/>
  <c r="J42" i="1"/>
  <c r="N42" i="1" s="1"/>
  <c r="R37" i="1"/>
  <c r="J37" i="1"/>
  <c r="N37" i="1" s="1"/>
  <c r="O37" i="1" s="1"/>
  <c r="P37" i="1" s="1"/>
  <c r="R32" i="1"/>
  <c r="Q32" i="1"/>
  <c r="M32" i="1"/>
  <c r="L32" i="1"/>
  <c r="G32" i="1"/>
  <c r="J28" i="1"/>
  <c r="S32" i="1" s="1"/>
  <c r="J27" i="1"/>
  <c r="D31" i="1"/>
  <c r="D30" i="1"/>
  <c r="D29" i="1"/>
  <c r="D28" i="1"/>
  <c r="D27" i="1"/>
  <c r="R22" i="1"/>
  <c r="R12" i="1"/>
  <c r="R5" i="1"/>
  <c r="M22" i="1"/>
  <c r="L22" i="1"/>
  <c r="G22" i="1"/>
  <c r="J18" i="1"/>
  <c r="S22" i="1" s="1"/>
  <c r="J17" i="1"/>
  <c r="D18" i="1"/>
  <c r="D19" i="1"/>
  <c r="D20" i="1"/>
  <c r="D21" i="1"/>
  <c r="D17" i="1"/>
  <c r="J12" i="1"/>
  <c r="N12" i="1" s="1"/>
  <c r="O12" i="1" s="1"/>
  <c r="P12" i="1" s="1"/>
  <c r="J5" i="1"/>
  <c r="N5" i="1" s="1"/>
  <c r="O5" i="1" s="1"/>
  <c r="P5" i="1" s="1"/>
  <c r="O42" i="1" l="1"/>
  <c r="P42" i="1" s="1"/>
  <c r="N47" i="1"/>
  <c r="O47" i="1" s="1"/>
  <c r="P47" i="1" s="1"/>
  <c r="S42" i="1"/>
  <c r="S37" i="1"/>
  <c r="J32" i="1"/>
  <c r="N32" i="1" s="1"/>
  <c r="D32" i="1"/>
  <c r="S5" i="1"/>
  <c r="J22" i="1"/>
  <c r="N22" i="1" s="1"/>
  <c r="S12" i="1"/>
  <c r="D22" i="1"/>
  <c r="O32" i="1" l="1"/>
  <c r="P32" i="1" s="1"/>
  <c r="O22" i="1"/>
  <c r="P22" i="1" s="1"/>
</calcChain>
</file>

<file path=xl/sharedStrings.xml><?xml version="1.0" encoding="utf-8"?>
<sst xmlns="http://schemas.openxmlformats.org/spreadsheetml/2006/main" count="195" uniqueCount="30">
  <si>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</si>
  <si>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</si>
  <si>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</si>
  <si>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</si>
  <si>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</si>
  <si>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</si>
  <si>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</si>
  <si>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</si>
  <si>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</si>
  <si>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</si>
  <si>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</si>
  <si>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</si>
  <si>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</si>
  <si>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</si>
  <si>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</si>
  <si>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3</t>
  </si>
  <si>
    <t>Worm 4</t>
  </si>
  <si>
    <t>Worm 5</t>
  </si>
  <si>
    <t>Worm 6</t>
  </si>
  <si>
    <t>Worm 7</t>
  </si>
  <si>
    <t>Worm 8</t>
  </si>
  <si>
    <t>Time to first puncture</t>
  </si>
  <si>
    <t>Time to successful completion</t>
  </si>
  <si>
    <t>Total number of attempts</t>
  </si>
  <si>
    <t>Number of aborted attempts</t>
  </si>
  <si>
    <t>Worm 2 - Exclude; spent a lot of time trying to get underneath a hair</t>
  </si>
  <si>
    <t>Proportion of aborted attempts</t>
  </si>
  <si>
    <t>Bout duration</t>
  </si>
  <si>
    <t>Time to first push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</si>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</sst>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AE47"/>
  <sheetViews>
    <sheetView tabSelected="1" topLeftCell="G1" zoomScale="75" workbookViewId="0">
      <selection activeCell="Z4" sqref="Z4:Z10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1" customWidth="1"/>
    <col min="6" max="6" width="12.5" bestFit="1" customWidth="1"/>
    <col min="8" max="8" width="11.33203125" customWidth="1"/>
    <col min="9" max="9" width="10" bestFit="1" customWidth="1"/>
    <col min="10" max="10" width="11" bestFit="1" customWidth="1"/>
    <col min="11" max="11" width="12.5" bestFit="1" customWidth="1"/>
    <col min="13" max="13" width="40.6640625" bestFit="1" customWidth="1"/>
    <col min="15" max="15" width="34.5" style="5" customWidth="1"/>
    <col min="16" max="16" width="20.5" style="5" customWidth="1"/>
    <col min="17" max="17" width="8.83203125" style="5"/>
    <col min="18" max="18" width="14.1640625" style="5" customWidth="1"/>
    <col min="19" max="19" width="14.33203125" style="5" customWidth="1"/>
    <col min="24" max="24" width="15.33203125" customWidth="1"/>
    <col min="25" max="25" width="15.1640625" customWidth="1"/>
    <col min="28" max="28" width="13" customWidth="1"/>
    <col min="29" max="29" width="12.6640625" customWidth="1"/>
    <col min="30" max="30" width="13.5" customWidth="1"/>
  </cols>
  <sheetData>
    <row r="1" spans="2:31" ht="6" customHeight="1" x14ac:dyDescent="0.2"/>
    <row r="2" spans="2:31" s="1" customFormat="1" x14ac:dyDescent="0.2">
      <c r="B2" s="3" t="s">
        <v>14</v>
      </c>
      <c r="O2" s="7"/>
      <c r="P2" s="7"/>
      <c r="Q2" s="7"/>
      <c r="R2" s="7"/>
      <c r="S2" s="7"/>
    </row>
    <row r="3" spans="2:31" ht="64" x14ac:dyDescent="0.2">
      <c r="B3" s="9" t="s">
        <v>0</v>
      </c>
      <c r="C3" s="9"/>
      <c r="D3" s="9"/>
      <c r="E3" s="9"/>
      <c r="F3" s="9" t="s">
        <v>4</v>
      </c>
      <c r="G3" s="9"/>
      <c r="H3" s="9" t="s">
        <v>7</v>
      </c>
      <c r="I3" s="9"/>
      <c r="J3" s="9"/>
      <c r="K3" s="9" t="s">
        <v>8</v>
      </c>
      <c r="L3" s="9"/>
      <c r="M3" s="4" t="s">
        <v>12</v>
      </c>
      <c r="N3" s="4" t="s">
        <v>10</v>
      </c>
      <c r="O3" s="6" t="s">
        <v>11</v>
      </c>
      <c r="P3" s="6" t="s">
        <v>13</v>
      </c>
      <c r="Q3" s="6" t="s">
        <v>28</v>
      </c>
      <c r="R3" s="6" t="s">
        <v>21</v>
      </c>
      <c r="S3" s="6" t="s">
        <v>22</v>
      </c>
      <c r="T3" s="6" t="s">
        <v>23</v>
      </c>
      <c r="U3" s="6" t="s">
        <v>24</v>
      </c>
      <c r="X3" s="6" t="s">
        <v>11</v>
      </c>
      <c r="Y3" s="6" t="s">
        <v>13</v>
      </c>
      <c r="Z3" s="6" t="s">
        <v>28</v>
      </c>
      <c r="AA3" s="6" t="s">
        <v>21</v>
      </c>
      <c r="AB3" s="6" t="s">
        <v>22</v>
      </c>
      <c r="AC3" s="6" t="s">
        <v>23</v>
      </c>
      <c r="AD3" s="6" t="s">
        <v>24</v>
      </c>
      <c r="AE3" s="6" t="s">
        <v>26</v>
      </c>
    </row>
    <row r="4" spans="2:31" x14ac:dyDescent="0.2">
      <c r="B4" s="2" t="s">
        <v>1</v>
      </c>
      <c r="C4" s="2" t="s">
        <v>2</v>
      </c>
      <c r="D4" s="2" t="s">
        <v>3</v>
      </c>
      <c r="E4" s="2"/>
      <c r="F4" s="2" t="s">
        <v>5</v>
      </c>
      <c r="G4" s="2" t="s">
        <v>6</v>
      </c>
      <c r="H4" s="2" t="s">
        <v>1</v>
      </c>
      <c r="I4" s="2" t="s">
        <v>2</v>
      </c>
      <c r="J4" s="2" t="s">
        <v>3</v>
      </c>
      <c r="K4" s="2" t="s">
        <v>5</v>
      </c>
      <c r="L4" s="2" t="s">
        <v>6</v>
      </c>
      <c r="M4" s="2" t="s">
        <v>9</v>
      </c>
      <c r="X4" s="5">
        <v>100</v>
      </c>
      <c r="Y4" s="5">
        <v>0</v>
      </c>
      <c r="Z4" s="5" t="s">
        <v>29</v>
      </c>
      <c r="AA4" s="5">
        <v>8.3333333333333332E-3</v>
      </c>
      <c r="AB4" s="5">
        <v>1.0833333333333333</v>
      </c>
      <c r="AC4">
        <v>1</v>
      </c>
      <c r="AD4">
        <v>0</v>
      </c>
      <c r="AE4">
        <f>(AD4/AC4)*100</f>
        <v>0</v>
      </c>
    </row>
    <row r="5" spans="2:31" x14ac:dyDescent="0.2">
      <c r="F5">
        <v>1</v>
      </c>
      <c r="G5">
        <v>1</v>
      </c>
      <c r="H5">
        <v>2</v>
      </c>
      <c r="I5">
        <v>131</v>
      </c>
      <c r="J5">
        <f>(I5-H5)+1</f>
        <v>130</v>
      </c>
      <c r="K5">
        <v>132</v>
      </c>
      <c r="L5">
        <v>1</v>
      </c>
      <c r="M5">
        <v>132</v>
      </c>
      <c r="N5">
        <f>M5-(J5+L5)</f>
        <v>1</v>
      </c>
      <c r="O5" s="5">
        <f>((D5+G5)/N5)*100</f>
        <v>100</v>
      </c>
      <c r="P5" s="5">
        <f>100-O5</f>
        <v>0</v>
      </c>
      <c r="Q5" s="5" t="s">
        <v>29</v>
      </c>
      <c r="R5" s="5">
        <f>F5/120</f>
        <v>8.3333333333333332E-3</v>
      </c>
      <c r="S5" s="5">
        <f>J5/120</f>
        <v>1.0833333333333333</v>
      </c>
      <c r="T5">
        <v>1</v>
      </c>
      <c r="U5">
        <v>0</v>
      </c>
      <c r="X5" s="5">
        <v>1.25</v>
      </c>
      <c r="Y5" s="5">
        <v>98.75</v>
      </c>
      <c r="Z5" s="5" t="s">
        <v>29</v>
      </c>
      <c r="AA5" s="5">
        <v>0.66666666666666663</v>
      </c>
      <c r="AB5" s="5">
        <v>0.25833333333333336</v>
      </c>
      <c r="AC5">
        <v>1</v>
      </c>
      <c r="AD5">
        <v>0</v>
      </c>
      <c r="AE5">
        <f t="shared" ref="AE5:AE10" si="0">(AD5/AC5)*100</f>
        <v>0</v>
      </c>
    </row>
    <row r="6" spans="2:31" x14ac:dyDescent="0.2">
      <c r="X6" s="5">
        <v>8.1967213114754092</v>
      </c>
      <c r="Y6" s="5">
        <v>91.803278688524586</v>
      </c>
      <c r="Z6" s="5">
        <v>8.3333333333333332E-3</v>
      </c>
      <c r="AA6" s="5">
        <v>0.6166666666666667</v>
      </c>
      <c r="AB6" s="5">
        <v>0.24166666666666667</v>
      </c>
      <c r="AC6">
        <v>1</v>
      </c>
      <c r="AD6">
        <v>0</v>
      </c>
      <c r="AE6">
        <f t="shared" si="0"/>
        <v>0</v>
      </c>
    </row>
    <row r="7" spans="2:31" s="1" customFormat="1" x14ac:dyDescent="0.2">
      <c r="B7" s="3" t="s">
        <v>25</v>
      </c>
      <c r="O7" s="7"/>
      <c r="P7" s="7"/>
      <c r="Q7" s="7"/>
      <c r="R7" s="7"/>
      <c r="S7" s="7"/>
      <c r="X7" s="5">
        <v>24.271844660194176</v>
      </c>
      <c r="Y7" s="5">
        <v>75.728155339805824</v>
      </c>
      <c r="Z7" s="5">
        <v>0.17499999999999999</v>
      </c>
      <c r="AA7" s="5">
        <v>0.375</v>
      </c>
      <c r="AB7" s="5">
        <v>0.65</v>
      </c>
      <c r="AC7">
        <v>2</v>
      </c>
      <c r="AD7">
        <v>1</v>
      </c>
      <c r="AE7">
        <f t="shared" si="0"/>
        <v>50</v>
      </c>
    </row>
    <row r="8" spans="2:31" x14ac:dyDescent="0.2">
      <c r="B8" s="8"/>
      <c r="X8" s="5">
        <v>0.74074074074074081</v>
      </c>
      <c r="Y8" s="5">
        <v>99.259259259259252</v>
      </c>
      <c r="Z8" s="5" t="s">
        <v>29</v>
      </c>
      <c r="AA8" s="5">
        <v>1.125</v>
      </c>
      <c r="AB8" s="5">
        <v>0.31666666666666665</v>
      </c>
      <c r="AC8">
        <v>1</v>
      </c>
      <c r="AD8">
        <v>0</v>
      </c>
      <c r="AE8">
        <f t="shared" si="0"/>
        <v>0</v>
      </c>
    </row>
    <row r="9" spans="2:31" s="1" customFormat="1" x14ac:dyDescent="0.2">
      <c r="B9" s="3" t="s">
        <v>15</v>
      </c>
      <c r="O9" s="7"/>
      <c r="P9" s="7"/>
      <c r="Q9" s="7"/>
      <c r="R9" s="7"/>
      <c r="S9" s="7"/>
      <c r="X9" s="5">
        <v>5.3691275167785237</v>
      </c>
      <c r="Y9" s="5">
        <v>94.630872483221481</v>
      </c>
      <c r="Z9" s="5">
        <v>1.1499999999999999</v>
      </c>
      <c r="AA9" s="5">
        <v>1.2416666666666667</v>
      </c>
      <c r="AB9" s="5">
        <v>0.43333333333333335</v>
      </c>
      <c r="AC9">
        <v>1</v>
      </c>
      <c r="AD9">
        <v>0</v>
      </c>
      <c r="AE9">
        <f t="shared" si="0"/>
        <v>0</v>
      </c>
    </row>
    <row r="10" spans="2:31" ht="64" x14ac:dyDescent="0.2">
      <c r="B10" s="9" t="s">
        <v>0</v>
      </c>
      <c r="C10" s="9"/>
      <c r="D10" s="9"/>
      <c r="E10" s="9"/>
      <c r="F10" s="9" t="s">
        <v>4</v>
      </c>
      <c r="G10" s="9"/>
      <c r="H10" s="9" t="s">
        <v>7</v>
      </c>
      <c r="I10" s="9"/>
      <c r="J10" s="9"/>
      <c r="K10" s="9" t="s">
        <v>8</v>
      </c>
      <c r="L10" s="9"/>
      <c r="M10" s="4" t="s">
        <v>12</v>
      </c>
      <c r="N10" s="4" t="s">
        <v>10</v>
      </c>
      <c r="O10" s="6" t="s">
        <v>11</v>
      </c>
      <c r="P10" s="6" t="s">
        <v>13</v>
      </c>
      <c r="Q10" s="6" t="s">
        <v>28</v>
      </c>
      <c r="R10" s="6" t="s">
        <v>21</v>
      </c>
      <c r="S10" s="6" t="s">
        <v>22</v>
      </c>
      <c r="T10" s="6" t="s">
        <v>23</v>
      </c>
      <c r="U10" s="6" t="s">
        <v>24</v>
      </c>
      <c r="X10" s="5">
        <v>1.2987012987012987</v>
      </c>
      <c r="Y10" s="5">
        <v>98.701298701298697</v>
      </c>
      <c r="Z10" s="5" t="s">
        <v>29</v>
      </c>
      <c r="AA10" s="5">
        <v>0.64166666666666672</v>
      </c>
      <c r="AB10" s="5">
        <v>0.5</v>
      </c>
      <c r="AC10">
        <v>1</v>
      </c>
      <c r="AD10">
        <v>0</v>
      </c>
      <c r="AE10">
        <f t="shared" si="0"/>
        <v>0</v>
      </c>
    </row>
    <row r="11" spans="2:31" x14ac:dyDescent="0.2">
      <c r="B11" s="2" t="s">
        <v>1</v>
      </c>
      <c r="C11" s="2" t="s">
        <v>2</v>
      </c>
      <c r="D11" s="2" t="s">
        <v>3</v>
      </c>
      <c r="E11" s="2"/>
      <c r="F11" s="2" t="s">
        <v>5</v>
      </c>
      <c r="G11" s="2" t="s">
        <v>6</v>
      </c>
      <c r="H11" s="2" t="s">
        <v>1</v>
      </c>
      <c r="I11" s="2" t="s">
        <v>2</v>
      </c>
      <c r="J11" s="2" t="s">
        <v>3</v>
      </c>
      <c r="K11" s="2" t="s">
        <v>5</v>
      </c>
      <c r="L11" s="2" t="s">
        <v>6</v>
      </c>
      <c r="M11" s="2" t="s">
        <v>9</v>
      </c>
    </row>
    <row r="12" spans="2:31" x14ac:dyDescent="0.2">
      <c r="F12">
        <v>80</v>
      </c>
      <c r="G12">
        <v>1</v>
      </c>
      <c r="H12">
        <v>81</v>
      </c>
      <c r="I12">
        <v>111</v>
      </c>
      <c r="J12">
        <f>(I12-H12)+1</f>
        <v>31</v>
      </c>
      <c r="K12">
        <v>112</v>
      </c>
      <c r="L12">
        <v>1</v>
      </c>
      <c r="M12">
        <v>112</v>
      </c>
      <c r="N12">
        <f>M12-(J12+L12)</f>
        <v>80</v>
      </c>
      <c r="O12" s="5">
        <f>((D12+G12)/N12)*100</f>
        <v>1.25</v>
      </c>
      <c r="P12" s="5">
        <f>100-O12</f>
        <v>98.75</v>
      </c>
      <c r="Q12" s="5" t="s">
        <v>29</v>
      </c>
      <c r="R12" s="5">
        <f>F12/120</f>
        <v>0.66666666666666663</v>
      </c>
      <c r="S12" s="5">
        <f>J12/120</f>
        <v>0.25833333333333336</v>
      </c>
      <c r="T12">
        <v>1</v>
      </c>
      <c r="U12">
        <v>0</v>
      </c>
    </row>
    <row r="14" spans="2:31" s="1" customFormat="1" x14ac:dyDescent="0.2">
      <c r="B14" s="3" t="s">
        <v>16</v>
      </c>
      <c r="O14" s="7"/>
      <c r="P14" s="7"/>
      <c r="Q14" s="7"/>
      <c r="R14" s="7"/>
      <c r="S14" s="7"/>
    </row>
    <row r="15" spans="2:31" ht="64" x14ac:dyDescent="0.2">
      <c r="B15" s="9" t="s">
        <v>0</v>
      </c>
      <c r="C15" s="9"/>
      <c r="D15" s="9"/>
      <c r="E15" s="9"/>
      <c r="F15" s="9" t="s">
        <v>4</v>
      </c>
      <c r="G15" s="9"/>
      <c r="H15" s="9" t="s">
        <v>7</v>
      </c>
      <c r="I15" s="9"/>
      <c r="J15" s="9"/>
      <c r="K15" s="9" t="s">
        <v>8</v>
      </c>
      <c r="L15" s="9"/>
      <c r="M15" s="4" t="s">
        <v>12</v>
      </c>
      <c r="N15" s="4" t="s">
        <v>10</v>
      </c>
      <c r="O15" s="6" t="s">
        <v>11</v>
      </c>
      <c r="P15" s="6" t="s">
        <v>13</v>
      </c>
      <c r="Q15" s="6" t="s">
        <v>28</v>
      </c>
      <c r="R15" s="6" t="s">
        <v>21</v>
      </c>
      <c r="S15" s="6" t="s">
        <v>22</v>
      </c>
      <c r="T15" s="6" t="s">
        <v>23</v>
      </c>
      <c r="U15" s="6" t="s">
        <v>24</v>
      </c>
    </row>
    <row r="16" spans="2:31" x14ac:dyDescent="0.2">
      <c r="B16" s="2" t="s">
        <v>1</v>
      </c>
      <c r="C16" s="2" t="s">
        <v>2</v>
      </c>
      <c r="D16" s="2" t="s">
        <v>3</v>
      </c>
      <c r="E16" s="2" t="s">
        <v>27</v>
      </c>
      <c r="F16" s="2" t="s">
        <v>5</v>
      </c>
      <c r="G16" s="2" t="s">
        <v>6</v>
      </c>
      <c r="H16" s="2" t="s">
        <v>1</v>
      </c>
      <c r="I16" s="2" t="s">
        <v>2</v>
      </c>
      <c r="J16" s="2" t="s">
        <v>3</v>
      </c>
      <c r="K16" s="2" t="s">
        <v>5</v>
      </c>
      <c r="L16" s="2" t="s">
        <v>6</v>
      </c>
      <c r="M16" s="2" t="s">
        <v>9</v>
      </c>
    </row>
    <row r="17" spans="2:21" x14ac:dyDescent="0.2">
      <c r="B17">
        <v>1</v>
      </c>
      <c r="C17">
        <v>3</v>
      </c>
      <c r="D17">
        <f>(C17-B17)+1</f>
        <v>3</v>
      </c>
      <c r="E17">
        <f>D17/2</f>
        <v>1.5</v>
      </c>
      <c r="F17">
        <v>74</v>
      </c>
      <c r="G17">
        <v>1</v>
      </c>
      <c r="H17">
        <v>75</v>
      </c>
      <c r="I17">
        <v>105</v>
      </c>
      <c r="J17">
        <f>(I17-H17)+1</f>
        <v>31</v>
      </c>
      <c r="K17">
        <v>244</v>
      </c>
      <c r="L17">
        <v>1</v>
      </c>
      <c r="M17">
        <v>244</v>
      </c>
    </row>
    <row r="18" spans="2:21" x14ac:dyDescent="0.2">
      <c r="B18">
        <v>29</v>
      </c>
      <c r="C18">
        <v>30</v>
      </c>
      <c r="D18">
        <f t="shared" ref="D18:D21" si="1">(C18-B18)+1</f>
        <v>2</v>
      </c>
      <c r="E18">
        <f t="shared" ref="E18:E21" si="2">D18/2</f>
        <v>1</v>
      </c>
      <c r="F18">
        <v>214</v>
      </c>
      <c r="G18">
        <v>1</v>
      </c>
      <c r="H18">
        <v>215</v>
      </c>
      <c r="I18">
        <v>243</v>
      </c>
      <c r="J18">
        <f>(I18-H18)+1</f>
        <v>29</v>
      </c>
    </row>
    <row r="19" spans="2:21" x14ac:dyDescent="0.2">
      <c r="B19">
        <v>34</v>
      </c>
      <c r="C19">
        <v>38</v>
      </c>
      <c r="D19">
        <f t="shared" si="1"/>
        <v>5</v>
      </c>
      <c r="E19">
        <f t="shared" si="2"/>
        <v>2.5</v>
      </c>
    </row>
    <row r="20" spans="2:21" x14ac:dyDescent="0.2">
      <c r="B20">
        <v>73</v>
      </c>
      <c r="C20">
        <v>73</v>
      </c>
      <c r="D20">
        <f t="shared" si="1"/>
        <v>1</v>
      </c>
      <c r="E20">
        <f t="shared" si="2"/>
        <v>0.5</v>
      </c>
    </row>
    <row r="21" spans="2:21" x14ac:dyDescent="0.2">
      <c r="B21">
        <v>211</v>
      </c>
      <c r="C21">
        <v>212</v>
      </c>
      <c r="D21">
        <f t="shared" si="1"/>
        <v>2</v>
      </c>
      <c r="E21">
        <f t="shared" si="2"/>
        <v>1</v>
      </c>
    </row>
    <row r="22" spans="2:21" x14ac:dyDescent="0.2">
      <c r="D22">
        <f>SUM(D17:D21)</f>
        <v>13</v>
      </c>
      <c r="G22">
        <f>SUM(G17:G21)</f>
        <v>2</v>
      </c>
      <c r="J22">
        <f>SUM(J17:J21)</f>
        <v>60</v>
      </c>
      <c r="L22">
        <f>SUM(L17:L21)</f>
        <v>1</v>
      </c>
      <c r="M22">
        <f>SUM(M17:M21)</f>
        <v>244</v>
      </c>
      <c r="N22">
        <f>M22-(J22+L22)</f>
        <v>183</v>
      </c>
      <c r="O22" s="5">
        <f>((D22+G22)/N22)*100</f>
        <v>8.1967213114754092</v>
      </c>
      <c r="P22" s="5">
        <f>100-O22</f>
        <v>91.803278688524586</v>
      </c>
      <c r="Q22" s="5">
        <f>B17/120</f>
        <v>8.3333333333333332E-3</v>
      </c>
      <c r="R22" s="5">
        <f>F17/120</f>
        <v>0.6166666666666667</v>
      </c>
      <c r="S22" s="5">
        <f>J18/120</f>
        <v>0.24166666666666667</v>
      </c>
      <c r="T22">
        <v>1</v>
      </c>
      <c r="U22">
        <v>0</v>
      </c>
    </row>
    <row r="24" spans="2:21" s="1" customFormat="1" x14ac:dyDescent="0.2">
      <c r="B24" s="3" t="s">
        <v>17</v>
      </c>
      <c r="O24" s="7"/>
      <c r="P24" s="7"/>
      <c r="Q24" s="7"/>
      <c r="R24" s="7"/>
      <c r="S24" s="7"/>
    </row>
    <row r="25" spans="2:21" ht="64" x14ac:dyDescent="0.2">
      <c r="B25" s="9" t="s">
        <v>0</v>
      </c>
      <c r="C25" s="9"/>
      <c r="D25" s="9"/>
      <c r="E25" s="9"/>
      <c r="F25" s="9" t="s">
        <v>4</v>
      </c>
      <c r="G25" s="9"/>
      <c r="H25" s="9" t="s">
        <v>7</v>
      </c>
      <c r="I25" s="9"/>
      <c r="J25" s="9"/>
      <c r="K25" s="9" t="s">
        <v>8</v>
      </c>
      <c r="L25" s="9"/>
      <c r="M25" s="4" t="s">
        <v>12</v>
      </c>
      <c r="N25" s="4" t="s">
        <v>10</v>
      </c>
      <c r="O25" s="6" t="s">
        <v>11</v>
      </c>
      <c r="P25" s="6" t="s">
        <v>13</v>
      </c>
      <c r="Q25" s="6" t="s">
        <v>28</v>
      </c>
      <c r="R25" s="6" t="s">
        <v>21</v>
      </c>
      <c r="S25" s="6" t="s">
        <v>22</v>
      </c>
      <c r="T25" s="6" t="s">
        <v>23</v>
      </c>
      <c r="U25" s="6" t="s">
        <v>24</v>
      </c>
    </row>
    <row r="26" spans="2:21" x14ac:dyDescent="0.2">
      <c r="B26" s="2" t="s">
        <v>1</v>
      </c>
      <c r="C26" s="2" t="s">
        <v>2</v>
      </c>
      <c r="D26" s="2" t="s">
        <v>3</v>
      </c>
      <c r="E26" s="2" t="s">
        <v>27</v>
      </c>
      <c r="F26" s="2" t="s">
        <v>5</v>
      </c>
      <c r="G26" s="2" t="s">
        <v>6</v>
      </c>
      <c r="H26" s="2" t="s">
        <v>1</v>
      </c>
      <c r="I26" s="2" t="s">
        <v>2</v>
      </c>
      <c r="J26" s="2" t="s">
        <v>3</v>
      </c>
      <c r="K26" s="2" t="s">
        <v>5</v>
      </c>
      <c r="L26" s="2" t="s">
        <v>6</v>
      </c>
      <c r="M26" s="2" t="s">
        <v>9</v>
      </c>
    </row>
    <row r="27" spans="2:21" x14ac:dyDescent="0.2">
      <c r="B27">
        <v>21</v>
      </c>
      <c r="C27">
        <v>25</v>
      </c>
      <c r="D27">
        <f t="shared" ref="D27:D31" si="3">(C27-B27)+1</f>
        <v>5</v>
      </c>
      <c r="E27">
        <f>D27/2</f>
        <v>2.5</v>
      </c>
      <c r="F27">
        <v>45</v>
      </c>
      <c r="G27">
        <v>1</v>
      </c>
      <c r="H27">
        <v>46</v>
      </c>
      <c r="I27">
        <v>82</v>
      </c>
      <c r="J27">
        <f>(I27-H27)+1</f>
        <v>37</v>
      </c>
      <c r="K27">
        <v>219</v>
      </c>
      <c r="L27">
        <v>1</v>
      </c>
      <c r="M27">
        <v>219</v>
      </c>
    </row>
    <row r="28" spans="2:21" x14ac:dyDescent="0.2">
      <c r="B28">
        <v>35</v>
      </c>
      <c r="C28">
        <v>44</v>
      </c>
      <c r="D28">
        <f t="shared" si="3"/>
        <v>10</v>
      </c>
      <c r="E28">
        <f t="shared" ref="E28:E31" si="4">D28/2</f>
        <v>5</v>
      </c>
      <c r="F28">
        <v>140</v>
      </c>
      <c r="G28">
        <v>1</v>
      </c>
      <c r="H28">
        <v>141</v>
      </c>
      <c r="I28">
        <v>218</v>
      </c>
      <c r="J28">
        <f>(I28-H28)+1</f>
        <v>78</v>
      </c>
    </row>
    <row r="29" spans="2:21" x14ac:dyDescent="0.2">
      <c r="B29">
        <v>97</v>
      </c>
      <c r="C29">
        <v>101</v>
      </c>
      <c r="D29">
        <f t="shared" si="3"/>
        <v>5</v>
      </c>
      <c r="E29">
        <f t="shared" si="4"/>
        <v>2.5</v>
      </c>
    </row>
    <row r="30" spans="2:21" x14ac:dyDescent="0.2">
      <c r="B30">
        <v>120</v>
      </c>
      <c r="C30">
        <v>120</v>
      </c>
      <c r="D30">
        <f t="shared" si="3"/>
        <v>1</v>
      </c>
      <c r="E30">
        <f t="shared" si="4"/>
        <v>0.5</v>
      </c>
    </row>
    <row r="31" spans="2:21" x14ac:dyDescent="0.2">
      <c r="B31">
        <v>132</v>
      </c>
      <c r="C31">
        <v>133</v>
      </c>
      <c r="D31">
        <f t="shared" si="3"/>
        <v>2</v>
      </c>
      <c r="E31">
        <f t="shared" si="4"/>
        <v>1</v>
      </c>
    </row>
    <row r="32" spans="2:21" x14ac:dyDescent="0.2">
      <c r="D32">
        <f>SUM(D27:D31)</f>
        <v>23</v>
      </c>
      <c r="G32">
        <f>SUM(G27:G31)</f>
        <v>2</v>
      </c>
      <c r="J32">
        <f>SUM(J27:J31)</f>
        <v>115</v>
      </c>
      <c r="L32">
        <f>SUM(L27:L31)</f>
        <v>1</v>
      </c>
      <c r="M32">
        <f>SUM(M27:M31)</f>
        <v>219</v>
      </c>
      <c r="N32">
        <f>M32-(J32+L32)</f>
        <v>103</v>
      </c>
      <c r="O32" s="5">
        <f>((D32+G32)/N32)*100</f>
        <v>24.271844660194176</v>
      </c>
      <c r="P32" s="5">
        <f>100-O32</f>
        <v>75.728155339805824</v>
      </c>
      <c r="Q32" s="5">
        <f>B27/120</f>
        <v>0.17499999999999999</v>
      </c>
      <c r="R32" s="5">
        <f>F27/120</f>
        <v>0.375</v>
      </c>
      <c r="S32" s="5">
        <f>J28/120</f>
        <v>0.65</v>
      </c>
      <c r="T32">
        <v>2</v>
      </c>
      <c r="U32">
        <v>1</v>
      </c>
    </row>
    <row r="34" spans="2:21" s="1" customFormat="1" x14ac:dyDescent="0.2">
      <c r="B34" s="3" t="s">
        <v>18</v>
      </c>
      <c r="O34" s="7"/>
      <c r="P34" s="7"/>
      <c r="Q34" s="7"/>
      <c r="R34" s="7"/>
      <c r="S34" s="7"/>
    </row>
    <row r="35" spans="2:21" ht="64" x14ac:dyDescent="0.2">
      <c r="B35" s="9" t="s">
        <v>0</v>
      </c>
      <c r="C35" s="9"/>
      <c r="D35" s="9"/>
      <c r="E35" s="9"/>
      <c r="F35" s="9" t="s">
        <v>4</v>
      </c>
      <c r="G35" s="9"/>
      <c r="H35" s="9" t="s">
        <v>7</v>
      </c>
      <c r="I35" s="9"/>
      <c r="J35" s="9"/>
      <c r="K35" s="9" t="s">
        <v>8</v>
      </c>
      <c r="L35" s="9"/>
      <c r="M35" s="4" t="s">
        <v>12</v>
      </c>
      <c r="N35" s="4" t="s">
        <v>10</v>
      </c>
      <c r="O35" s="6" t="s">
        <v>11</v>
      </c>
      <c r="P35" s="6" t="s">
        <v>13</v>
      </c>
      <c r="Q35" s="6" t="s">
        <v>28</v>
      </c>
      <c r="R35" s="6" t="s">
        <v>21</v>
      </c>
      <c r="S35" s="6" t="s">
        <v>22</v>
      </c>
      <c r="T35" s="6" t="s">
        <v>23</v>
      </c>
      <c r="U35" s="6" t="s">
        <v>24</v>
      </c>
    </row>
    <row r="36" spans="2:21" x14ac:dyDescent="0.2">
      <c r="B36" s="2" t="s">
        <v>1</v>
      </c>
      <c r="C36" s="2" t="s">
        <v>2</v>
      </c>
      <c r="D36" s="2" t="s">
        <v>3</v>
      </c>
      <c r="E36" s="2"/>
      <c r="F36" s="2" t="s">
        <v>5</v>
      </c>
      <c r="G36" s="2" t="s">
        <v>6</v>
      </c>
      <c r="H36" s="2" t="s">
        <v>1</v>
      </c>
      <c r="I36" s="2" t="s">
        <v>2</v>
      </c>
      <c r="J36" s="2" t="s">
        <v>3</v>
      </c>
      <c r="K36" s="2" t="s">
        <v>5</v>
      </c>
      <c r="L36" s="2" t="s">
        <v>6</v>
      </c>
      <c r="M36" s="2" t="s">
        <v>9</v>
      </c>
    </row>
    <row r="37" spans="2:21" x14ac:dyDescent="0.2">
      <c r="B37" s="2"/>
      <c r="C37" s="2"/>
      <c r="D37" s="2"/>
      <c r="E37" s="2"/>
      <c r="F37" s="2">
        <v>135</v>
      </c>
      <c r="G37" s="2">
        <v>1</v>
      </c>
      <c r="H37" s="2">
        <v>136</v>
      </c>
      <c r="I37" s="2">
        <v>173</v>
      </c>
      <c r="J37">
        <f>(I37-H37)+1</f>
        <v>38</v>
      </c>
      <c r="K37" s="2">
        <v>174</v>
      </c>
      <c r="L37" s="2">
        <v>1</v>
      </c>
      <c r="M37" s="2">
        <v>174</v>
      </c>
      <c r="N37">
        <f>M37-(J37+L37)</f>
        <v>135</v>
      </c>
      <c r="O37" s="5">
        <f>((D37+G37)/N37)*100</f>
        <v>0.74074074074074081</v>
      </c>
      <c r="P37" s="5">
        <f>100-O37</f>
        <v>99.259259259259252</v>
      </c>
      <c r="Q37" s="5" t="s">
        <v>29</v>
      </c>
      <c r="R37" s="5">
        <f>F37/120</f>
        <v>1.125</v>
      </c>
      <c r="S37" s="5">
        <f>J37/120</f>
        <v>0.31666666666666665</v>
      </c>
      <c r="T37">
        <v>1</v>
      </c>
      <c r="U37">
        <v>0</v>
      </c>
    </row>
    <row r="39" spans="2:21" s="1" customFormat="1" x14ac:dyDescent="0.2">
      <c r="B39" s="3" t="s">
        <v>19</v>
      </c>
      <c r="O39" s="7"/>
      <c r="P39" s="7"/>
      <c r="Q39" s="7"/>
      <c r="R39" s="7"/>
      <c r="S39" s="7"/>
    </row>
    <row r="40" spans="2:21" ht="64" x14ac:dyDescent="0.2">
      <c r="B40" s="9" t="s">
        <v>0</v>
      </c>
      <c r="C40" s="9"/>
      <c r="D40" s="9"/>
      <c r="E40" s="9"/>
      <c r="F40" s="9" t="s">
        <v>4</v>
      </c>
      <c r="G40" s="9"/>
      <c r="H40" s="9" t="s">
        <v>7</v>
      </c>
      <c r="I40" s="9"/>
      <c r="J40" s="9"/>
      <c r="K40" s="9" t="s">
        <v>8</v>
      </c>
      <c r="L40" s="9"/>
      <c r="M40" s="4" t="s">
        <v>12</v>
      </c>
      <c r="N40" s="4" t="s">
        <v>10</v>
      </c>
      <c r="O40" s="6" t="s">
        <v>11</v>
      </c>
      <c r="P40" s="6" t="s">
        <v>13</v>
      </c>
      <c r="Q40" s="6" t="s">
        <v>28</v>
      </c>
      <c r="R40" s="6" t="s">
        <v>21</v>
      </c>
      <c r="S40" s="6" t="s">
        <v>22</v>
      </c>
      <c r="T40" s="6" t="s">
        <v>23</v>
      </c>
      <c r="U40" s="6" t="s">
        <v>24</v>
      </c>
    </row>
    <row r="41" spans="2:21" x14ac:dyDescent="0.2">
      <c r="B41" s="2" t="s">
        <v>1</v>
      </c>
      <c r="C41" s="2" t="s">
        <v>2</v>
      </c>
      <c r="D41" s="2" t="s">
        <v>3</v>
      </c>
      <c r="E41" s="2" t="s">
        <v>27</v>
      </c>
      <c r="F41" s="2" t="s">
        <v>5</v>
      </c>
      <c r="G41" s="2" t="s">
        <v>6</v>
      </c>
      <c r="H41" s="2" t="s">
        <v>1</v>
      </c>
      <c r="I41" s="2" t="s">
        <v>2</v>
      </c>
      <c r="J41" s="2" t="s">
        <v>3</v>
      </c>
      <c r="K41" s="2" t="s">
        <v>5</v>
      </c>
      <c r="L41" s="2" t="s">
        <v>6</v>
      </c>
      <c r="M41" s="2" t="s">
        <v>9</v>
      </c>
    </row>
    <row r="42" spans="2:21" x14ac:dyDescent="0.2">
      <c r="B42" s="2">
        <v>138</v>
      </c>
      <c r="C42" s="2">
        <v>144</v>
      </c>
      <c r="D42">
        <f t="shared" ref="D42" si="5">(C42-B42)+1</f>
        <v>7</v>
      </c>
      <c r="E42">
        <f>D42/2</f>
        <v>3.5</v>
      </c>
      <c r="F42" s="2">
        <v>149</v>
      </c>
      <c r="G42" s="2">
        <v>1</v>
      </c>
      <c r="H42" s="2">
        <v>150</v>
      </c>
      <c r="I42" s="2">
        <v>201</v>
      </c>
      <c r="J42">
        <f>(I42-H42)+1</f>
        <v>52</v>
      </c>
      <c r="K42" s="2">
        <v>202</v>
      </c>
      <c r="L42" s="2">
        <v>1</v>
      </c>
      <c r="M42" s="2">
        <v>202</v>
      </c>
      <c r="N42">
        <f>M42-(J42+L42)</f>
        <v>149</v>
      </c>
      <c r="O42" s="5">
        <f>((D42+G42)/N42)*100</f>
        <v>5.3691275167785237</v>
      </c>
      <c r="P42" s="5">
        <f>100-O42</f>
        <v>94.630872483221481</v>
      </c>
      <c r="Q42" s="5">
        <f>B42/120</f>
        <v>1.1499999999999999</v>
      </c>
      <c r="R42" s="5">
        <f>F42/120</f>
        <v>1.2416666666666667</v>
      </c>
      <c r="S42" s="5">
        <f>J42/120</f>
        <v>0.43333333333333335</v>
      </c>
      <c r="T42">
        <v>1</v>
      </c>
      <c r="U42">
        <v>0</v>
      </c>
    </row>
    <row r="44" spans="2:21" s="1" customFormat="1" x14ac:dyDescent="0.2">
      <c r="B44" s="3" t="s">
        <v>20</v>
      </c>
      <c r="O44" s="7"/>
      <c r="P44" s="7"/>
      <c r="Q44" s="7"/>
      <c r="R44" s="7"/>
      <c r="S44" s="7"/>
    </row>
    <row r="45" spans="2:21" ht="64" x14ac:dyDescent="0.2">
      <c r="B45" s="9" t="s">
        <v>0</v>
      </c>
      <c r="C45" s="9"/>
      <c r="D45" s="9"/>
      <c r="E45" s="9"/>
      <c r="F45" s="9" t="s">
        <v>4</v>
      </c>
      <c r="G45" s="9"/>
      <c r="H45" s="9" t="s">
        <v>7</v>
      </c>
      <c r="I45" s="9"/>
      <c r="J45" s="9"/>
      <c r="K45" s="9" t="s">
        <v>8</v>
      </c>
      <c r="L45" s="9"/>
      <c r="M45" s="4" t="s">
        <v>12</v>
      </c>
      <c r="N45" s="4" t="s">
        <v>10</v>
      </c>
      <c r="O45" s="6" t="s">
        <v>11</v>
      </c>
      <c r="P45" s="6" t="s">
        <v>13</v>
      </c>
      <c r="Q45" s="6" t="s">
        <v>28</v>
      </c>
      <c r="R45" s="6" t="s">
        <v>21</v>
      </c>
      <c r="S45" s="6" t="s">
        <v>22</v>
      </c>
      <c r="T45" s="6" t="s">
        <v>23</v>
      </c>
      <c r="U45" s="6" t="s">
        <v>24</v>
      </c>
    </row>
    <row r="46" spans="2:21" x14ac:dyDescent="0.2">
      <c r="B46" s="2" t="s">
        <v>1</v>
      </c>
      <c r="C46" s="2" t="s">
        <v>2</v>
      </c>
      <c r="D46" s="2" t="s">
        <v>3</v>
      </c>
      <c r="E46" s="2"/>
      <c r="F46" s="2" t="s">
        <v>5</v>
      </c>
      <c r="G46" s="2" t="s">
        <v>6</v>
      </c>
      <c r="H46" s="2" t="s">
        <v>1</v>
      </c>
      <c r="I46" s="2" t="s">
        <v>2</v>
      </c>
      <c r="J46" s="2" t="s">
        <v>3</v>
      </c>
      <c r="K46" s="2" t="s">
        <v>5</v>
      </c>
      <c r="L46" s="2" t="s">
        <v>6</v>
      </c>
      <c r="M46" s="2" t="s">
        <v>9</v>
      </c>
    </row>
    <row r="47" spans="2:21" x14ac:dyDescent="0.2">
      <c r="F47">
        <v>77</v>
      </c>
      <c r="G47">
        <v>1</v>
      </c>
      <c r="H47">
        <v>78</v>
      </c>
      <c r="I47">
        <v>137</v>
      </c>
      <c r="J47">
        <f>(I47-H47)+1</f>
        <v>60</v>
      </c>
      <c r="K47">
        <v>138</v>
      </c>
      <c r="L47">
        <v>1</v>
      </c>
      <c r="M47">
        <v>138</v>
      </c>
      <c r="N47">
        <f>M47-(J47+L47)</f>
        <v>77</v>
      </c>
      <c r="O47" s="5">
        <f>((D47+G47)/N47)*100</f>
        <v>1.2987012987012987</v>
      </c>
      <c r="P47" s="5">
        <f>100-O47</f>
        <v>98.701298701298697</v>
      </c>
      <c r="Q47" s="5" t="s">
        <v>29</v>
      </c>
      <c r="R47" s="5">
        <f>F47/120</f>
        <v>0.64166666666666672</v>
      </c>
      <c r="S47" s="5">
        <f>J47/120</f>
        <v>0.5</v>
      </c>
      <c r="T47">
        <v>1</v>
      </c>
      <c r="U47">
        <v>0</v>
      </c>
    </row>
  </sheetData>
  <mergeCells count="28">
    <mergeCell ref="B35:E35"/>
    <mergeCell ref="B40:E40"/>
    <mergeCell ref="B45:E45"/>
    <mergeCell ref="F45:G45"/>
    <mergeCell ref="H45:J45"/>
    <mergeCell ref="K45:L45"/>
    <mergeCell ref="F35:G35"/>
    <mergeCell ref="H35:J35"/>
    <mergeCell ref="K35:L35"/>
    <mergeCell ref="F40:G40"/>
    <mergeCell ref="H40:J40"/>
    <mergeCell ref="K40:L40"/>
    <mergeCell ref="F25:G25"/>
    <mergeCell ref="H25:J25"/>
    <mergeCell ref="K25:L25"/>
    <mergeCell ref="B15:E15"/>
    <mergeCell ref="B25:E25"/>
    <mergeCell ref="B3:E3"/>
    <mergeCell ref="B10:E10"/>
    <mergeCell ref="F15:G15"/>
    <mergeCell ref="H15:J15"/>
    <mergeCell ref="K15:L15"/>
    <mergeCell ref="F3:G3"/>
    <mergeCell ref="H3:J3"/>
    <mergeCell ref="K3:L3"/>
    <mergeCell ref="F10:G10"/>
    <mergeCell ref="H10:J10"/>
    <mergeCell ref="K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2024-10-27T23:31:38Z</dcterms:modified>
</cp:coreProperties>
</file>