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6/Excel data sheets/04182023 Ex201/"/>
    </mc:Choice>
  </mc:AlternateContent>
  <xr:revisionPtr revIDLastSave="0" documentId="13_ncr:1_{420A0AAE-7263-7B47-B585-A4FA513C60CC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15" i="1"/>
  <c r="E10" i="1"/>
  <c r="AE5" i="1"/>
  <c r="AE6" i="1"/>
  <c r="AE7" i="1"/>
  <c r="AE8" i="1"/>
  <c r="AE9" i="1"/>
  <c r="AE10" i="1"/>
  <c r="S43" i="1"/>
  <c r="R43" i="1"/>
  <c r="J43" i="1"/>
  <c r="N43" i="1" s="1"/>
  <c r="O43" i="1" s="1"/>
  <c r="P43" i="1" s="1"/>
  <c r="R38" i="1"/>
  <c r="J38" i="1"/>
  <c r="S38" i="1" s="1"/>
  <c r="R33" i="1"/>
  <c r="J33" i="1"/>
  <c r="S33" i="1" s="1"/>
  <c r="R28" i="1"/>
  <c r="M28" i="1"/>
  <c r="L28" i="1"/>
  <c r="G28" i="1"/>
  <c r="J27" i="1"/>
  <c r="S28" i="1" s="1"/>
  <c r="J26" i="1"/>
  <c r="R21" i="1"/>
  <c r="Q21" i="1"/>
  <c r="M21" i="1"/>
  <c r="L21" i="1"/>
  <c r="G21" i="1"/>
  <c r="D16" i="1"/>
  <c r="D17" i="1"/>
  <c r="D18" i="1"/>
  <c r="D19" i="1"/>
  <c r="D20" i="1"/>
  <c r="D15" i="1"/>
  <c r="J16" i="1"/>
  <c r="J17" i="1"/>
  <c r="S21" i="1" s="1"/>
  <c r="J15" i="1"/>
  <c r="R10" i="1"/>
  <c r="Q10" i="1"/>
  <c r="J10" i="1"/>
  <c r="S10" i="1" s="1"/>
  <c r="D10" i="1"/>
  <c r="R5" i="1"/>
  <c r="S5" i="1"/>
  <c r="N38" i="1" l="1"/>
  <c r="O38" i="1" s="1"/>
  <c r="P38" i="1" s="1"/>
  <c r="N33" i="1"/>
  <c r="O33" i="1" s="1"/>
  <c r="P33" i="1" s="1"/>
  <c r="J28" i="1"/>
  <c r="N28" i="1" s="1"/>
  <c r="O28" i="1" s="1"/>
  <c r="P28" i="1" s="1"/>
  <c r="J21" i="1"/>
  <c r="N21" i="1" s="1"/>
  <c r="O21" i="1" s="1"/>
  <c r="P21" i="1" s="1"/>
  <c r="D21" i="1"/>
  <c r="N10" i="1"/>
  <c r="O10" i="1" s="1"/>
  <c r="P10" i="1" s="1"/>
  <c r="N5" i="1"/>
  <c r="O5" i="1" s="1"/>
  <c r="P5" i="1" s="1"/>
</calcChain>
</file>

<file path=xl/sharedStrings.xml><?xml version="1.0" encoding="utf-8"?>
<sst xmlns="http://schemas.openxmlformats.org/spreadsheetml/2006/main" count="195" uniqueCount="29">
  <si>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</si>
  <si>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</si>
  <si>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</si>
  <si>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</si>
  <si>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</si>
  <si>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</si>
  <si>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</si>
  <si>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</si>
  <si>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</si>
  <si>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</si>
  <si>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</si>
  <si>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</si>
  <si>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</si>
  <si>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</si>
  <si>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</si>
  <si>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</si>
  <si>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</si>
  <si>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</si>
  <si>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</si>
  <si>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</si>
  <si>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Worm 7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</si>
  <si>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</si>
  <si>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</si>
  <si>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</si>
  <si>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</si>
  <si>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</si>
  <si>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Bout size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</si>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</sst>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E43"/>
  <sheetViews>
    <sheetView tabSelected="1" topLeftCell="M1" zoomScale="75" workbookViewId="0">
      <selection activeCell="AE5" sqref="AE5:AE10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style="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4" max="24" width="16.83203125" customWidth="1"/>
    <col min="25" max="25" width="16" customWidth="1"/>
    <col min="28" max="28" width="16.33203125" customWidth="1"/>
  </cols>
  <sheetData>
    <row r="1" spans="2:31" ht="6" customHeight="1" x14ac:dyDescent="0.2"/>
    <row r="2" spans="2:31" s="1" customFormat="1" x14ac:dyDescent="0.2">
      <c r="B2" s="3" t="s">
        <v>14</v>
      </c>
      <c r="O2" s="7"/>
      <c r="P2" s="7"/>
      <c r="Q2" s="7"/>
      <c r="R2" s="7"/>
      <c r="S2" s="7"/>
    </row>
    <row r="3" spans="2:31" ht="64" x14ac:dyDescent="0.2">
      <c r="B3" s="10" t="s">
        <v>0</v>
      </c>
      <c r="C3" s="10"/>
      <c r="D3" s="10"/>
      <c r="E3" s="10"/>
      <c r="F3" s="10" t="s">
        <v>4</v>
      </c>
      <c r="G3" s="10"/>
      <c r="H3" s="10" t="s">
        <v>7</v>
      </c>
      <c r="I3" s="10"/>
      <c r="J3" s="10"/>
      <c r="K3" s="10" t="s">
        <v>8</v>
      </c>
      <c r="L3" s="10"/>
      <c r="M3" s="4" t="s">
        <v>12</v>
      </c>
      <c r="N3" s="4" t="s">
        <v>10</v>
      </c>
      <c r="O3" s="6" t="s">
        <v>11</v>
      </c>
      <c r="P3" s="6" t="s">
        <v>13</v>
      </c>
      <c r="Q3" s="6" t="s">
        <v>27</v>
      </c>
      <c r="R3" s="6" t="s">
        <v>21</v>
      </c>
      <c r="S3" s="6" t="s">
        <v>22</v>
      </c>
      <c r="T3" s="6" t="s">
        <v>23</v>
      </c>
      <c r="U3" s="6" t="s">
        <v>24</v>
      </c>
      <c r="X3" s="6" t="s">
        <v>11</v>
      </c>
      <c r="Y3" s="6" t="s">
        <v>13</v>
      </c>
      <c r="Z3" s="6" t="s">
        <v>27</v>
      </c>
      <c r="AA3" s="6" t="s">
        <v>21</v>
      </c>
      <c r="AB3" s="6" t="s">
        <v>22</v>
      </c>
      <c r="AC3" s="6" t="s">
        <v>23</v>
      </c>
      <c r="AD3" s="6" t="s">
        <v>24</v>
      </c>
      <c r="AE3" s="6" t="s">
        <v>25</v>
      </c>
    </row>
    <row r="4" spans="2:31" x14ac:dyDescent="0.2">
      <c r="B4" s="2" t="s">
        <v>1</v>
      </c>
      <c r="C4" s="2" t="s">
        <v>2</v>
      </c>
      <c r="D4" s="2" t="s">
        <v>3</v>
      </c>
      <c r="E4" s="2"/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  <c r="X4" s="5">
        <v>0</v>
      </c>
      <c r="Y4" s="5">
        <v>100</v>
      </c>
      <c r="Z4" s="5" t="s">
        <v>28</v>
      </c>
      <c r="AA4" s="5">
        <v>6</v>
      </c>
      <c r="AB4" s="5">
        <v>0</v>
      </c>
      <c r="AC4">
        <v>0</v>
      </c>
      <c r="AD4">
        <v>0</v>
      </c>
      <c r="AE4" s="9"/>
    </row>
    <row r="5" spans="2:31" x14ac:dyDescent="0.2">
      <c r="M5">
        <v>600</v>
      </c>
      <c r="N5">
        <f>M5-(J5+L5)</f>
        <v>600</v>
      </c>
      <c r="O5" s="5">
        <f>((D5+G5)/N5)*100</f>
        <v>0</v>
      </c>
      <c r="P5" s="5">
        <f>100-O5</f>
        <v>100</v>
      </c>
      <c r="Q5" s="5" t="s">
        <v>28</v>
      </c>
      <c r="R5" s="5">
        <f>F5/120</f>
        <v>0</v>
      </c>
      <c r="S5" s="5">
        <f>J5/120</f>
        <v>0</v>
      </c>
      <c r="T5">
        <v>0</v>
      </c>
      <c r="U5">
        <v>0</v>
      </c>
      <c r="X5" s="5">
        <v>6.6265060240963862</v>
      </c>
      <c r="Y5" s="5">
        <v>93.373493975903614</v>
      </c>
      <c r="Z5" s="5">
        <v>0.875</v>
      </c>
      <c r="AA5" s="5">
        <v>1.3833333333333333</v>
      </c>
      <c r="AB5" s="5">
        <v>2.2333333333333334</v>
      </c>
      <c r="AC5">
        <v>1</v>
      </c>
      <c r="AD5">
        <v>0</v>
      </c>
      <c r="AE5" s="9">
        <f t="shared" ref="AE5:AE10" si="0">(AD5/AC5)*100</f>
        <v>0</v>
      </c>
    </row>
    <row r="6" spans="2:31" x14ac:dyDescent="0.2">
      <c r="X6" s="5">
        <v>5.9040590405904059</v>
      </c>
      <c r="Y6" s="5">
        <v>94.095940959409589</v>
      </c>
      <c r="Z6" s="5">
        <v>0.11666666666666667</v>
      </c>
      <c r="AA6" s="5">
        <v>0.9</v>
      </c>
      <c r="AB6" s="5">
        <v>0.36666666666666664</v>
      </c>
      <c r="AC6">
        <v>3</v>
      </c>
      <c r="AD6">
        <v>2</v>
      </c>
      <c r="AE6" s="9">
        <f t="shared" si="0"/>
        <v>66.666666666666657</v>
      </c>
    </row>
    <row r="7" spans="2:31" s="1" customFormat="1" x14ac:dyDescent="0.2">
      <c r="B7" s="3" t="s">
        <v>15</v>
      </c>
      <c r="O7" s="7"/>
      <c r="P7" s="7"/>
      <c r="Q7" s="7"/>
      <c r="R7" s="7"/>
      <c r="S7" s="7"/>
      <c r="X7" s="5">
        <v>1.2658227848101267</v>
      </c>
      <c r="Y7" s="5">
        <v>98.734177215189874</v>
      </c>
      <c r="Z7" s="5" t="s">
        <v>28</v>
      </c>
      <c r="AA7" s="5">
        <v>1</v>
      </c>
      <c r="AB7" s="5">
        <v>0.67500000000000004</v>
      </c>
      <c r="AC7">
        <v>2</v>
      </c>
      <c r="AD7">
        <v>1</v>
      </c>
      <c r="AE7" s="9">
        <f t="shared" si="0"/>
        <v>50</v>
      </c>
    </row>
    <row r="8" spans="2:31" ht="64" x14ac:dyDescent="0.2">
      <c r="B8" s="10" t="s">
        <v>0</v>
      </c>
      <c r="C8" s="10"/>
      <c r="D8" s="10"/>
      <c r="E8" s="10"/>
      <c r="F8" s="10" t="s">
        <v>4</v>
      </c>
      <c r="G8" s="10"/>
      <c r="H8" s="10" t="s">
        <v>7</v>
      </c>
      <c r="I8" s="10"/>
      <c r="J8" s="10"/>
      <c r="K8" s="10" t="s">
        <v>8</v>
      </c>
      <c r="L8" s="10"/>
      <c r="M8" s="4" t="s">
        <v>12</v>
      </c>
      <c r="N8" s="4" t="s">
        <v>10</v>
      </c>
      <c r="O8" s="6" t="s">
        <v>11</v>
      </c>
      <c r="P8" s="6" t="s">
        <v>13</v>
      </c>
      <c r="Q8" s="6" t="s">
        <v>27</v>
      </c>
      <c r="R8" s="6" t="s">
        <v>21</v>
      </c>
      <c r="S8" s="6" t="s">
        <v>22</v>
      </c>
      <c r="T8" s="6" t="s">
        <v>23</v>
      </c>
      <c r="U8" s="6" t="s">
        <v>24</v>
      </c>
      <c r="X8" s="5">
        <v>1.6949152542372881</v>
      </c>
      <c r="Y8" s="5">
        <v>98.305084745762713</v>
      </c>
      <c r="Z8" s="5" t="s">
        <v>28</v>
      </c>
      <c r="AA8" s="5">
        <v>0.49166666666666664</v>
      </c>
      <c r="AB8" s="5">
        <v>0.39166666666666666</v>
      </c>
      <c r="AC8">
        <v>1</v>
      </c>
      <c r="AD8">
        <v>0</v>
      </c>
      <c r="AE8" s="9">
        <f t="shared" si="0"/>
        <v>0</v>
      </c>
    </row>
    <row r="9" spans="2:31" x14ac:dyDescent="0.2">
      <c r="B9" s="2" t="s">
        <v>1</v>
      </c>
      <c r="C9" s="2" t="s">
        <v>2</v>
      </c>
      <c r="D9" s="2" t="s">
        <v>3</v>
      </c>
      <c r="E9" s="2" t="s">
        <v>26</v>
      </c>
      <c r="F9" s="2" t="s">
        <v>5</v>
      </c>
      <c r="G9" s="2" t="s">
        <v>6</v>
      </c>
      <c r="H9" s="2" t="s">
        <v>1</v>
      </c>
      <c r="I9" s="2" t="s">
        <v>2</v>
      </c>
      <c r="J9" s="2" t="s">
        <v>3</v>
      </c>
      <c r="K9" s="2" t="s">
        <v>5</v>
      </c>
      <c r="L9" s="2" t="s">
        <v>6</v>
      </c>
      <c r="M9" s="2" t="s">
        <v>9</v>
      </c>
      <c r="X9" s="5">
        <v>0.77519379844961245</v>
      </c>
      <c r="Y9" s="5">
        <v>99.224806201550393</v>
      </c>
      <c r="Z9" s="5" t="s">
        <v>28</v>
      </c>
      <c r="AA9" s="5">
        <v>1.075</v>
      </c>
      <c r="AB9" s="5">
        <v>0.58333333333333337</v>
      </c>
      <c r="AC9">
        <v>1</v>
      </c>
      <c r="AD9">
        <v>0</v>
      </c>
      <c r="AE9" s="9">
        <f t="shared" si="0"/>
        <v>0</v>
      </c>
    </row>
    <row r="10" spans="2:31" x14ac:dyDescent="0.2">
      <c r="B10">
        <v>105</v>
      </c>
      <c r="C10">
        <v>114</v>
      </c>
      <c r="D10">
        <f>(C10-B10)+1</f>
        <v>10</v>
      </c>
      <c r="E10">
        <f>D10/2</f>
        <v>5</v>
      </c>
      <c r="F10">
        <v>166</v>
      </c>
      <c r="G10">
        <v>1</v>
      </c>
      <c r="H10">
        <v>167</v>
      </c>
      <c r="I10">
        <v>434</v>
      </c>
      <c r="J10">
        <f>(I10-H10)+1</f>
        <v>268</v>
      </c>
      <c r="K10">
        <v>435</v>
      </c>
      <c r="L10">
        <v>1</v>
      </c>
      <c r="M10">
        <v>435</v>
      </c>
      <c r="N10">
        <f>M10-(J10+L10)</f>
        <v>166</v>
      </c>
      <c r="O10" s="5">
        <f>((D10+G10)/N10)*100</f>
        <v>6.6265060240963862</v>
      </c>
      <c r="P10" s="5">
        <f>100-O10</f>
        <v>93.373493975903614</v>
      </c>
      <c r="Q10" s="5">
        <f>B10/120</f>
        <v>0.875</v>
      </c>
      <c r="R10" s="5">
        <f>F10/120</f>
        <v>1.3833333333333333</v>
      </c>
      <c r="S10" s="5">
        <f>J10/120</f>
        <v>2.2333333333333334</v>
      </c>
      <c r="T10">
        <v>1</v>
      </c>
      <c r="U10">
        <v>0</v>
      </c>
      <c r="X10" s="5">
        <v>1.7857142857142856</v>
      </c>
      <c r="Y10" s="5">
        <v>98.214285714285708</v>
      </c>
      <c r="Z10" s="5" t="s">
        <v>28</v>
      </c>
      <c r="AA10" s="5">
        <v>0.46666666666666667</v>
      </c>
      <c r="AB10" s="5">
        <v>1.1916666666666667</v>
      </c>
      <c r="AC10">
        <v>1</v>
      </c>
      <c r="AD10">
        <v>0</v>
      </c>
      <c r="AE10" s="9">
        <f t="shared" si="0"/>
        <v>0</v>
      </c>
    </row>
    <row r="12" spans="2:31" s="1" customFormat="1" x14ac:dyDescent="0.2">
      <c r="B12" s="3" t="s">
        <v>16</v>
      </c>
      <c r="O12" s="7"/>
      <c r="P12" s="7"/>
      <c r="Q12" s="7"/>
      <c r="R12" s="7"/>
      <c r="S12" s="7"/>
      <c r="X12"/>
      <c r="Y12"/>
      <c r="Z12"/>
      <c r="AA12"/>
      <c r="AB12"/>
      <c r="AC12"/>
      <c r="AD12"/>
    </row>
    <row r="13" spans="2:31" ht="64" x14ac:dyDescent="0.2">
      <c r="B13" s="10" t="s">
        <v>0</v>
      </c>
      <c r="C13" s="10"/>
      <c r="D13" s="10"/>
      <c r="E13" s="10"/>
      <c r="F13" s="10" t="s">
        <v>4</v>
      </c>
      <c r="G13" s="10"/>
      <c r="H13" s="10" t="s">
        <v>7</v>
      </c>
      <c r="I13" s="10"/>
      <c r="J13" s="10"/>
      <c r="K13" s="10" t="s">
        <v>8</v>
      </c>
      <c r="L13" s="10"/>
      <c r="M13" s="4" t="s">
        <v>12</v>
      </c>
      <c r="N13" s="4" t="s">
        <v>10</v>
      </c>
      <c r="O13" s="6" t="s">
        <v>11</v>
      </c>
      <c r="P13" s="6" t="s">
        <v>13</v>
      </c>
      <c r="Q13" s="6" t="s">
        <v>27</v>
      </c>
      <c r="R13" s="6" t="s">
        <v>21</v>
      </c>
      <c r="S13" s="6" t="s">
        <v>22</v>
      </c>
      <c r="T13" s="6" t="s">
        <v>23</v>
      </c>
      <c r="U13" s="6" t="s">
        <v>24</v>
      </c>
    </row>
    <row r="14" spans="2:31" x14ac:dyDescent="0.2">
      <c r="B14" s="2" t="s">
        <v>1</v>
      </c>
      <c r="C14" s="2" t="s">
        <v>2</v>
      </c>
      <c r="D14" s="2" t="s">
        <v>3</v>
      </c>
      <c r="E14" s="2" t="s">
        <v>26</v>
      </c>
      <c r="F14" s="2" t="s">
        <v>5</v>
      </c>
      <c r="G14" s="2" t="s">
        <v>6</v>
      </c>
      <c r="H14" s="2" t="s">
        <v>1</v>
      </c>
      <c r="I14" s="2" t="s">
        <v>2</v>
      </c>
      <c r="J14" s="2" t="s">
        <v>3</v>
      </c>
      <c r="K14" s="2" t="s">
        <v>5</v>
      </c>
      <c r="L14" s="2" t="s">
        <v>6</v>
      </c>
      <c r="M14" s="2" t="s">
        <v>9</v>
      </c>
    </row>
    <row r="15" spans="2:31" x14ac:dyDescent="0.2">
      <c r="B15">
        <v>14</v>
      </c>
      <c r="C15">
        <v>14</v>
      </c>
      <c r="D15">
        <f>(C15-B15)+1</f>
        <v>1</v>
      </c>
      <c r="E15">
        <f>D15/2</f>
        <v>0.5</v>
      </c>
      <c r="F15">
        <v>108</v>
      </c>
      <c r="G15">
        <v>1</v>
      </c>
      <c r="H15">
        <v>109</v>
      </c>
      <c r="I15">
        <v>117</v>
      </c>
      <c r="J15">
        <f>(I15-H15)+1</f>
        <v>9</v>
      </c>
      <c r="K15">
        <v>328</v>
      </c>
      <c r="L15">
        <v>1</v>
      </c>
      <c r="M15">
        <v>328</v>
      </c>
    </row>
    <row r="16" spans="2:31" x14ac:dyDescent="0.2">
      <c r="B16">
        <v>62</v>
      </c>
      <c r="C16">
        <v>62</v>
      </c>
      <c r="D16">
        <f t="shared" ref="D16:D20" si="1">(C16-B16)+1</f>
        <v>1</v>
      </c>
      <c r="E16">
        <f t="shared" ref="E16:E20" si="2">D16/2</f>
        <v>0.5</v>
      </c>
      <c r="F16">
        <v>278</v>
      </c>
      <c r="G16">
        <v>1</v>
      </c>
      <c r="H16">
        <v>279</v>
      </c>
      <c r="I16">
        <v>281</v>
      </c>
      <c r="J16">
        <f t="shared" ref="J16:J17" si="3">(I16-H16)+1</f>
        <v>3</v>
      </c>
    </row>
    <row r="17" spans="2:21" x14ac:dyDescent="0.2">
      <c r="B17">
        <v>230</v>
      </c>
      <c r="C17">
        <v>233</v>
      </c>
      <c r="D17">
        <f t="shared" si="1"/>
        <v>4</v>
      </c>
      <c r="E17">
        <f t="shared" si="2"/>
        <v>2</v>
      </c>
      <c r="F17">
        <v>283</v>
      </c>
      <c r="G17">
        <v>1</v>
      </c>
      <c r="H17">
        <v>284</v>
      </c>
      <c r="I17">
        <v>327</v>
      </c>
      <c r="J17">
        <f t="shared" si="3"/>
        <v>44</v>
      </c>
    </row>
    <row r="18" spans="2:21" x14ac:dyDescent="0.2">
      <c r="B18">
        <v>236</v>
      </c>
      <c r="C18">
        <v>237</v>
      </c>
      <c r="D18">
        <f t="shared" si="1"/>
        <v>2</v>
      </c>
      <c r="E18">
        <f t="shared" si="2"/>
        <v>1</v>
      </c>
    </row>
    <row r="19" spans="2:21" x14ac:dyDescent="0.2">
      <c r="B19">
        <v>240</v>
      </c>
      <c r="C19">
        <v>240</v>
      </c>
      <c r="D19">
        <f t="shared" si="1"/>
        <v>1</v>
      </c>
      <c r="E19">
        <f t="shared" si="2"/>
        <v>0.5</v>
      </c>
    </row>
    <row r="20" spans="2:21" x14ac:dyDescent="0.2">
      <c r="B20">
        <v>242</v>
      </c>
      <c r="C20">
        <v>245</v>
      </c>
      <c r="D20">
        <f t="shared" si="1"/>
        <v>4</v>
      </c>
      <c r="E20">
        <f t="shared" si="2"/>
        <v>2</v>
      </c>
    </row>
    <row r="21" spans="2:21" x14ac:dyDescent="0.2">
      <c r="D21">
        <f>SUM(D15:D20)</f>
        <v>13</v>
      </c>
      <c r="G21">
        <f>SUM(G15:G20)</f>
        <v>3</v>
      </c>
      <c r="J21">
        <f>SUM(J15:J20)</f>
        <v>56</v>
      </c>
      <c r="L21">
        <f>SUM(L15:L20)</f>
        <v>1</v>
      </c>
      <c r="M21">
        <f>SUM(M15:M20)</f>
        <v>328</v>
      </c>
      <c r="N21">
        <f>M21-(J21+L21)</f>
        <v>271</v>
      </c>
      <c r="O21" s="5">
        <f>((D21+G21)/N21)*100</f>
        <v>5.9040590405904059</v>
      </c>
      <c r="P21" s="5">
        <f>100-O21</f>
        <v>94.095940959409589</v>
      </c>
      <c r="Q21" s="5">
        <f>B15/120</f>
        <v>0.11666666666666667</v>
      </c>
      <c r="R21" s="5">
        <f>F15/120</f>
        <v>0.9</v>
      </c>
      <c r="S21" s="5">
        <f>J17/120</f>
        <v>0.36666666666666664</v>
      </c>
      <c r="T21">
        <v>3</v>
      </c>
      <c r="U21">
        <v>2</v>
      </c>
    </row>
    <row r="23" spans="2:21" s="1" customFormat="1" x14ac:dyDescent="0.2">
      <c r="B23" s="3" t="s">
        <v>17</v>
      </c>
      <c r="O23" s="7"/>
      <c r="P23" s="7"/>
      <c r="Q23" s="7"/>
      <c r="R23" s="7"/>
      <c r="S23" s="7"/>
    </row>
    <row r="24" spans="2:21" ht="64" x14ac:dyDescent="0.2">
      <c r="B24" s="10" t="s">
        <v>0</v>
      </c>
      <c r="C24" s="10"/>
      <c r="D24" s="10"/>
      <c r="E24" s="8"/>
      <c r="F24" s="10" t="s">
        <v>4</v>
      </c>
      <c r="G24" s="10"/>
      <c r="H24" s="10" t="s">
        <v>7</v>
      </c>
      <c r="I24" s="10"/>
      <c r="J24" s="10"/>
      <c r="K24" s="10" t="s">
        <v>8</v>
      </c>
      <c r="L24" s="10"/>
      <c r="M24" s="4" t="s">
        <v>12</v>
      </c>
      <c r="N24" s="4" t="s">
        <v>10</v>
      </c>
      <c r="O24" s="6" t="s">
        <v>11</v>
      </c>
      <c r="P24" s="6" t="s">
        <v>13</v>
      </c>
      <c r="Q24" s="6" t="s">
        <v>27</v>
      </c>
      <c r="R24" s="6" t="s">
        <v>21</v>
      </c>
      <c r="S24" s="6" t="s">
        <v>22</v>
      </c>
      <c r="T24" s="6" t="s">
        <v>23</v>
      </c>
      <c r="U24" s="6" t="s">
        <v>24</v>
      </c>
    </row>
    <row r="25" spans="2:21" x14ac:dyDescent="0.2">
      <c r="B25" s="2" t="s">
        <v>1</v>
      </c>
      <c r="C25" s="2" t="s">
        <v>2</v>
      </c>
      <c r="D25" s="2" t="s">
        <v>3</v>
      </c>
      <c r="E25" s="2"/>
      <c r="F25" s="2" t="s">
        <v>5</v>
      </c>
      <c r="G25" s="2" t="s">
        <v>6</v>
      </c>
      <c r="H25" s="2" t="s">
        <v>1</v>
      </c>
      <c r="I25" s="2" t="s">
        <v>2</v>
      </c>
      <c r="J25" s="2" t="s">
        <v>3</v>
      </c>
      <c r="K25" s="2" t="s">
        <v>5</v>
      </c>
      <c r="L25" s="2" t="s">
        <v>6</v>
      </c>
      <c r="M25" s="2" t="s">
        <v>9</v>
      </c>
    </row>
    <row r="26" spans="2:21" x14ac:dyDescent="0.2">
      <c r="F26">
        <v>120</v>
      </c>
      <c r="G26">
        <v>1</v>
      </c>
      <c r="H26">
        <v>121</v>
      </c>
      <c r="I26">
        <v>139</v>
      </c>
      <c r="J26">
        <f>(I26-H26)+1</f>
        <v>19</v>
      </c>
      <c r="K26">
        <v>259</v>
      </c>
      <c r="L26">
        <v>1</v>
      </c>
      <c r="M26">
        <v>259</v>
      </c>
    </row>
    <row r="27" spans="2:21" x14ac:dyDescent="0.2">
      <c r="F27">
        <v>177</v>
      </c>
      <c r="G27">
        <v>1</v>
      </c>
      <c r="H27">
        <v>178</v>
      </c>
      <c r="I27">
        <v>258</v>
      </c>
      <c r="J27">
        <f>(I27-H27)+1</f>
        <v>81</v>
      </c>
    </row>
    <row r="28" spans="2:21" x14ac:dyDescent="0.2">
      <c r="G28">
        <f>SUM(G26:G27)</f>
        <v>2</v>
      </c>
      <c r="J28">
        <f>SUM(J26:J27)</f>
        <v>100</v>
      </c>
      <c r="L28">
        <f>SUM(L26:L27)</f>
        <v>1</v>
      </c>
      <c r="M28">
        <f>SUM(M26:M27)</f>
        <v>259</v>
      </c>
      <c r="N28">
        <f>M28-(J28+L28)</f>
        <v>158</v>
      </c>
      <c r="O28" s="5">
        <f>((D28+G28)/N28)*100</f>
        <v>1.2658227848101267</v>
      </c>
      <c r="P28" s="5">
        <f>100-O28</f>
        <v>98.734177215189874</v>
      </c>
      <c r="Q28" s="5" t="s">
        <v>28</v>
      </c>
      <c r="R28" s="5">
        <f>F26/120</f>
        <v>1</v>
      </c>
      <c r="S28" s="5">
        <f>J27/120</f>
        <v>0.67500000000000004</v>
      </c>
      <c r="T28">
        <v>2</v>
      </c>
      <c r="U28">
        <v>1</v>
      </c>
    </row>
    <row r="30" spans="2:21" s="1" customFormat="1" x14ac:dyDescent="0.2">
      <c r="B30" s="3" t="s">
        <v>18</v>
      </c>
      <c r="O30" s="7"/>
      <c r="P30" s="7"/>
      <c r="Q30" s="7"/>
      <c r="R30" s="7"/>
      <c r="S30" s="7"/>
    </row>
    <row r="31" spans="2:21" ht="64" x14ac:dyDescent="0.2">
      <c r="B31" s="10" t="s">
        <v>0</v>
      </c>
      <c r="C31" s="10"/>
      <c r="D31" s="10"/>
      <c r="E31" s="8"/>
      <c r="F31" s="10" t="s">
        <v>4</v>
      </c>
      <c r="G31" s="10"/>
      <c r="H31" s="10" t="s">
        <v>7</v>
      </c>
      <c r="I31" s="10"/>
      <c r="J31" s="10"/>
      <c r="K31" s="10" t="s">
        <v>8</v>
      </c>
      <c r="L31" s="10"/>
      <c r="M31" s="4" t="s">
        <v>12</v>
      </c>
      <c r="N31" s="4" t="s">
        <v>10</v>
      </c>
      <c r="O31" s="6" t="s">
        <v>11</v>
      </c>
      <c r="P31" s="6" t="s">
        <v>13</v>
      </c>
      <c r="Q31" s="6" t="s">
        <v>27</v>
      </c>
      <c r="R31" s="6" t="s">
        <v>21</v>
      </c>
      <c r="S31" s="6" t="s">
        <v>22</v>
      </c>
      <c r="T31" s="6" t="s">
        <v>23</v>
      </c>
      <c r="U31" s="6" t="s">
        <v>24</v>
      </c>
    </row>
    <row r="32" spans="2:21" x14ac:dyDescent="0.2">
      <c r="B32" s="2" t="s">
        <v>1</v>
      </c>
      <c r="C32" s="2" t="s">
        <v>2</v>
      </c>
      <c r="D32" s="2" t="s">
        <v>3</v>
      </c>
      <c r="E32" s="2"/>
      <c r="F32" s="2" t="s">
        <v>5</v>
      </c>
      <c r="G32" s="2" t="s">
        <v>6</v>
      </c>
      <c r="H32" s="2" t="s">
        <v>1</v>
      </c>
      <c r="I32" s="2" t="s">
        <v>2</v>
      </c>
      <c r="J32" s="2" t="s">
        <v>3</v>
      </c>
      <c r="K32" s="2" t="s">
        <v>5</v>
      </c>
      <c r="L32" s="2" t="s">
        <v>6</v>
      </c>
      <c r="M32" s="2" t="s">
        <v>9</v>
      </c>
    </row>
    <row r="33" spans="2:21" x14ac:dyDescent="0.2">
      <c r="F33">
        <v>59</v>
      </c>
      <c r="G33">
        <v>1</v>
      </c>
      <c r="H33">
        <v>60</v>
      </c>
      <c r="I33">
        <v>106</v>
      </c>
      <c r="J33">
        <f>(I33-H33)+1</f>
        <v>47</v>
      </c>
      <c r="K33">
        <v>107</v>
      </c>
      <c r="L33">
        <v>1</v>
      </c>
      <c r="M33">
        <v>107</v>
      </c>
      <c r="N33">
        <f>M33-(J33+L33)</f>
        <v>59</v>
      </c>
      <c r="O33" s="5">
        <f>((D33+G33)/N33)*100</f>
        <v>1.6949152542372881</v>
      </c>
      <c r="P33" s="5">
        <f>100-O33</f>
        <v>98.305084745762713</v>
      </c>
      <c r="Q33" s="5" t="s">
        <v>28</v>
      </c>
      <c r="R33" s="5">
        <f>F33/120</f>
        <v>0.49166666666666664</v>
      </c>
      <c r="S33" s="5">
        <f>J33/120</f>
        <v>0.39166666666666666</v>
      </c>
      <c r="T33">
        <v>1</v>
      </c>
      <c r="U33">
        <v>0</v>
      </c>
    </row>
    <row r="35" spans="2:21" s="1" customFormat="1" x14ac:dyDescent="0.2">
      <c r="B35" s="3" t="s">
        <v>19</v>
      </c>
      <c r="O35" s="7"/>
      <c r="P35" s="7"/>
      <c r="Q35" s="7"/>
      <c r="R35" s="7"/>
      <c r="S35" s="7"/>
    </row>
    <row r="36" spans="2:21" ht="64" x14ac:dyDescent="0.2">
      <c r="B36" s="10" t="s">
        <v>0</v>
      </c>
      <c r="C36" s="10"/>
      <c r="D36" s="10"/>
      <c r="E36" s="8"/>
      <c r="F36" s="10" t="s">
        <v>4</v>
      </c>
      <c r="G36" s="10"/>
      <c r="H36" s="10" t="s">
        <v>7</v>
      </c>
      <c r="I36" s="10"/>
      <c r="J36" s="10"/>
      <c r="K36" s="10" t="s">
        <v>8</v>
      </c>
      <c r="L36" s="10"/>
      <c r="M36" s="4" t="s">
        <v>12</v>
      </c>
      <c r="N36" s="4" t="s">
        <v>10</v>
      </c>
      <c r="O36" s="6" t="s">
        <v>11</v>
      </c>
      <c r="P36" s="6" t="s">
        <v>13</v>
      </c>
      <c r="Q36" s="6" t="s">
        <v>27</v>
      </c>
      <c r="R36" s="6" t="s">
        <v>21</v>
      </c>
      <c r="S36" s="6" t="s">
        <v>22</v>
      </c>
      <c r="T36" s="6" t="s">
        <v>23</v>
      </c>
      <c r="U36" s="6" t="s">
        <v>24</v>
      </c>
    </row>
    <row r="37" spans="2:21" x14ac:dyDescent="0.2">
      <c r="B37" s="2" t="s">
        <v>1</v>
      </c>
      <c r="C37" s="2" t="s">
        <v>2</v>
      </c>
      <c r="D37" s="2" t="s">
        <v>3</v>
      </c>
      <c r="E37" s="2"/>
      <c r="F37" s="2" t="s">
        <v>5</v>
      </c>
      <c r="G37" s="2" t="s">
        <v>6</v>
      </c>
      <c r="H37" s="2" t="s">
        <v>1</v>
      </c>
      <c r="I37" s="2" t="s">
        <v>2</v>
      </c>
      <c r="J37" s="2" t="s">
        <v>3</v>
      </c>
      <c r="K37" s="2" t="s">
        <v>5</v>
      </c>
      <c r="L37" s="2" t="s">
        <v>6</v>
      </c>
      <c r="M37" s="2" t="s">
        <v>9</v>
      </c>
    </row>
    <row r="38" spans="2:21" x14ac:dyDescent="0.2">
      <c r="B38" s="2"/>
      <c r="C38" s="2"/>
      <c r="D38" s="2"/>
      <c r="E38" s="2"/>
      <c r="F38" s="2">
        <v>129</v>
      </c>
      <c r="G38" s="2">
        <v>1</v>
      </c>
      <c r="H38" s="2">
        <v>130</v>
      </c>
      <c r="I38" s="2">
        <v>199</v>
      </c>
      <c r="J38">
        <f>(I38-H38)+1</f>
        <v>70</v>
      </c>
      <c r="K38" s="2">
        <v>200</v>
      </c>
      <c r="L38" s="2">
        <v>1</v>
      </c>
      <c r="M38">
        <v>200</v>
      </c>
      <c r="N38">
        <f>M38-(J38+L38)</f>
        <v>129</v>
      </c>
      <c r="O38" s="5">
        <f>((D38+G38)/N38)*100</f>
        <v>0.77519379844961245</v>
      </c>
      <c r="P38" s="5">
        <f>100-O38</f>
        <v>99.224806201550393</v>
      </c>
      <c r="Q38" s="5" t="s">
        <v>28</v>
      </c>
      <c r="R38" s="5">
        <f>F38/120</f>
        <v>1.075</v>
      </c>
      <c r="S38" s="5">
        <f>J38/120</f>
        <v>0.58333333333333337</v>
      </c>
      <c r="T38">
        <v>1</v>
      </c>
      <c r="U38">
        <v>0</v>
      </c>
    </row>
    <row r="40" spans="2:21" s="1" customFormat="1" x14ac:dyDescent="0.2">
      <c r="B40" s="3" t="s">
        <v>20</v>
      </c>
      <c r="O40" s="7"/>
      <c r="P40" s="7"/>
      <c r="Q40" s="7"/>
      <c r="R40" s="7"/>
      <c r="S40" s="7"/>
    </row>
    <row r="41" spans="2:21" ht="64" x14ac:dyDescent="0.2">
      <c r="B41" s="10" t="s">
        <v>0</v>
      </c>
      <c r="C41" s="10"/>
      <c r="D41" s="10"/>
      <c r="E41" s="8"/>
      <c r="F41" s="10" t="s">
        <v>4</v>
      </c>
      <c r="G41" s="10"/>
      <c r="H41" s="10" t="s">
        <v>7</v>
      </c>
      <c r="I41" s="10"/>
      <c r="J41" s="10"/>
      <c r="K41" s="10" t="s">
        <v>8</v>
      </c>
      <c r="L41" s="10"/>
      <c r="M41" s="4" t="s">
        <v>12</v>
      </c>
      <c r="N41" s="4" t="s">
        <v>10</v>
      </c>
      <c r="O41" s="6" t="s">
        <v>11</v>
      </c>
      <c r="P41" s="6" t="s">
        <v>13</v>
      </c>
      <c r="Q41" s="6" t="s">
        <v>27</v>
      </c>
      <c r="R41" s="6" t="s">
        <v>21</v>
      </c>
      <c r="S41" s="6" t="s">
        <v>22</v>
      </c>
      <c r="T41" s="6" t="s">
        <v>23</v>
      </c>
      <c r="U41" s="6" t="s">
        <v>24</v>
      </c>
    </row>
    <row r="42" spans="2:21" x14ac:dyDescent="0.2">
      <c r="B42" s="2" t="s">
        <v>1</v>
      </c>
      <c r="C42" s="2" t="s">
        <v>2</v>
      </c>
      <c r="D42" s="2" t="s">
        <v>3</v>
      </c>
      <c r="E42" s="2"/>
      <c r="F42" s="2" t="s">
        <v>5</v>
      </c>
      <c r="G42" s="2" t="s">
        <v>6</v>
      </c>
      <c r="H42" s="2" t="s">
        <v>1</v>
      </c>
      <c r="I42" s="2" t="s">
        <v>2</v>
      </c>
      <c r="J42" s="2" t="s">
        <v>3</v>
      </c>
      <c r="K42" s="2" t="s">
        <v>5</v>
      </c>
      <c r="L42" s="2" t="s">
        <v>6</v>
      </c>
      <c r="M42" s="2" t="s">
        <v>9</v>
      </c>
    </row>
    <row r="43" spans="2:21" x14ac:dyDescent="0.2">
      <c r="F43">
        <v>56</v>
      </c>
      <c r="G43">
        <v>1</v>
      </c>
      <c r="H43">
        <v>57</v>
      </c>
      <c r="I43">
        <v>199</v>
      </c>
      <c r="J43">
        <f>(I43-H43)+1</f>
        <v>143</v>
      </c>
      <c r="K43">
        <v>200</v>
      </c>
      <c r="L43">
        <v>1</v>
      </c>
      <c r="M43">
        <v>200</v>
      </c>
      <c r="N43">
        <f>M43-(J43+L43)</f>
        <v>56</v>
      </c>
      <c r="O43" s="5">
        <f>((D43+G43)/N43)*100</f>
        <v>1.7857142857142856</v>
      </c>
      <c r="P43" s="5">
        <f>100-O43</f>
        <v>98.214285714285708</v>
      </c>
      <c r="Q43" s="5" t="s">
        <v>28</v>
      </c>
      <c r="R43" s="5">
        <f>F43/120</f>
        <v>0.46666666666666667</v>
      </c>
      <c r="S43" s="5">
        <f>J43/120</f>
        <v>1.1916666666666667</v>
      </c>
      <c r="T43">
        <v>1</v>
      </c>
      <c r="U43">
        <v>0</v>
      </c>
    </row>
  </sheetData>
  <mergeCells count="28">
    <mergeCell ref="B41:D41"/>
    <mergeCell ref="F41:G41"/>
    <mergeCell ref="H41:J41"/>
    <mergeCell ref="K41:L41"/>
    <mergeCell ref="B31:D31"/>
    <mergeCell ref="F31:G31"/>
    <mergeCell ref="H31:J31"/>
    <mergeCell ref="K31:L31"/>
    <mergeCell ref="B36:D36"/>
    <mergeCell ref="F36:G36"/>
    <mergeCell ref="H36:J36"/>
    <mergeCell ref="K36:L36"/>
    <mergeCell ref="F13:G13"/>
    <mergeCell ref="H13:J13"/>
    <mergeCell ref="K13:L13"/>
    <mergeCell ref="B24:D24"/>
    <mergeCell ref="F24:G24"/>
    <mergeCell ref="H24:J24"/>
    <mergeCell ref="K24:L24"/>
    <mergeCell ref="B13:E13"/>
    <mergeCell ref="B3:E3"/>
    <mergeCell ref="B8:E8"/>
    <mergeCell ref="F3:G3"/>
    <mergeCell ref="H3:J3"/>
    <mergeCell ref="K3:L3"/>
    <mergeCell ref="F8:G8"/>
    <mergeCell ref="H8:J8"/>
    <mergeCell ref="K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2024-11-19T02:59:53Z</dcterms:modified>
</cp:coreProperties>
</file>