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5092023 Ex207/"/>
    </mc:Choice>
  </mc:AlternateContent>
  <xr:revisionPtr revIDLastSave="0" documentId="13_ncr:1_{E6C06266-2A37-6048-9BF8-F564EC7C6106}" xr6:coauthVersionLast="47" xr6:coauthVersionMax="47" xr10:uidLastSave="{00000000-0000-0000-0000-000000000000}"/>
  <bookViews>
    <workbookView xWindow="460" yWindow="-20600" windowWidth="32180" windowHeight="1878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9" i="1"/>
  <c r="AD4" i="1"/>
  <c r="Q51" i="1"/>
  <c r="I51" i="1"/>
  <c r="M51" i="1" s="1"/>
  <c r="N51" i="1" s="1"/>
  <c r="O51" i="1" s="1"/>
  <c r="Q46" i="1"/>
  <c r="P46" i="1"/>
  <c r="D45" i="1"/>
  <c r="D44" i="1"/>
  <c r="M46" i="1"/>
  <c r="Q39" i="1"/>
  <c r="P39" i="1"/>
  <c r="L39" i="1"/>
  <c r="D38" i="1"/>
  <c r="D37" i="1"/>
  <c r="Q32" i="1"/>
  <c r="P32" i="1"/>
  <c r="L32" i="1"/>
  <c r="F32" i="1"/>
  <c r="I23" i="1"/>
  <c r="I32" i="1" s="1"/>
  <c r="D24" i="1"/>
  <c r="D25" i="1"/>
  <c r="D26" i="1"/>
  <c r="D27" i="1"/>
  <c r="D28" i="1"/>
  <c r="D29" i="1"/>
  <c r="D30" i="1"/>
  <c r="D31" i="1"/>
  <c r="D23" i="1"/>
  <c r="Q18" i="1"/>
  <c r="P18" i="1"/>
  <c r="L18" i="1"/>
  <c r="K18" i="1"/>
  <c r="F18" i="1"/>
  <c r="I16" i="1"/>
  <c r="I17" i="1"/>
  <c r="R18" i="1" s="1"/>
  <c r="I15" i="1"/>
  <c r="D16" i="1"/>
  <c r="D17" i="1"/>
  <c r="D15" i="1"/>
  <c r="Q10" i="1"/>
  <c r="D46" i="1" l="1"/>
  <c r="N46" i="1" s="1"/>
  <c r="O46" i="1" s="1"/>
  <c r="R51" i="1"/>
  <c r="D39" i="1"/>
  <c r="M32" i="1"/>
  <c r="M39" i="1"/>
  <c r="N39" i="1" s="1"/>
  <c r="O39" i="1" s="1"/>
  <c r="D32" i="1"/>
  <c r="D18" i="1"/>
  <c r="I18" i="1"/>
  <c r="M18" i="1" s="1"/>
  <c r="N18" i="1" s="1"/>
  <c r="O18" i="1" s="1"/>
  <c r="L10" i="1"/>
  <c r="K10" i="1"/>
  <c r="F10" i="1"/>
  <c r="I6" i="1"/>
  <c r="I7" i="1"/>
  <c r="R10" i="1"/>
  <c r="I5" i="1"/>
  <c r="D6" i="1"/>
  <c r="D7" i="1"/>
  <c r="D8" i="1"/>
  <c r="D9" i="1"/>
  <c r="D5" i="1"/>
  <c r="N32" i="1" l="1"/>
  <c r="O32" i="1" s="1"/>
  <c r="I10" i="1"/>
  <c r="M10" i="1" s="1"/>
  <c r="D10" i="1"/>
  <c r="N10" i="1" l="1"/>
  <c r="O10" i="1" s="1"/>
</calcChain>
</file>

<file path=xl/sharedStrings.xml><?xml version="1.0" encoding="utf-8"?>
<sst xmlns="http://schemas.openxmlformats.org/spreadsheetml/2006/main" count="168" uniqueCount="27">
  <si>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</si>
  <si>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</si>
  <si>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</si>
  <si>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</si>
  <si>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</si>
  <si>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</si>
  <si>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</si>
  <si>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</si>
  <si>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</si>
  <si>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</si>
  <si>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</si>
  <si>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</si>
  <si>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</si>
  <si>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</si>
  <si>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</si>
  <si>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</si>
  <si>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</si>
  <si>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</si>
  <si>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</si>
  <si>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</si>
  <si>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Time to first puncture</t>
  </si>
  <si>
    <t>Time to successful completion</t>
  </si>
  <si>
    <t>Total number of attempts</t>
  </si>
  <si>
    <t>Number of aborted attempts</t>
  </si>
  <si>
    <t>N/A</t>
  </si>
  <si>
    <t>Proportion of 
aborted attempts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</si>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</sst>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53"/>
  <sheetViews>
    <sheetView tabSelected="1" topLeftCell="K1" zoomScale="84" workbookViewId="0">
      <selection activeCell="AD4" sqref="AD4:AD9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3" max="23" width="19.5" customWidth="1"/>
    <col min="24" max="24" width="13.1640625" customWidth="1"/>
    <col min="27" max="27" width="13" customWidth="1"/>
    <col min="30" max="30" width="10.33203125" customWidth="1"/>
  </cols>
  <sheetData>
    <row r="1" spans="2:30" ht="6" customHeight="1" x14ac:dyDescent="0.2"/>
    <row r="2" spans="2:30" s="1" customFormat="1" x14ac:dyDescent="0.2">
      <c r="B2" s="3" t="s">
        <v>14</v>
      </c>
      <c r="O2" s="8"/>
      <c r="P2" s="8"/>
      <c r="Q2" s="8"/>
      <c r="R2" s="8"/>
    </row>
    <row r="3" spans="2:30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7" t="s">
        <v>11</v>
      </c>
      <c r="O3" s="7" t="s">
        <v>13</v>
      </c>
      <c r="P3" s="7" t="s">
        <v>26</v>
      </c>
      <c r="Q3" s="7" t="s">
        <v>20</v>
      </c>
      <c r="R3" s="7" t="s">
        <v>21</v>
      </c>
      <c r="S3" s="7" t="s">
        <v>22</v>
      </c>
      <c r="T3" s="7" t="s">
        <v>23</v>
      </c>
      <c r="W3" s="7" t="s">
        <v>11</v>
      </c>
      <c r="X3" s="7" t="s">
        <v>13</v>
      </c>
      <c r="Y3" s="7" t="s">
        <v>26</v>
      </c>
      <c r="Z3" s="7" t="s">
        <v>20</v>
      </c>
      <c r="AA3" s="7" t="s">
        <v>21</v>
      </c>
      <c r="AB3" s="7" t="s">
        <v>22</v>
      </c>
      <c r="AC3" s="7" t="s">
        <v>23</v>
      </c>
      <c r="AD3" s="9" t="s">
        <v>25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W4" s="6">
        <v>2.9940119760479043</v>
      </c>
      <c r="X4" s="6">
        <v>97.005988023952099</v>
      </c>
      <c r="Y4" s="6" t="s">
        <v>24</v>
      </c>
      <c r="Z4" s="6">
        <v>1.4166666666666667</v>
      </c>
      <c r="AA4" s="6">
        <v>0</v>
      </c>
      <c r="AB4">
        <v>3</v>
      </c>
      <c r="AC4">
        <v>3</v>
      </c>
      <c r="AD4" s="10">
        <f>(AC4/AB4)*100</f>
        <v>100</v>
      </c>
    </row>
    <row r="5" spans="2:30" x14ac:dyDescent="0.2">
      <c r="B5">
        <v>308</v>
      </c>
      <c r="C5">
        <v>311</v>
      </c>
      <c r="D5">
        <f>(C5-B5)+1</f>
        <v>4</v>
      </c>
      <c r="E5">
        <v>170</v>
      </c>
      <c r="F5">
        <v>1</v>
      </c>
      <c r="G5">
        <v>171</v>
      </c>
      <c r="H5">
        <v>179</v>
      </c>
      <c r="I5">
        <f>(H5-G5)+1</f>
        <v>9</v>
      </c>
      <c r="L5">
        <v>600</v>
      </c>
      <c r="W5" s="6">
        <v>4.4247787610619467</v>
      </c>
      <c r="X5" s="6">
        <v>95.575221238938056</v>
      </c>
      <c r="Y5" s="6">
        <v>1.35</v>
      </c>
      <c r="Z5" s="6">
        <v>1.3583333333333334</v>
      </c>
      <c r="AA5" s="6">
        <v>2.15</v>
      </c>
      <c r="AB5">
        <v>3</v>
      </c>
      <c r="AC5">
        <v>2</v>
      </c>
      <c r="AD5" s="10">
        <f t="shared" ref="AD5:AD9" si="0">(AC5/AB5)*100</f>
        <v>66.666666666666657</v>
      </c>
    </row>
    <row r="6" spans="2:30" x14ac:dyDescent="0.2">
      <c r="B6">
        <v>348</v>
      </c>
      <c r="C6">
        <v>350</v>
      </c>
      <c r="D6">
        <f t="shared" ref="D6:D9" si="1">(C6-B6)+1</f>
        <v>3</v>
      </c>
      <c r="E6">
        <v>195</v>
      </c>
      <c r="F6">
        <v>1</v>
      </c>
      <c r="G6">
        <v>196</v>
      </c>
      <c r="H6">
        <v>198</v>
      </c>
      <c r="I6">
        <f t="shared" ref="I6:I7" si="2">(H6-G6)+1</f>
        <v>3</v>
      </c>
      <c r="W6" s="6">
        <v>3.898305084745763</v>
      </c>
      <c r="X6" s="6">
        <v>96.101694915254242</v>
      </c>
      <c r="Y6" s="6">
        <v>0.91666666666666663</v>
      </c>
      <c r="Z6" s="6">
        <v>3.1833333333333331</v>
      </c>
      <c r="AA6" s="6" t="s">
        <v>24</v>
      </c>
      <c r="AB6">
        <v>1</v>
      </c>
      <c r="AC6">
        <v>1</v>
      </c>
      <c r="AD6" s="10">
        <f t="shared" si="0"/>
        <v>100</v>
      </c>
    </row>
    <row r="7" spans="2:30" x14ac:dyDescent="0.2">
      <c r="B7">
        <v>378</v>
      </c>
      <c r="C7">
        <v>378</v>
      </c>
      <c r="D7">
        <f t="shared" si="1"/>
        <v>1</v>
      </c>
      <c r="E7">
        <v>425</v>
      </c>
      <c r="F7">
        <v>1</v>
      </c>
      <c r="G7">
        <v>426</v>
      </c>
      <c r="H7">
        <v>512</v>
      </c>
      <c r="I7">
        <f t="shared" si="2"/>
        <v>87</v>
      </c>
      <c r="W7" s="6">
        <v>1.8333333333333333</v>
      </c>
      <c r="X7" s="6">
        <v>98.166666666666671</v>
      </c>
      <c r="Y7" s="6">
        <v>4.0083333333333337</v>
      </c>
      <c r="Z7" s="6">
        <v>0</v>
      </c>
      <c r="AA7" s="6" t="s">
        <v>24</v>
      </c>
      <c r="AB7">
        <v>0</v>
      </c>
      <c r="AC7">
        <v>0</v>
      </c>
      <c r="AD7" s="10"/>
    </row>
    <row r="8" spans="2:30" x14ac:dyDescent="0.2">
      <c r="B8">
        <v>387</v>
      </c>
      <c r="C8">
        <v>387</v>
      </c>
      <c r="D8">
        <f t="shared" si="1"/>
        <v>1</v>
      </c>
      <c r="W8" s="6">
        <v>0.58333333333333337</v>
      </c>
      <c r="X8" s="6">
        <v>99.416666666666671</v>
      </c>
      <c r="Y8" s="6">
        <v>3.3333333333333335</v>
      </c>
      <c r="Z8" s="6">
        <v>0</v>
      </c>
      <c r="AA8" s="6" t="s">
        <v>24</v>
      </c>
      <c r="AB8">
        <v>0</v>
      </c>
      <c r="AC8">
        <v>0</v>
      </c>
      <c r="AD8" s="10"/>
    </row>
    <row r="9" spans="2:30" x14ac:dyDescent="0.2">
      <c r="B9">
        <v>544</v>
      </c>
      <c r="C9">
        <v>546</v>
      </c>
      <c r="D9">
        <f t="shared" si="1"/>
        <v>3</v>
      </c>
      <c r="W9" s="6">
        <v>1.1363636363636365</v>
      </c>
      <c r="X9" s="6">
        <v>98.86363636363636</v>
      </c>
      <c r="Y9" s="6" t="s">
        <v>24</v>
      </c>
      <c r="Z9" s="6">
        <v>0.73333333333333328</v>
      </c>
      <c r="AA9" s="6">
        <v>3.5583333333333331</v>
      </c>
      <c r="AB9">
        <v>1</v>
      </c>
      <c r="AC9">
        <v>0</v>
      </c>
      <c r="AD9" s="10">
        <f t="shared" si="0"/>
        <v>0</v>
      </c>
    </row>
    <row r="10" spans="2:30" x14ac:dyDescent="0.2">
      <c r="D10">
        <f>SUM(D5:D9)</f>
        <v>12</v>
      </c>
      <c r="F10">
        <f>SUM(F5:F9)</f>
        <v>3</v>
      </c>
      <c r="I10">
        <f>SUM(I5:I9)</f>
        <v>99</v>
      </c>
      <c r="K10">
        <f>SUM(K5:K9)</f>
        <v>0</v>
      </c>
      <c r="L10">
        <f>SUM(L5:L9)</f>
        <v>600</v>
      </c>
      <c r="M10">
        <f>L10-(I10+K10)</f>
        <v>501</v>
      </c>
      <c r="N10" s="6">
        <f>((D10+F10)/M10)*100</f>
        <v>2.9940119760479043</v>
      </c>
      <c r="O10" s="6">
        <f>100-N10</f>
        <v>97.005988023952099</v>
      </c>
      <c r="P10" s="6" t="s">
        <v>24</v>
      </c>
      <c r="Q10" s="6">
        <f>E5/120</f>
        <v>1.4166666666666667</v>
      </c>
      <c r="R10" s="6">
        <f>I8/120</f>
        <v>0</v>
      </c>
      <c r="S10">
        <v>3</v>
      </c>
      <c r="T10">
        <v>3</v>
      </c>
    </row>
    <row r="12" spans="2:30" s="1" customFormat="1" x14ac:dyDescent="0.2">
      <c r="B12" s="3" t="s">
        <v>15</v>
      </c>
      <c r="O12" s="8"/>
      <c r="P12" s="8"/>
      <c r="Q12" s="8"/>
      <c r="R12" s="8"/>
    </row>
    <row r="13" spans="2:30" ht="64" x14ac:dyDescent="0.2">
      <c r="B13" s="11" t="s">
        <v>0</v>
      </c>
      <c r="C13" s="11"/>
      <c r="D13" s="11"/>
      <c r="E13" s="11" t="s">
        <v>4</v>
      </c>
      <c r="F13" s="11"/>
      <c r="G13" s="11" t="s">
        <v>7</v>
      </c>
      <c r="H13" s="11"/>
      <c r="I13" s="11"/>
      <c r="J13" s="11" t="s">
        <v>8</v>
      </c>
      <c r="K13" s="11"/>
      <c r="L13" s="5" t="s">
        <v>12</v>
      </c>
      <c r="M13" s="5" t="s">
        <v>10</v>
      </c>
      <c r="N13" s="7" t="s">
        <v>11</v>
      </c>
      <c r="O13" s="7" t="s">
        <v>13</v>
      </c>
      <c r="P13" s="7" t="s">
        <v>26</v>
      </c>
      <c r="Q13" s="7" t="s">
        <v>20</v>
      </c>
      <c r="R13" s="7" t="s">
        <v>21</v>
      </c>
      <c r="S13" s="7" t="s">
        <v>22</v>
      </c>
      <c r="T13" s="7" t="s">
        <v>23</v>
      </c>
    </row>
    <row r="14" spans="2:30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30" x14ac:dyDescent="0.2">
      <c r="B15">
        <v>162</v>
      </c>
      <c r="C15">
        <v>162</v>
      </c>
      <c r="D15">
        <f>(C15-B15)+1</f>
        <v>1</v>
      </c>
      <c r="E15">
        <v>163</v>
      </c>
      <c r="F15">
        <v>1</v>
      </c>
      <c r="G15">
        <v>164</v>
      </c>
      <c r="H15">
        <v>168</v>
      </c>
      <c r="I15">
        <f>(H15-G15)+1</f>
        <v>5</v>
      </c>
      <c r="J15">
        <v>507</v>
      </c>
      <c r="K15">
        <v>1</v>
      </c>
      <c r="L15">
        <v>507</v>
      </c>
    </row>
    <row r="16" spans="2:30" x14ac:dyDescent="0.2">
      <c r="B16">
        <v>179</v>
      </c>
      <c r="C16">
        <v>180</v>
      </c>
      <c r="D16">
        <f t="shared" ref="D16:D17" si="3">(C16-B16)+1</f>
        <v>2</v>
      </c>
      <c r="E16">
        <v>184</v>
      </c>
      <c r="F16">
        <v>1</v>
      </c>
      <c r="G16">
        <v>185</v>
      </c>
      <c r="H16">
        <v>201</v>
      </c>
      <c r="I16">
        <f t="shared" ref="I16:I17" si="4">(H16-G16)+1</f>
        <v>17</v>
      </c>
    </row>
    <row r="17" spans="2:20" x14ac:dyDescent="0.2">
      <c r="B17">
        <v>244</v>
      </c>
      <c r="C17">
        <v>247</v>
      </c>
      <c r="D17">
        <f t="shared" si="3"/>
        <v>4</v>
      </c>
      <c r="E17">
        <v>248</v>
      </c>
      <c r="F17">
        <v>1</v>
      </c>
      <c r="G17">
        <v>249</v>
      </c>
      <c r="H17">
        <v>506</v>
      </c>
      <c r="I17">
        <f t="shared" si="4"/>
        <v>258</v>
      </c>
    </row>
    <row r="18" spans="2:20" x14ac:dyDescent="0.2">
      <c r="D18">
        <f>SUM(D15:D17)</f>
        <v>7</v>
      </c>
      <c r="F18">
        <f>SUM(F15:F17)</f>
        <v>3</v>
      </c>
      <c r="I18">
        <f>SUM(I15:I17)</f>
        <v>280</v>
      </c>
      <c r="K18">
        <f>SUM(K15:K17)</f>
        <v>1</v>
      </c>
      <c r="L18">
        <f>SUM(L15:L17)</f>
        <v>507</v>
      </c>
      <c r="M18">
        <f>L18-(I18+K18)</f>
        <v>226</v>
      </c>
      <c r="N18" s="6">
        <f>((D18+F18)/M18)*100</f>
        <v>4.4247787610619467</v>
      </c>
      <c r="O18" s="6">
        <f>100-N18</f>
        <v>95.575221238938056</v>
      </c>
      <c r="P18" s="6">
        <f>B15/120</f>
        <v>1.35</v>
      </c>
      <c r="Q18" s="6">
        <f>E15/120</f>
        <v>1.3583333333333334</v>
      </c>
      <c r="R18" s="6">
        <f>I17/120</f>
        <v>2.15</v>
      </c>
      <c r="S18">
        <v>3</v>
      </c>
      <c r="T18">
        <v>2</v>
      </c>
    </row>
    <row r="20" spans="2:20" s="1" customFormat="1" x14ac:dyDescent="0.2">
      <c r="B20" s="3" t="s">
        <v>16</v>
      </c>
      <c r="O20" s="8"/>
      <c r="P20" s="8"/>
      <c r="Q20" s="8"/>
      <c r="R20" s="8"/>
    </row>
    <row r="21" spans="2:20" ht="64" x14ac:dyDescent="0.2">
      <c r="B21" s="11" t="s">
        <v>0</v>
      </c>
      <c r="C21" s="11"/>
      <c r="D21" s="11"/>
      <c r="E21" s="11" t="s">
        <v>4</v>
      </c>
      <c r="F21" s="11"/>
      <c r="G21" s="11" t="s">
        <v>7</v>
      </c>
      <c r="H21" s="11"/>
      <c r="I21" s="11"/>
      <c r="J21" s="11" t="s">
        <v>8</v>
      </c>
      <c r="K21" s="11"/>
      <c r="L21" s="5" t="s">
        <v>12</v>
      </c>
      <c r="M21" s="5" t="s">
        <v>10</v>
      </c>
      <c r="N21" s="7" t="s">
        <v>11</v>
      </c>
      <c r="O21" s="7" t="s">
        <v>13</v>
      </c>
      <c r="P21" s="7" t="s">
        <v>26</v>
      </c>
      <c r="Q21" s="7" t="s">
        <v>20</v>
      </c>
      <c r="R21" s="7" t="s">
        <v>21</v>
      </c>
      <c r="S21" s="7" t="s">
        <v>22</v>
      </c>
      <c r="T21" s="7" t="s">
        <v>23</v>
      </c>
    </row>
    <row r="22" spans="2:20" x14ac:dyDescent="0.2">
      <c r="B22" s="2" t="s">
        <v>1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1</v>
      </c>
      <c r="H22" s="2" t="s">
        <v>2</v>
      </c>
      <c r="I22" s="2" t="s">
        <v>3</v>
      </c>
      <c r="J22" s="2" t="s">
        <v>5</v>
      </c>
      <c r="K22" s="2" t="s">
        <v>6</v>
      </c>
      <c r="L22" s="2" t="s">
        <v>9</v>
      </c>
    </row>
    <row r="23" spans="2:20" x14ac:dyDescent="0.2">
      <c r="B23">
        <v>110</v>
      </c>
      <c r="C23">
        <v>111</v>
      </c>
      <c r="D23">
        <f>(C23-B23)+1</f>
        <v>2</v>
      </c>
      <c r="E23">
        <v>382</v>
      </c>
      <c r="F23">
        <v>1</v>
      </c>
      <c r="G23">
        <v>383</v>
      </c>
      <c r="H23">
        <v>392</v>
      </c>
      <c r="I23">
        <f>(H23-G23)+1</f>
        <v>10</v>
      </c>
      <c r="L23">
        <v>600</v>
      </c>
    </row>
    <row r="24" spans="2:20" x14ac:dyDescent="0.2">
      <c r="B24">
        <v>239</v>
      </c>
      <c r="C24">
        <v>239</v>
      </c>
      <c r="D24">
        <f t="shared" ref="D24:D31" si="5">(C24-B24)+1</f>
        <v>1</v>
      </c>
    </row>
    <row r="25" spans="2:20" x14ac:dyDescent="0.2">
      <c r="B25">
        <v>314</v>
      </c>
      <c r="C25">
        <v>316</v>
      </c>
      <c r="D25">
        <f t="shared" si="5"/>
        <v>3</v>
      </c>
    </row>
    <row r="26" spans="2:20" x14ac:dyDescent="0.2">
      <c r="B26">
        <v>346</v>
      </c>
      <c r="C26">
        <v>347</v>
      </c>
      <c r="D26">
        <f t="shared" si="5"/>
        <v>2</v>
      </c>
    </row>
    <row r="27" spans="2:20" x14ac:dyDescent="0.2">
      <c r="B27">
        <v>350</v>
      </c>
      <c r="C27">
        <v>352</v>
      </c>
      <c r="D27">
        <f t="shared" si="5"/>
        <v>3</v>
      </c>
    </row>
    <row r="28" spans="2:20" x14ac:dyDescent="0.2">
      <c r="B28">
        <v>360</v>
      </c>
      <c r="C28">
        <v>360</v>
      </c>
      <c r="D28">
        <f t="shared" si="5"/>
        <v>1</v>
      </c>
    </row>
    <row r="29" spans="2:20" x14ac:dyDescent="0.2">
      <c r="B29">
        <v>369</v>
      </c>
      <c r="C29">
        <v>373</v>
      </c>
      <c r="D29">
        <f t="shared" si="5"/>
        <v>5</v>
      </c>
    </row>
    <row r="30" spans="2:20" x14ac:dyDescent="0.2">
      <c r="B30">
        <v>517</v>
      </c>
      <c r="C30">
        <v>519</v>
      </c>
      <c r="D30">
        <f t="shared" si="5"/>
        <v>3</v>
      </c>
    </row>
    <row r="31" spans="2:20" x14ac:dyDescent="0.2">
      <c r="B31">
        <v>554</v>
      </c>
      <c r="C31">
        <v>555</v>
      </c>
      <c r="D31">
        <f t="shared" si="5"/>
        <v>2</v>
      </c>
    </row>
    <row r="32" spans="2:20" x14ac:dyDescent="0.2">
      <c r="D32">
        <f>SUM(D23:D31)</f>
        <v>22</v>
      </c>
      <c r="F32">
        <f>SUM(F23:F31)</f>
        <v>1</v>
      </c>
      <c r="I32">
        <f>SUM(I23:I31)</f>
        <v>10</v>
      </c>
      <c r="L32">
        <f>SUM(L23:L31)</f>
        <v>600</v>
      </c>
      <c r="M32">
        <f>L32-(I32+K32)</f>
        <v>590</v>
      </c>
      <c r="N32" s="6">
        <f>((D32+F32)/M32)*100</f>
        <v>3.898305084745763</v>
      </c>
      <c r="O32" s="6">
        <f>100-N32</f>
        <v>96.101694915254242</v>
      </c>
      <c r="P32" s="6">
        <f>B23/120</f>
        <v>0.91666666666666663</v>
      </c>
      <c r="Q32" s="6">
        <f>E23/120</f>
        <v>3.1833333333333331</v>
      </c>
      <c r="R32" s="6" t="s">
        <v>24</v>
      </c>
      <c r="S32">
        <v>1</v>
      </c>
      <c r="T32">
        <v>1</v>
      </c>
    </row>
    <row r="34" spans="2:20" s="1" customFormat="1" x14ac:dyDescent="0.2">
      <c r="B34" s="3" t="s">
        <v>17</v>
      </c>
      <c r="O34" s="8"/>
      <c r="P34" s="8"/>
      <c r="Q34" s="8"/>
      <c r="R34" s="8"/>
    </row>
    <row r="35" spans="2:20" ht="64" x14ac:dyDescent="0.2">
      <c r="B35" s="11" t="s">
        <v>0</v>
      </c>
      <c r="C35" s="11"/>
      <c r="D35" s="11"/>
      <c r="E35" s="11" t="s">
        <v>4</v>
      </c>
      <c r="F35" s="11"/>
      <c r="G35" s="11" t="s">
        <v>7</v>
      </c>
      <c r="H35" s="11"/>
      <c r="I35" s="11"/>
      <c r="J35" s="11" t="s">
        <v>8</v>
      </c>
      <c r="K35" s="11"/>
      <c r="L35" s="5" t="s">
        <v>12</v>
      </c>
      <c r="M35" s="5" t="s">
        <v>10</v>
      </c>
      <c r="N35" s="7" t="s">
        <v>11</v>
      </c>
      <c r="O35" s="7" t="s">
        <v>13</v>
      </c>
      <c r="P35" s="7" t="s">
        <v>26</v>
      </c>
      <c r="Q35" s="7" t="s">
        <v>20</v>
      </c>
      <c r="R35" s="7" t="s">
        <v>21</v>
      </c>
      <c r="S35" s="7" t="s">
        <v>22</v>
      </c>
      <c r="T35" s="7" t="s">
        <v>23</v>
      </c>
    </row>
    <row r="36" spans="2:20" x14ac:dyDescent="0.2">
      <c r="B36" s="2" t="s">
        <v>1</v>
      </c>
      <c r="C36" s="2" t="s">
        <v>2</v>
      </c>
      <c r="D36" s="2" t="s">
        <v>3</v>
      </c>
      <c r="E36" s="2" t="s">
        <v>5</v>
      </c>
      <c r="F36" s="2" t="s">
        <v>6</v>
      </c>
      <c r="G36" s="2" t="s">
        <v>1</v>
      </c>
      <c r="H36" s="2" t="s">
        <v>2</v>
      </c>
      <c r="I36" s="2" t="s">
        <v>3</v>
      </c>
      <c r="J36" s="2" t="s">
        <v>5</v>
      </c>
      <c r="K36" s="2" t="s">
        <v>6</v>
      </c>
      <c r="L36" s="2" t="s">
        <v>9</v>
      </c>
    </row>
    <row r="37" spans="2:20" x14ac:dyDescent="0.2">
      <c r="B37">
        <v>481</v>
      </c>
      <c r="C37">
        <v>488</v>
      </c>
      <c r="D37">
        <f>(C37-B37)+1</f>
        <v>8</v>
      </c>
      <c r="L37">
        <v>600</v>
      </c>
    </row>
    <row r="38" spans="2:20" x14ac:dyDescent="0.2">
      <c r="B38">
        <v>494</v>
      </c>
      <c r="C38">
        <v>496</v>
      </c>
      <c r="D38">
        <f t="shared" ref="D38" si="6">(C38-B38)+1</f>
        <v>3</v>
      </c>
    </row>
    <row r="39" spans="2:20" x14ac:dyDescent="0.2">
      <c r="D39">
        <f>SUM(D37:D38)</f>
        <v>11</v>
      </c>
      <c r="L39">
        <f>SUM(L37:L38)</f>
        <v>600</v>
      </c>
      <c r="M39">
        <f>L39-(I39+K39)</f>
        <v>600</v>
      </c>
      <c r="N39" s="6">
        <f>((D39+F39)/M39)*100</f>
        <v>1.8333333333333333</v>
      </c>
      <c r="O39" s="6">
        <f>100-N39</f>
        <v>98.166666666666671</v>
      </c>
      <c r="P39" s="6">
        <f>B37/120</f>
        <v>4.0083333333333337</v>
      </c>
      <c r="Q39" s="6">
        <f>E37/120</f>
        <v>0</v>
      </c>
      <c r="R39" s="6" t="s">
        <v>24</v>
      </c>
      <c r="S39">
        <v>0</v>
      </c>
      <c r="T39">
        <v>0</v>
      </c>
    </row>
    <row r="41" spans="2:20" s="1" customFormat="1" x14ac:dyDescent="0.2">
      <c r="B41" s="3" t="s">
        <v>18</v>
      </c>
      <c r="O41" s="8"/>
      <c r="P41" s="8"/>
      <c r="Q41" s="8"/>
      <c r="R41" s="8"/>
    </row>
    <row r="42" spans="2:20" ht="64" x14ac:dyDescent="0.2">
      <c r="B42" s="11" t="s">
        <v>0</v>
      </c>
      <c r="C42" s="11"/>
      <c r="D42" s="11"/>
      <c r="E42" s="11" t="s">
        <v>4</v>
      </c>
      <c r="F42" s="11"/>
      <c r="G42" s="11" t="s">
        <v>7</v>
      </c>
      <c r="H42" s="11"/>
      <c r="I42" s="11"/>
      <c r="J42" s="11" t="s">
        <v>8</v>
      </c>
      <c r="K42" s="11"/>
      <c r="L42" s="5" t="s">
        <v>12</v>
      </c>
      <c r="M42" s="5" t="s">
        <v>10</v>
      </c>
      <c r="N42" s="7" t="s">
        <v>11</v>
      </c>
      <c r="O42" s="7" t="s">
        <v>13</v>
      </c>
      <c r="P42" s="7" t="s">
        <v>26</v>
      </c>
      <c r="Q42" s="7" t="s">
        <v>20</v>
      </c>
      <c r="R42" s="7" t="s">
        <v>21</v>
      </c>
      <c r="S42" s="7" t="s">
        <v>22</v>
      </c>
      <c r="T42" s="7" t="s">
        <v>23</v>
      </c>
    </row>
    <row r="43" spans="2:20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20" x14ac:dyDescent="0.2">
      <c r="B44">
        <v>400</v>
      </c>
      <c r="C44">
        <v>400</v>
      </c>
      <c r="D44">
        <f>(C44-B44)+1</f>
        <v>1</v>
      </c>
      <c r="L44">
        <v>600</v>
      </c>
    </row>
    <row r="45" spans="2:20" x14ac:dyDescent="0.2">
      <c r="B45">
        <v>587</v>
      </c>
      <c r="C45">
        <v>592</v>
      </c>
      <c r="D45">
        <f t="shared" ref="D45" si="7">(C45-B45)+1</f>
        <v>6</v>
      </c>
    </row>
    <row r="46" spans="2:20" x14ac:dyDescent="0.2">
      <c r="D46">
        <f>SUM(D44:D45)</f>
        <v>7</v>
      </c>
      <c r="L46">
        <v>1200</v>
      </c>
      <c r="M46">
        <f>L46-(I46+K46)</f>
        <v>1200</v>
      </c>
      <c r="N46" s="6">
        <f>((D46+F46)/M46)*100</f>
        <v>0.58333333333333337</v>
      </c>
      <c r="O46" s="6">
        <f>100-N46</f>
        <v>99.416666666666671</v>
      </c>
      <c r="P46" s="6">
        <f>B44/120</f>
        <v>3.3333333333333335</v>
      </c>
      <c r="Q46" s="6">
        <f>E44/120</f>
        <v>0</v>
      </c>
      <c r="R46" s="6" t="s">
        <v>24</v>
      </c>
      <c r="S46">
        <v>0</v>
      </c>
      <c r="T46">
        <v>0</v>
      </c>
    </row>
    <row r="48" spans="2:20" s="1" customFormat="1" x14ac:dyDescent="0.2">
      <c r="B48" s="3" t="s">
        <v>19</v>
      </c>
      <c r="O48" s="8"/>
      <c r="P48" s="8"/>
      <c r="Q48" s="8"/>
      <c r="R48" s="8"/>
    </row>
    <row r="49" spans="2:20" ht="64" x14ac:dyDescent="0.2">
      <c r="B49" s="11" t="s">
        <v>0</v>
      </c>
      <c r="C49" s="11"/>
      <c r="D49" s="11"/>
      <c r="E49" s="11" t="s">
        <v>4</v>
      </c>
      <c r="F49" s="11"/>
      <c r="G49" s="11" t="s">
        <v>7</v>
      </c>
      <c r="H49" s="11"/>
      <c r="I49" s="11"/>
      <c r="J49" s="11" t="s">
        <v>8</v>
      </c>
      <c r="K49" s="11"/>
      <c r="L49" s="5" t="s">
        <v>12</v>
      </c>
      <c r="M49" s="5" t="s">
        <v>10</v>
      </c>
      <c r="N49" s="7" t="s">
        <v>11</v>
      </c>
      <c r="O49" s="7" t="s">
        <v>13</v>
      </c>
      <c r="P49" s="7" t="s">
        <v>26</v>
      </c>
      <c r="Q49" s="7" t="s">
        <v>20</v>
      </c>
      <c r="R49" s="7" t="s">
        <v>21</v>
      </c>
      <c r="S49" s="7" t="s">
        <v>22</v>
      </c>
      <c r="T49" s="7" t="s">
        <v>23</v>
      </c>
    </row>
    <row r="50" spans="2:20" x14ac:dyDescent="0.2">
      <c r="B50" s="2" t="s">
        <v>1</v>
      </c>
      <c r="C50" s="2" t="s">
        <v>2</v>
      </c>
      <c r="D50" s="2" t="s">
        <v>3</v>
      </c>
      <c r="E50" s="2" t="s">
        <v>5</v>
      </c>
      <c r="F50" s="2" t="s">
        <v>6</v>
      </c>
      <c r="G50" s="2" t="s">
        <v>1</v>
      </c>
      <c r="H50" s="2" t="s">
        <v>2</v>
      </c>
      <c r="I50" s="2" t="s">
        <v>3</v>
      </c>
      <c r="J50" s="2" t="s">
        <v>5</v>
      </c>
      <c r="K50" s="2" t="s">
        <v>6</v>
      </c>
      <c r="L50" s="2" t="s">
        <v>9</v>
      </c>
    </row>
    <row r="51" spans="2:20" x14ac:dyDescent="0.2">
      <c r="E51">
        <v>88</v>
      </c>
      <c r="F51">
        <v>1</v>
      </c>
      <c r="G51">
        <v>89</v>
      </c>
      <c r="H51">
        <v>515</v>
      </c>
      <c r="I51">
        <f>(H51-G51)+1</f>
        <v>427</v>
      </c>
      <c r="J51">
        <v>516</v>
      </c>
      <c r="K51">
        <v>1</v>
      </c>
      <c r="L51">
        <v>516</v>
      </c>
      <c r="M51">
        <f>L51-(I51+K51)</f>
        <v>88</v>
      </c>
      <c r="N51" s="6">
        <f>((D51+F51)/M51)*100</f>
        <v>1.1363636363636365</v>
      </c>
      <c r="O51" s="6">
        <f>100-N51</f>
        <v>98.86363636363636</v>
      </c>
      <c r="P51" s="6" t="s">
        <v>24</v>
      </c>
      <c r="Q51" s="6">
        <f>E51/120</f>
        <v>0.73333333333333328</v>
      </c>
      <c r="R51" s="6">
        <f>I51/120</f>
        <v>3.5583333333333331</v>
      </c>
      <c r="S51">
        <v>1</v>
      </c>
      <c r="T51">
        <v>0</v>
      </c>
    </row>
    <row r="53" spans="2:20" x14ac:dyDescent="0.2">
      <c r="L53" s="4"/>
      <c r="N53" s="6"/>
    </row>
  </sheetData>
  <mergeCells count="24">
    <mergeCell ref="B42:D42"/>
    <mergeCell ref="E42:F42"/>
    <mergeCell ref="G42:I42"/>
    <mergeCell ref="J42:K42"/>
    <mergeCell ref="B49:D49"/>
    <mergeCell ref="E49:F49"/>
    <mergeCell ref="G49:I49"/>
    <mergeCell ref="J49:K49"/>
    <mergeCell ref="B21:D21"/>
    <mergeCell ref="E21:F21"/>
    <mergeCell ref="G21:I21"/>
    <mergeCell ref="J21:K21"/>
    <mergeCell ref="B35:D35"/>
    <mergeCell ref="E35:F35"/>
    <mergeCell ref="G35:I35"/>
    <mergeCell ref="J35:K35"/>
    <mergeCell ref="B3:D3"/>
    <mergeCell ref="E3:F3"/>
    <mergeCell ref="G3:I3"/>
    <mergeCell ref="J3:K3"/>
    <mergeCell ref="B13:D13"/>
    <mergeCell ref="E13:F13"/>
    <mergeCell ref="G13:I13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2024-11-19T03:04:53Z</dcterms:modified>
</cp:coreProperties>
</file>