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7252023 Ex227/07252023 Ex227 Batch 2/"/>
    </mc:Choice>
  </mc:AlternateContent>
  <xr:revisionPtr revIDLastSave="0" documentId="13_ncr:1_{2A7A9550-B7C5-9640-B7F6-7AC055B3C2A6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7" i="1"/>
  <c r="V17" i="1"/>
  <c r="R17" i="1"/>
  <c r="Q17" i="1"/>
  <c r="M17" i="1"/>
  <c r="N17" i="1" s="1"/>
  <c r="O17" i="1" s="1"/>
  <c r="P17" i="1" s="1"/>
  <c r="L17" i="1"/>
  <c r="J17" i="1"/>
  <c r="G17" i="1"/>
  <c r="J12" i="1"/>
  <c r="S17" i="1" s="1"/>
  <c r="D13" i="1"/>
  <c r="D14" i="1"/>
  <c r="D15" i="1"/>
  <c r="D16" i="1"/>
  <c r="D12" i="1"/>
  <c r="D17" i="1" s="1"/>
  <c r="V7" i="1"/>
  <c r="R7" i="1"/>
  <c r="Q7" i="1"/>
  <c r="D7" i="1"/>
  <c r="J7" i="1"/>
  <c r="S7" i="1" s="1"/>
  <c r="N7" i="1" l="1"/>
  <c r="O7" i="1"/>
  <c r="P7" i="1" s="1"/>
</calcChain>
</file>

<file path=xl/sharedStrings.xml><?xml version="1.0" encoding="utf-8"?>
<sst xmlns="http://schemas.openxmlformats.org/spreadsheetml/2006/main" count="63" uniqueCount="25">
  <si>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</si>
  <si>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</si>
  <si>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</si>
  <si>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</si>
  <si>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</si>
  <si>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</si>
  <si>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</si>
  <si>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</si>
  <si>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</si>
  <si>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</si>
  <si>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</si>
  <si>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</si>
  <si>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</si>
  <si>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</si>
  <si>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2</t>
  </si>
  <si>
    <t>Worm 3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</si>
  <si>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</si>
  <si>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</si>
  <si>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</si>
  <si>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</si>
  <si>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</si>
  <si>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1 - slammed worm onto skin on accident. Was flailing around for the first minute. Exclude</t>
  </si>
  <si>
    <t>Bout size</t>
  </si>
  <si>
    <t>Bput size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</si>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</sst>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17"/>
  <sheetViews>
    <sheetView tabSelected="1" topLeftCell="K1" zoomScale="88" workbookViewId="0">
      <selection activeCell="Z6" sqref="Z6:Z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1" style="8" customWidth="1"/>
    <col min="24" max="24" width="13" customWidth="1"/>
    <col min="28" max="28" width="12" customWidth="1"/>
    <col min="31" max="31" width="12.5" customWidth="1"/>
  </cols>
  <sheetData>
    <row r="1" spans="2:31" ht="6" customHeight="1" x14ac:dyDescent="0.2"/>
    <row r="2" spans="2:31" s="1" customFormat="1" x14ac:dyDescent="0.2">
      <c r="B2" s="3" t="s">
        <v>21</v>
      </c>
      <c r="O2" s="7"/>
      <c r="P2" s="7"/>
      <c r="Q2" s="7"/>
      <c r="R2" s="7"/>
      <c r="S2" s="7"/>
      <c r="V2" s="9"/>
    </row>
    <row r="4" spans="2:31" s="1" customFormat="1" x14ac:dyDescent="0.2">
      <c r="B4" s="3" t="s">
        <v>14</v>
      </c>
      <c r="O4" s="7"/>
      <c r="P4" s="7"/>
      <c r="Q4" s="7"/>
      <c r="R4" s="7"/>
      <c r="S4" s="7"/>
      <c r="V4" s="9"/>
    </row>
    <row r="5" spans="2:31" ht="96" x14ac:dyDescent="0.2">
      <c r="B5" s="11" t="s">
        <v>0</v>
      </c>
      <c r="C5" s="11"/>
      <c r="D5" s="11"/>
      <c r="E5" s="11"/>
      <c r="F5" s="11" t="s">
        <v>4</v>
      </c>
      <c r="G5" s="11"/>
      <c r="H5" s="11" t="s">
        <v>7</v>
      </c>
      <c r="I5" s="11"/>
      <c r="J5" s="11"/>
      <c r="K5" s="11" t="s">
        <v>8</v>
      </c>
      <c r="L5" s="11"/>
      <c r="M5" s="4" t="s">
        <v>12</v>
      </c>
      <c r="N5" s="4" t="s">
        <v>10</v>
      </c>
      <c r="O5" s="6" t="s">
        <v>11</v>
      </c>
      <c r="P5" s="6" t="s">
        <v>13</v>
      </c>
      <c r="Q5" s="6" t="s">
        <v>24</v>
      </c>
      <c r="R5" s="6" t="s">
        <v>16</v>
      </c>
      <c r="S5" s="6" t="s">
        <v>17</v>
      </c>
      <c r="T5" s="6" t="s">
        <v>18</v>
      </c>
      <c r="U5" s="6" t="s">
        <v>19</v>
      </c>
      <c r="V5" s="10" t="s">
        <v>20</v>
      </c>
      <c r="X5" s="6" t="s">
        <v>11</v>
      </c>
      <c r="Y5" s="6" t="s">
        <v>13</v>
      </c>
      <c r="Z5" s="6" t="s">
        <v>24</v>
      </c>
      <c r="AA5" s="6" t="s">
        <v>16</v>
      </c>
      <c r="AB5" s="6" t="s">
        <v>17</v>
      </c>
      <c r="AC5" s="6" t="s">
        <v>18</v>
      </c>
      <c r="AD5" s="6" t="s">
        <v>19</v>
      </c>
      <c r="AE5" s="10" t="s">
        <v>20</v>
      </c>
    </row>
    <row r="6" spans="2:31" x14ac:dyDescent="0.2">
      <c r="B6" s="2" t="s">
        <v>1</v>
      </c>
      <c r="C6" s="2" t="s">
        <v>2</v>
      </c>
      <c r="D6" s="2" t="s">
        <v>3</v>
      </c>
      <c r="E6" s="2" t="s">
        <v>22</v>
      </c>
      <c r="F6" s="2" t="s">
        <v>5</v>
      </c>
      <c r="G6" s="2" t="s">
        <v>6</v>
      </c>
      <c r="H6" s="2" t="s">
        <v>1</v>
      </c>
      <c r="I6" s="2" t="s">
        <v>2</v>
      </c>
      <c r="J6" s="2" t="s">
        <v>3</v>
      </c>
      <c r="K6" s="2" t="s">
        <v>5</v>
      </c>
      <c r="L6" s="2" t="s">
        <v>6</v>
      </c>
      <c r="M6" s="2" t="s">
        <v>9</v>
      </c>
      <c r="X6" s="5">
        <v>10.062893081761008</v>
      </c>
      <c r="Y6" s="5">
        <v>89.937106918238996</v>
      </c>
      <c r="Z6" s="5">
        <v>0.8666666666666667</v>
      </c>
      <c r="AA6" s="5">
        <v>1.325</v>
      </c>
      <c r="AB6" s="5">
        <v>1.0333333333333334</v>
      </c>
      <c r="AC6">
        <v>1</v>
      </c>
      <c r="AD6">
        <v>0</v>
      </c>
      <c r="AE6" s="8">
        <v>0</v>
      </c>
    </row>
    <row r="7" spans="2:31" x14ac:dyDescent="0.2">
      <c r="B7">
        <v>104</v>
      </c>
      <c r="C7">
        <v>118</v>
      </c>
      <c r="D7">
        <f>(C7-B7)+1</f>
        <v>15</v>
      </c>
      <c r="E7">
        <f>D7/2</f>
        <v>7.5</v>
      </c>
      <c r="F7">
        <v>159</v>
      </c>
      <c r="G7">
        <v>1</v>
      </c>
      <c r="H7">
        <v>160</v>
      </c>
      <c r="I7">
        <v>283</v>
      </c>
      <c r="J7">
        <f>(I7-H7)+1</f>
        <v>124</v>
      </c>
      <c r="K7">
        <v>284</v>
      </c>
      <c r="L7">
        <v>1</v>
      </c>
      <c r="M7">
        <v>284</v>
      </c>
      <c r="N7">
        <f>M7-(J7+L7)</f>
        <v>159</v>
      </c>
      <c r="O7" s="5">
        <f>((D7+G7)/N7)*100</f>
        <v>10.062893081761008</v>
      </c>
      <c r="P7" s="5">
        <f>100-O7</f>
        <v>89.937106918238996</v>
      </c>
      <c r="Q7" s="5">
        <f>B7/120</f>
        <v>0.8666666666666667</v>
      </c>
      <c r="R7" s="5">
        <f>F7/120</f>
        <v>1.325</v>
      </c>
      <c r="S7" s="5">
        <f>J7/120</f>
        <v>1.0333333333333334</v>
      </c>
      <c r="T7">
        <v>1</v>
      </c>
      <c r="U7">
        <v>0</v>
      </c>
      <c r="V7" s="8">
        <f>(U7/T7)*100</f>
        <v>0</v>
      </c>
      <c r="X7" s="5">
        <v>16.230366492146597</v>
      </c>
      <c r="Y7" s="5">
        <v>83.769633507853399</v>
      </c>
      <c r="Z7" s="5">
        <v>0.1</v>
      </c>
      <c r="AA7" s="5">
        <v>1.5916666666666666</v>
      </c>
      <c r="AB7" s="5">
        <v>1.2833333333333334</v>
      </c>
      <c r="AC7">
        <v>1</v>
      </c>
      <c r="AD7">
        <v>0</v>
      </c>
      <c r="AE7" s="8">
        <v>0</v>
      </c>
    </row>
    <row r="9" spans="2:31" s="1" customFormat="1" x14ac:dyDescent="0.2">
      <c r="B9" s="3" t="s">
        <v>15</v>
      </c>
      <c r="O9" s="7"/>
      <c r="P9" s="7"/>
      <c r="Q9" s="7"/>
      <c r="R9" s="7"/>
      <c r="S9" s="7"/>
      <c r="V9" s="9"/>
    </row>
    <row r="10" spans="2:31" ht="64" x14ac:dyDescent="0.2">
      <c r="B10" s="11" t="s">
        <v>0</v>
      </c>
      <c r="C10" s="11"/>
      <c r="D10" s="11"/>
      <c r="E10" s="11"/>
      <c r="F10" s="11" t="s">
        <v>4</v>
      </c>
      <c r="G10" s="11"/>
      <c r="H10" s="11" t="s">
        <v>7</v>
      </c>
      <c r="I10" s="11"/>
      <c r="J10" s="11"/>
      <c r="K10" s="11" t="s">
        <v>8</v>
      </c>
      <c r="L10" s="11"/>
      <c r="M10" s="4" t="s">
        <v>12</v>
      </c>
      <c r="N10" s="4" t="s">
        <v>10</v>
      </c>
      <c r="O10" s="6" t="s">
        <v>11</v>
      </c>
      <c r="P10" s="6" t="s">
        <v>13</v>
      </c>
      <c r="Q10" s="6" t="s">
        <v>24</v>
      </c>
      <c r="R10" s="6" t="s">
        <v>16</v>
      </c>
      <c r="S10" s="6" t="s">
        <v>17</v>
      </c>
      <c r="T10" s="6" t="s">
        <v>18</v>
      </c>
      <c r="U10" s="6" t="s">
        <v>19</v>
      </c>
      <c r="V10" s="10" t="s">
        <v>20</v>
      </c>
    </row>
    <row r="11" spans="2:31" x14ac:dyDescent="0.2">
      <c r="B11" s="2" t="s">
        <v>1</v>
      </c>
      <c r="C11" s="2" t="s">
        <v>2</v>
      </c>
      <c r="D11" s="2" t="s">
        <v>3</v>
      </c>
      <c r="E11" s="2" t="s">
        <v>23</v>
      </c>
      <c r="F11" s="2" t="s">
        <v>5</v>
      </c>
      <c r="G11" s="2" t="s">
        <v>6</v>
      </c>
      <c r="H11" s="2" t="s">
        <v>1</v>
      </c>
      <c r="I11" s="2" t="s">
        <v>2</v>
      </c>
      <c r="J11" s="2" t="s">
        <v>3</v>
      </c>
      <c r="K11" s="2" t="s">
        <v>5</v>
      </c>
      <c r="L11" s="2" t="s">
        <v>6</v>
      </c>
      <c r="M11" s="2" t="s">
        <v>9</v>
      </c>
    </row>
    <row r="12" spans="2:31" x14ac:dyDescent="0.2">
      <c r="B12">
        <v>12</v>
      </c>
      <c r="C12">
        <v>13</v>
      </c>
      <c r="D12">
        <f>(C12-B12)+1</f>
        <v>2</v>
      </c>
      <c r="E12">
        <f>D12/2</f>
        <v>1</v>
      </c>
      <c r="F12">
        <v>191</v>
      </c>
      <c r="G12">
        <v>1</v>
      </c>
      <c r="H12">
        <v>192</v>
      </c>
      <c r="I12">
        <v>345</v>
      </c>
      <c r="J12">
        <f>(I12-H12)+1</f>
        <v>154</v>
      </c>
      <c r="K12">
        <v>346</v>
      </c>
      <c r="L12">
        <v>1</v>
      </c>
      <c r="M12">
        <v>346</v>
      </c>
    </row>
    <row r="13" spans="2:31" x14ac:dyDescent="0.2">
      <c r="B13">
        <v>19</v>
      </c>
      <c r="C13">
        <v>24</v>
      </c>
      <c r="D13">
        <f t="shared" ref="D13:D16" si="0">(C13-B13)+1</f>
        <v>6</v>
      </c>
      <c r="E13">
        <f t="shared" ref="E13:E16" si="1">D13/2</f>
        <v>3</v>
      </c>
    </row>
    <row r="14" spans="2:31" x14ac:dyDescent="0.2">
      <c r="B14">
        <v>38</v>
      </c>
      <c r="C14">
        <v>41</v>
      </c>
      <c r="D14">
        <f t="shared" si="0"/>
        <v>4</v>
      </c>
      <c r="E14">
        <f t="shared" si="1"/>
        <v>2</v>
      </c>
    </row>
    <row r="15" spans="2:31" x14ac:dyDescent="0.2">
      <c r="B15">
        <v>156</v>
      </c>
      <c r="C15">
        <v>158</v>
      </c>
      <c r="D15">
        <f t="shared" si="0"/>
        <v>3</v>
      </c>
      <c r="E15">
        <f t="shared" si="1"/>
        <v>1.5</v>
      </c>
    </row>
    <row r="16" spans="2:31" x14ac:dyDescent="0.2">
      <c r="B16">
        <v>176</v>
      </c>
      <c r="C16">
        <v>190</v>
      </c>
      <c r="D16">
        <f t="shared" si="0"/>
        <v>15</v>
      </c>
      <c r="E16">
        <f t="shared" si="1"/>
        <v>7.5</v>
      </c>
    </row>
    <row r="17" spans="4:22" x14ac:dyDescent="0.2">
      <c r="D17">
        <f>SUM(D12:D16)</f>
        <v>30</v>
      </c>
      <c r="G17">
        <f>SUM(G12:G16)</f>
        <v>1</v>
      </c>
      <c r="J17">
        <f>SUM(J12:J16)</f>
        <v>154</v>
      </c>
      <c r="L17">
        <f>SUM(L12:L16)</f>
        <v>1</v>
      </c>
      <c r="M17">
        <f>SUM(M12:M16)</f>
        <v>346</v>
      </c>
      <c r="N17">
        <f>M17-(J17+L17)</f>
        <v>191</v>
      </c>
      <c r="O17" s="5">
        <f>((D17+G17)/N17)*100</f>
        <v>16.230366492146597</v>
      </c>
      <c r="P17" s="5">
        <f>100-O17</f>
        <v>83.769633507853399</v>
      </c>
      <c r="Q17" s="5">
        <f>B12/120</f>
        <v>0.1</v>
      </c>
      <c r="R17" s="5">
        <f>F12/120</f>
        <v>1.5916666666666666</v>
      </c>
      <c r="S17" s="5">
        <f>J12/120</f>
        <v>1.2833333333333334</v>
      </c>
      <c r="T17">
        <v>1</v>
      </c>
      <c r="U17">
        <v>0</v>
      </c>
      <c r="V17" s="8">
        <f>(U17/T17)*100</f>
        <v>0</v>
      </c>
    </row>
  </sheetData>
  <mergeCells count="8">
    <mergeCell ref="B5:E5"/>
    <mergeCell ref="B10:E10"/>
    <mergeCell ref="F5:G5"/>
    <mergeCell ref="H5:J5"/>
    <mergeCell ref="K5:L5"/>
    <mergeCell ref="F10:G10"/>
    <mergeCell ref="H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2024-10-27T23:38:35Z</dcterms:modified>
</cp:coreProperties>
</file>