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7252023 Ex227/07252023 Ex227 Batch 1/"/>
    </mc:Choice>
  </mc:AlternateContent>
  <xr:revisionPtr revIDLastSave="0" documentId="13_ncr:1_{A6646E07-0294-CB42-A693-657832100A65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28" i="1"/>
  <c r="E14" i="1"/>
  <c r="E15" i="1"/>
  <c r="E16" i="1"/>
  <c r="E17" i="1"/>
  <c r="E18" i="1"/>
  <c r="E19" i="1"/>
  <c r="E20" i="1"/>
  <c r="E21" i="1"/>
  <c r="E22" i="1"/>
  <c r="E13" i="1"/>
  <c r="E6" i="1"/>
  <c r="E7" i="1"/>
  <c r="E5" i="1"/>
  <c r="V42" i="1"/>
  <c r="R42" i="1"/>
  <c r="Q42" i="1"/>
  <c r="M42" i="1"/>
  <c r="L42" i="1"/>
  <c r="G42" i="1"/>
  <c r="J30" i="1"/>
  <c r="S42" i="1" s="1"/>
  <c r="J29" i="1"/>
  <c r="J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8" i="1"/>
  <c r="V23" i="1"/>
  <c r="R23" i="1"/>
  <c r="Q23" i="1"/>
  <c r="M23" i="1"/>
  <c r="J23" i="1"/>
  <c r="L23" i="1"/>
  <c r="G23" i="1"/>
  <c r="D14" i="1"/>
  <c r="D15" i="1"/>
  <c r="D16" i="1"/>
  <c r="D17" i="1"/>
  <c r="D18" i="1"/>
  <c r="D19" i="1"/>
  <c r="D20" i="1"/>
  <c r="D21" i="1"/>
  <c r="D22" i="1"/>
  <c r="D13" i="1"/>
  <c r="J13" i="1"/>
  <c r="S23" i="1" s="1"/>
  <c r="V8" i="1"/>
  <c r="R8" i="1"/>
  <c r="Q8" i="1"/>
  <c r="M8" i="1"/>
  <c r="L8" i="1"/>
  <c r="J5" i="1"/>
  <c r="S8" i="1" s="1"/>
  <c r="G8" i="1"/>
  <c r="D6" i="1"/>
  <c r="D7" i="1"/>
  <c r="D5" i="1"/>
  <c r="J42" i="1" l="1"/>
  <c r="D42" i="1"/>
  <c r="N42" i="1"/>
  <c r="N23" i="1"/>
  <c r="D23" i="1"/>
  <c r="D8" i="1"/>
  <c r="J8" i="1"/>
  <c r="N8" i="1" s="1"/>
  <c r="O42" i="1" l="1"/>
  <c r="P42" i="1" s="1"/>
  <c r="O23" i="1"/>
  <c r="P23" i="1" s="1"/>
  <c r="O8" i="1"/>
  <c r="P8" i="1" s="1"/>
</calcChain>
</file>

<file path=xl/sharedStrings.xml><?xml version="1.0" encoding="utf-8"?>
<sst xmlns="http://schemas.openxmlformats.org/spreadsheetml/2006/main" count="90" uniqueCount="25">
  <si>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</si>
  <si>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</si>
  <si>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</si>
  <si>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</si>
  <si>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</si>
  <si>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</si>
  <si>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</si>
  <si>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</si>
  <si>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</si>
  <si>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</si>
  <si>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</si>
  <si>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</si>
  <si>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</si>
  <si>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</si>
  <si>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</si>
  <si>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</si>
  <si>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</si>
  <si>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</si>
  <si>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</si>
  <si>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</si>
  <si>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</si>
  <si>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</si>
  <si>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4 - was flailing in a bunch of liquid; exclude.</t>
  </si>
  <si>
    <t>Bout size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</si>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</sst>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44"/>
  <sheetViews>
    <sheetView tabSelected="1" topLeftCell="I1" zoomScale="75" workbookViewId="0">
      <selection activeCell="Z4" sqref="Z4:Z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8.83203125" style="8"/>
    <col min="24" max="24" width="12" customWidth="1"/>
    <col min="25" max="25" width="11" customWidth="1"/>
  </cols>
  <sheetData>
    <row r="1" spans="2:31" ht="6" customHeight="1" x14ac:dyDescent="0.2"/>
    <row r="2" spans="2:31" s="1" customFormat="1" x14ac:dyDescent="0.2">
      <c r="B2" s="3" t="s">
        <v>14</v>
      </c>
      <c r="O2" s="7"/>
      <c r="P2" s="7"/>
      <c r="Q2" s="7"/>
      <c r="R2" s="7"/>
      <c r="S2" s="7"/>
      <c r="V2" s="9"/>
    </row>
    <row r="3" spans="2:31" ht="80" x14ac:dyDescent="0.2">
      <c r="B3" s="11" t="s">
        <v>0</v>
      </c>
      <c r="C3" s="11"/>
      <c r="D3" s="11"/>
      <c r="E3" s="11"/>
      <c r="F3" s="11" t="s">
        <v>4</v>
      </c>
      <c r="G3" s="11"/>
      <c r="H3" s="11" t="s">
        <v>7</v>
      </c>
      <c r="I3" s="11"/>
      <c r="J3" s="11"/>
      <c r="K3" s="11" t="s">
        <v>8</v>
      </c>
      <c r="L3" s="11"/>
      <c r="M3" s="4" t="s">
        <v>12</v>
      </c>
      <c r="N3" s="4" t="s">
        <v>10</v>
      </c>
      <c r="O3" s="6" t="s">
        <v>11</v>
      </c>
      <c r="P3" s="6" t="s">
        <v>13</v>
      </c>
      <c r="Q3" s="6" t="s">
        <v>24</v>
      </c>
      <c r="R3" s="6" t="s">
        <v>17</v>
      </c>
      <c r="S3" s="6" t="s">
        <v>18</v>
      </c>
      <c r="T3" s="6" t="s">
        <v>19</v>
      </c>
      <c r="U3" s="6" t="s">
        <v>20</v>
      </c>
      <c r="V3" s="10" t="s">
        <v>21</v>
      </c>
      <c r="X3" s="6" t="s">
        <v>11</v>
      </c>
      <c r="Y3" s="6" t="s">
        <v>13</v>
      </c>
      <c r="Z3" s="6" t="s">
        <v>24</v>
      </c>
      <c r="AA3" s="6" t="s">
        <v>17</v>
      </c>
      <c r="AB3" s="6" t="s">
        <v>18</v>
      </c>
      <c r="AC3" s="6" t="s">
        <v>19</v>
      </c>
      <c r="AD3" s="6" t="s">
        <v>20</v>
      </c>
      <c r="AE3" s="10" t="s">
        <v>21</v>
      </c>
    </row>
    <row r="4" spans="2:31" x14ac:dyDescent="0.2">
      <c r="B4" s="2" t="s">
        <v>1</v>
      </c>
      <c r="C4" s="2" t="s">
        <v>2</v>
      </c>
      <c r="D4" s="2" t="s">
        <v>3</v>
      </c>
      <c r="E4" s="2" t="s">
        <v>23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5">
        <v>41.269841269841265</v>
      </c>
      <c r="Y4" s="5">
        <v>58.730158730158735</v>
      </c>
      <c r="Z4" s="5">
        <v>9.166666666666666E-2</v>
      </c>
      <c r="AA4" s="5">
        <v>1.05</v>
      </c>
      <c r="AB4" s="5">
        <v>0.7</v>
      </c>
      <c r="AC4">
        <v>1</v>
      </c>
      <c r="AD4">
        <v>0</v>
      </c>
      <c r="AE4" s="8">
        <v>0</v>
      </c>
    </row>
    <row r="5" spans="2:31" x14ac:dyDescent="0.2">
      <c r="B5">
        <v>11</v>
      </c>
      <c r="C5">
        <v>48</v>
      </c>
      <c r="D5">
        <f>(C5-B5)+1</f>
        <v>38</v>
      </c>
      <c r="E5">
        <f>D5/2</f>
        <v>19</v>
      </c>
      <c r="F5">
        <v>126</v>
      </c>
      <c r="G5">
        <v>1</v>
      </c>
      <c r="H5">
        <v>127</v>
      </c>
      <c r="I5">
        <v>210</v>
      </c>
      <c r="J5">
        <f>(I5-H5)+1</f>
        <v>84</v>
      </c>
      <c r="K5">
        <v>211</v>
      </c>
      <c r="L5">
        <v>1</v>
      </c>
      <c r="M5">
        <v>211</v>
      </c>
      <c r="X5" s="5">
        <v>15.56420233463035</v>
      </c>
      <c r="Y5" s="5">
        <v>84.435797665369648</v>
      </c>
      <c r="Z5" s="5">
        <v>4.1666666666666664E-2</v>
      </c>
      <c r="AA5" s="5">
        <v>2.1416666666666666</v>
      </c>
      <c r="AB5" s="5">
        <v>1.075</v>
      </c>
      <c r="AC5">
        <v>1</v>
      </c>
      <c r="AD5">
        <v>0</v>
      </c>
      <c r="AE5" s="8">
        <v>0</v>
      </c>
    </row>
    <row r="6" spans="2:31" x14ac:dyDescent="0.2">
      <c r="B6">
        <v>94</v>
      </c>
      <c r="C6">
        <v>96</v>
      </c>
      <c r="D6">
        <f t="shared" ref="D6:D7" si="0">(C6-B6)+1</f>
        <v>3</v>
      </c>
      <c r="E6">
        <f t="shared" ref="E6:E7" si="1">D6/2</f>
        <v>1.5</v>
      </c>
      <c r="X6" s="5">
        <v>28.011204481792717</v>
      </c>
      <c r="Y6" s="5">
        <v>71.988795518207283</v>
      </c>
      <c r="Z6" s="5">
        <v>8.3333333333333329E-2</v>
      </c>
      <c r="AA6" s="5">
        <v>0.66666666666666663</v>
      </c>
      <c r="AB6" s="5">
        <v>1.3583333333333334</v>
      </c>
      <c r="AC6">
        <v>3</v>
      </c>
      <c r="AD6">
        <v>2</v>
      </c>
      <c r="AE6" s="8">
        <v>66.666666666666657</v>
      </c>
    </row>
    <row r="7" spans="2:31" x14ac:dyDescent="0.2">
      <c r="B7">
        <v>107</v>
      </c>
      <c r="C7">
        <v>116</v>
      </c>
      <c r="D7">
        <f t="shared" si="0"/>
        <v>10</v>
      </c>
      <c r="E7">
        <f t="shared" si="1"/>
        <v>5</v>
      </c>
    </row>
    <row r="8" spans="2:31" x14ac:dyDescent="0.2">
      <c r="D8">
        <f>SUM(D5:D7)</f>
        <v>51</v>
      </c>
      <c r="G8">
        <f>SUM(G5:G7)</f>
        <v>1</v>
      </c>
      <c r="J8">
        <f>SUM(J5:J7)</f>
        <v>84</v>
      </c>
      <c r="L8">
        <f>SUM(L5:L7)</f>
        <v>1</v>
      </c>
      <c r="M8">
        <f>SUM(M5:M7)</f>
        <v>211</v>
      </c>
      <c r="N8">
        <f>(M8-(J8+L8))</f>
        <v>126</v>
      </c>
      <c r="O8" s="5">
        <f>((D8+G8)/N8)*100</f>
        <v>41.269841269841265</v>
      </c>
      <c r="P8" s="5">
        <f>100-O8</f>
        <v>58.730158730158735</v>
      </c>
      <c r="Q8" s="5">
        <f>B5/120</f>
        <v>9.166666666666666E-2</v>
      </c>
      <c r="R8" s="5">
        <f>F5/120</f>
        <v>1.05</v>
      </c>
      <c r="S8" s="5">
        <f>J5/120</f>
        <v>0.7</v>
      </c>
      <c r="T8">
        <v>1</v>
      </c>
      <c r="U8">
        <v>0</v>
      </c>
      <c r="V8" s="8">
        <f>(U8/T8)*100</f>
        <v>0</v>
      </c>
    </row>
    <row r="10" spans="2:31" s="1" customFormat="1" x14ac:dyDescent="0.2">
      <c r="B10" s="3" t="s">
        <v>15</v>
      </c>
      <c r="O10" s="7"/>
      <c r="P10" s="7"/>
      <c r="Q10" s="7"/>
      <c r="R10" s="7"/>
      <c r="S10" s="7"/>
      <c r="V10" s="9"/>
    </row>
    <row r="11" spans="2:31" ht="64" x14ac:dyDescent="0.2">
      <c r="B11" s="11" t="s">
        <v>0</v>
      </c>
      <c r="C11" s="11"/>
      <c r="D11" s="11"/>
      <c r="E11" s="11"/>
      <c r="F11" s="11" t="s">
        <v>4</v>
      </c>
      <c r="G11" s="11"/>
      <c r="H11" s="11" t="s">
        <v>7</v>
      </c>
      <c r="I11" s="11"/>
      <c r="J11" s="11"/>
      <c r="K11" s="11" t="s">
        <v>8</v>
      </c>
      <c r="L11" s="11"/>
      <c r="M11" s="4" t="s">
        <v>12</v>
      </c>
      <c r="N11" s="4" t="s">
        <v>10</v>
      </c>
      <c r="O11" s="6" t="s">
        <v>11</v>
      </c>
      <c r="P11" s="6" t="s">
        <v>13</v>
      </c>
      <c r="Q11" s="6" t="s">
        <v>24</v>
      </c>
      <c r="R11" s="6" t="s">
        <v>17</v>
      </c>
      <c r="S11" s="6" t="s">
        <v>18</v>
      </c>
      <c r="T11" s="6" t="s">
        <v>19</v>
      </c>
      <c r="U11" s="6" t="s">
        <v>20</v>
      </c>
      <c r="V11" s="10" t="s">
        <v>21</v>
      </c>
    </row>
    <row r="12" spans="2:31" x14ac:dyDescent="0.2">
      <c r="B12" s="2" t="s">
        <v>1</v>
      </c>
      <c r="C12" s="2" t="s">
        <v>2</v>
      </c>
      <c r="D12" s="2" t="s">
        <v>3</v>
      </c>
      <c r="E12" s="2" t="s">
        <v>23</v>
      </c>
      <c r="F12" s="2" t="s">
        <v>5</v>
      </c>
      <c r="G12" s="2" t="s">
        <v>6</v>
      </c>
      <c r="H12" s="2" t="s">
        <v>1</v>
      </c>
      <c r="I12" s="2" t="s">
        <v>2</v>
      </c>
      <c r="J12" s="2" t="s">
        <v>3</v>
      </c>
      <c r="K12" s="2" t="s">
        <v>5</v>
      </c>
      <c r="L12" s="2" t="s">
        <v>6</v>
      </c>
      <c r="M12" s="2" t="s">
        <v>9</v>
      </c>
    </row>
    <row r="13" spans="2:31" x14ac:dyDescent="0.2">
      <c r="B13">
        <v>5</v>
      </c>
      <c r="C13">
        <v>6</v>
      </c>
      <c r="D13">
        <f>(C13-B13)+1</f>
        <v>2</v>
      </c>
      <c r="E13">
        <f>D13/2</f>
        <v>1</v>
      </c>
      <c r="F13">
        <v>257</v>
      </c>
      <c r="G13">
        <v>1</v>
      </c>
      <c r="H13">
        <v>258</v>
      </c>
      <c r="I13">
        <v>386</v>
      </c>
      <c r="J13">
        <f>(I13-H13)+1</f>
        <v>129</v>
      </c>
      <c r="K13">
        <v>387</v>
      </c>
      <c r="L13">
        <v>1</v>
      </c>
      <c r="M13">
        <v>387</v>
      </c>
      <c r="N13">
        <v>387</v>
      </c>
    </row>
    <row r="14" spans="2:31" x14ac:dyDescent="0.2">
      <c r="B14">
        <v>15</v>
      </c>
      <c r="C14">
        <v>16</v>
      </c>
      <c r="D14">
        <f t="shared" ref="D14:D22" si="2">(C14-B14)+1</f>
        <v>2</v>
      </c>
      <c r="E14">
        <f t="shared" ref="E14:E22" si="3">D14/2</f>
        <v>1</v>
      </c>
    </row>
    <row r="15" spans="2:31" x14ac:dyDescent="0.2">
      <c r="B15">
        <v>25</v>
      </c>
      <c r="C15">
        <v>26</v>
      </c>
      <c r="D15">
        <f t="shared" si="2"/>
        <v>2</v>
      </c>
      <c r="E15">
        <f t="shared" si="3"/>
        <v>1</v>
      </c>
    </row>
    <row r="16" spans="2:31" x14ac:dyDescent="0.2">
      <c r="B16">
        <v>57</v>
      </c>
      <c r="C16">
        <v>59</v>
      </c>
      <c r="D16">
        <f t="shared" si="2"/>
        <v>3</v>
      </c>
      <c r="E16">
        <f t="shared" si="3"/>
        <v>1.5</v>
      </c>
    </row>
    <row r="17" spans="2:22" x14ac:dyDescent="0.2">
      <c r="B17">
        <v>107</v>
      </c>
      <c r="C17">
        <v>108</v>
      </c>
      <c r="D17">
        <f t="shared" si="2"/>
        <v>2</v>
      </c>
      <c r="E17">
        <f t="shared" si="3"/>
        <v>1</v>
      </c>
    </row>
    <row r="18" spans="2:22" x14ac:dyDescent="0.2">
      <c r="B18">
        <v>129</v>
      </c>
      <c r="C18">
        <v>129</v>
      </c>
      <c r="D18">
        <f t="shared" si="2"/>
        <v>1</v>
      </c>
      <c r="E18">
        <f t="shared" si="3"/>
        <v>0.5</v>
      </c>
    </row>
    <row r="19" spans="2:22" x14ac:dyDescent="0.2">
      <c r="B19">
        <v>166</v>
      </c>
      <c r="C19">
        <v>186</v>
      </c>
      <c r="D19">
        <f t="shared" si="2"/>
        <v>21</v>
      </c>
      <c r="E19">
        <f t="shared" si="3"/>
        <v>10.5</v>
      </c>
    </row>
    <row r="20" spans="2:22" x14ac:dyDescent="0.2">
      <c r="B20">
        <v>222</v>
      </c>
      <c r="C20">
        <v>223</v>
      </c>
      <c r="D20">
        <f t="shared" si="2"/>
        <v>2</v>
      </c>
      <c r="E20">
        <f t="shared" si="3"/>
        <v>1</v>
      </c>
    </row>
    <row r="21" spans="2:22" x14ac:dyDescent="0.2">
      <c r="B21">
        <v>238</v>
      </c>
      <c r="C21">
        <v>238</v>
      </c>
      <c r="D21">
        <f t="shared" si="2"/>
        <v>1</v>
      </c>
      <c r="E21">
        <f t="shared" si="3"/>
        <v>0.5</v>
      </c>
    </row>
    <row r="22" spans="2:22" x14ac:dyDescent="0.2">
      <c r="B22">
        <v>254</v>
      </c>
      <c r="C22">
        <v>256</v>
      </c>
      <c r="D22">
        <f t="shared" si="2"/>
        <v>3</v>
      </c>
      <c r="E22">
        <f t="shared" si="3"/>
        <v>1.5</v>
      </c>
    </row>
    <row r="23" spans="2:22" x14ac:dyDescent="0.2">
      <c r="D23">
        <f>SUM(D13:D22)</f>
        <v>39</v>
      </c>
      <c r="G23">
        <f>SUM(G13:G22)</f>
        <v>1</v>
      </c>
      <c r="J23">
        <f>SUM(J13:J22)</f>
        <v>129</v>
      </c>
      <c r="L23">
        <f>SUM(L13:L22)</f>
        <v>1</v>
      </c>
      <c r="M23">
        <f>SUM(M13:M22)</f>
        <v>387</v>
      </c>
      <c r="N23">
        <f>(M23-(J23+L23))</f>
        <v>257</v>
      </c>
      <c r="O23" s="5">
        <f>((D23+G23)/N23)*100</f>
        <v>15.56420233463035</v>
      </c>
      <c r="P23" s="5">
        <f>100-O23</f>
        <v>84.435797665369648</v>
      </c>
      <c r="Q23" s="5">
        <f>B13/120</f>
        <v>4.1666666666666664E-2</v>
      </c>
      <c r="R23" s="5">
        <f>F13/120</f>
        <v>2.1416666666666666</v>
      </c>
      <c r="S23" s="5">
        <f>J13/120</f>
        <v>1.075</v>
      </c>
      <c r="T23">
        <v>1</v>
      </c>
      <c r="U23">
        <v>0</v>
      </c>
      <c r="V23" s="8">
        <f>(U23/T23)*100</f>
        <v>0</v>
      </c>
    </row>
    <row r="25" spans="2:22" s="1" customFormat="1" x14ac:dyDescent="0.2">
      <c r="B25" s="3" t="s">
        <v>16</v>
      </c>
      <c r="O25" s="7"/>
      <c r="P25" s="7"/>
      <c r="Q25" s="7"/>
      <c r="R25" s="7"/>
      <c r="S25" s="7"/>
      <c r="V25" s="9"/>
    </row>
    <row r="26" spans="2:22" ht="64" x14ac:dyDescent="0.2">
      <c r="B26" s="11" t="s">
        <v>0</v>
      </c>
      <c r="C26" s="11"/>
      <c r="D26" s="11"/>
      <c r="E26" s="11"/>
      <c r="F26" s="11" t="s">
        <v>4</v>
      </c>
      <c r="G26" s="11"/>
      <c r="H26" s="11" t="s">
        <v>7</v>
      </c>
      <c r="I26" s="11"/>
      <c r="J26" s="11"/>
      <c r="K26" s="11" t="s">
        <v>8</v>
      </c>
      <c r="L26" s="11"/>
      <c r="M26" s="4" t="s">
        <v>12</v>
      </c>
      <c r="N26" s="4" t="s">
        <v>10</v>
      </c>
      <c r="O26" s="6" t="s">
        <v>11</v>
      </c>
      <c r="P26" s="6" t="s">
        <v>13</v>
      </c>
      <c r="Q26" s="6" t="s">
        <v>24</v>
      </c>
      <c r="R26" s="6" t="s">
        <v>17</v>
      </c>
      <c r="S26" s="6" t="s">
        <v>18</v>
      </c>
      <c r="T26" s="6" t="s">
        <v>19</v>
      </c>
      <c r="U26" s="6" t="s">
        <v>20</v>
      </c>
      <c r="V26" s="10" t="s">
        <v>21</v>
      </c>
    </row>
    <row r="27" spans="2:22" x14ac:dyDescent="0.2">
      <c r="B27" s="2" t="s">
        <v>1</v>
      </c>
      <c r="C27" s="2" t="s">
        <v>2</v>
      </c>
      <c r="D27" s="2" t="s">
        <v>3</v>
      </c>
      <c r="E27" s="2" t="s">
        <v>23</v>
      </c>
      <c r="F27" s="2" t="s">
        <v>5</v>
      </c>
      <c r="G27" s="2" t="s">
        <v>6</v>
      </c>
      <c r="H27" s="2" t="s">
        <v>1</v>
      </c>
      <c r="I27" s="2" t="s">
        <v>2</v>
      </c>
      <c r="J27" s="2" t="s">
        <v>3</v>
      </c>
      <c r="K27" s="2" t="s">
        <v>5</v>
      </c>
      <c r="L27" s="2" t="s">
        <v>6</v>
      </c>
      <c r="M27" s="2" t="s">
        <v>9</v>
      </c>
    </row>
    <row r="28" spans="2:22" x14ac:dyDescent="0.2">
      <c r="B28">
        <v>10</v>
      </c>
      <c r="C28">
        <v>22</v>
      </c>
      <c r="D28">
        <f>(C28-B28)+1</f>
        <v>13</v>
      </c>
      <c r="E28">
        <f>D28/2</f>
        <v>6.5</v>
      </c>
      <c r="F28">
        <v>80</v>
      </c>
      <c r="G28">
        <v>1</v>
      </c>
      <c r="H28">
        <v>81</v>
      </c>
      <c r="I28">
        <v>99</v>
      </c>
      <c r="J28">
        <f>(I28-H28)+1</f>
        <v>19</v>
      </c>
      <c r="K28">
        <v>556</v>
      </c>
      <c r="L28">
        <v>1</v>
      </c>
      <c r="M28">
        <v>556</v>
      </c>
    </row>
    <row r="29" spans="2:22" x14ac:dyDescent="0.2">
      <c r="B29">
        <v>78</v>
      </c>
      <c r="C29">
        <v>79</v>
      </c>
      <c r="D29">
        <f t="shared" ref="D29:D41" si="4">(C29-B29)+1</f>
        <v>2</v>
      </c>
      <c r="E29">
        <f t="shared" ref="E29:E41" si="5">D29/2</f>
        <v>1</v>
      </c>
      <c r="F29">
        <v>162</v>
      </c>
      <c r="G29">
        <v>1</v>
      </c>
      <c r="H29">
        <v>163</v>
      </c>
      <c r="I29">
        <v>178</v>
      </c>
      <c r="J29">
        <f>(I29-H29)+1</f>
        <v>16</v>
      </c>
    </row>
    <row r="30" spans="2:22" x14ac:dyDescent="0.2">
      <c r="B30">
        <v>136</v>
      </c>
      <c r="C30">
        <v>161</v>
      </c>
      <c r="D30">
        <f t="shared" si="4"/>
        <v>26</v>
      </c>
      <c r="E30">
        <f t="shared" si="5"/>
        <v>13</v>
      </c>
      <c r="F30">
        <v>392</v>
      </c>
      <c r="G30">
        <v>1</v>
      </c>
      <c r="H30">
        <v>393</v>
      </c>
      <c r="I30">
        <v>555</v>
      </c>
      <c r="J30">
        <f>(I30-H30)+1</f>
        <v>163</v>
      </c>
    </row>
    <row r="31" spans="2:22" x14ac:dyDescent="0.2">
      <c r="B31">
        <v>181</v>
      </c>
      <c r="C31">
        <v>182</v>
      </c>
      <c r="D31">
        <f t="shared" si="4"/>
        <v>2</v>
      </c>
      <c r="E31">
        <f t="shared" si="5"/>
        <v>1</v>
      </c>
    </row>
    <row r="32" spans="2:22" x14ac:dyDescent="0.2">
      <c r="B32">
        <v>196</v>
      </c>
      <c r="C32">
        <v>196</v>
      </c>
      <c r="D32">
        <f t="shared" si="4"/>
        <v>1</v>
      </c>
      <c r="E32">
        <f t="shared" si="5"/>
        <v>0.5</v>
      </c>
    </row>
    <row r="33" spans="2:22" x14ac:dyDescent="0.2">
      <c r="B33">
        <v>211</v>
      </c>
      <c r="C33">
        <v>216</v>
      </c>
      <c r="D33">
        <f t="shared" si="4"/>
        <v>6</v>
      </c>
      <c r="E33">
        <f t="shared" si="5"/>
        <v>3</v>
      </c>
    </row>
    <row r="34" spans="2:22" x14ac:dyDescent="0.2">
      <c r="B34">
        <v>248</v>
      </c>
      <c r="C34">
        <v>251</v>
      </c>
      <c r="D34">
        <f t="shared" si="4"/>
        <v>4</v>
      </c>
      <c r="E34">
        <f t="shared" si="5"/>
        <v>2</v>
      </c>
    </row>
    <row r="35" spans="2:22" x14ac:dyDescent="0.2">
      <c r="B35">
        <v>257</v>
      </c>
      <c r="C35">
        <v>257</v>
      </c>
      <c r="D35">
        <f t="shared" si="4"/>
        <v>1</v>
      </c>
      <c r="E35">
        <f t="shared" si="5"/>
        <v>0.5</v>
      </c>
    </row>
    <row r="36" spans="2:22" x14ac:dyDescent="0.2">
      <c r="B36">
        <v>270</v>
      </c>
      <c r="C36">
        <v>270</v>
      </c>
      <c r="D36">
        <f t="shared" si="4"/>
        <v>1</v>
      </c>
      <c r="E36">
        <f t="shared" si="5"/>
        <v>0.5</v>
      </c>
    </row>
    <row r="37" spans="2:22" x14ac:dyDescent="0.2">
      <c r="B37">
        <v>276</v>
      </c>
      <c r="C37">
        <v>278</v>
      </c>
      <c r="D37">
        <f t="shared" si="4"/>
        <v>3</v>
      </c>
      <c r="E37">
        <f t="shared" si="5"/>
        <v>1.5</v>
      </c>
    </row>
    <row r="38" spans="2:22" x14ac:dyDescent="0.2">
      <c r="B38">
        <v>287</v>
      </c>
      <c r="C38">
        <v>289</v>
      </c>
      <c r="D38">
        <f t="shared" si="4"/>
        <v>3</v>
      </c>
      <c r="E38">
        <f t="shared" si="5"/>
        <v>1.5</v>
      </c>
    </row>
    <row r="39" spans="2:22" x14ac:dyDescent="0.2">
      <c r="B39">
        <v>299</v>
      </c>
      <c r="C39">
        <v>316</v>
      </c>
      <c r="D39">
        <f t="shared" si="4"/>
        <v>18</v>
      </c>
      <c r="E39">
        <f t="shared" si="5"/>
        <v>9</v>
      </c>
    </row>
    <row r="40" spans="2:22" x14ac:dyDescent="0.2">
      <c r="B40">
        <v>322</v>
      </c>
      <c r="C40">
        <v>328</v>
      </c>
      <c r="D40">
        <f t="shared" si="4"/>
        <v>7</v>
      </c>
      <c r="E40">
        <f t="shared" si="5"/>
        <v>3.5</v>
      </c>
    </row>
    <row r="41" spans="2:22" x14ac:dyDescent="0.2">
      <c r="B41">
        <v>382</v>
      </c>
      <c r="C41">
        <v>391</v>
      </c>
      <c r="D41">
        <f t="shared" si="4"/>
        <v>10</v>
      </c>
      <c r="E41">
        <f t="shared" si="5"/>
        <v>5</v>
      </c>
    </row>
    <row r="42" spans="2:22" x14ac:dyDescent="0.2">
      <c r="D42">
        <f>SUM(D28:D41)</f>
        <v>97</v>
      </c>
      <c r="G42">
        <f>SUM(G28:G41)</f>
        <v>3</v>
      </c>
      <c r="J42">
        <f>SUM(J28:J41)</f>
        <v>198</v>
      </c>
      <c r="L42">
        <f>SUM(L28:L41)</f>
        <v>1</v>
      </c>
      <c r="M42">
        <f>SUM(M28:M41)</f>
        <v>556</v>
      </c>
      <c r="N42">
        <f>(M42-(J42+L42))</f>
        <v>357</v>
      </c>
      <c r="O42" s="5">
        <f>((D42+G42)/N42)*100</f>
        <v>28.011204481792717</v>
      </c>
      <c r="P42" s="5">
        <f>100-O42</f>
        <v>71.988795518207283</v>
      </c>
      <c r="Q42" s="5">
        <f>B28/120</f>
        <v>8.3333333333333329E-2</v>
      </c>
      <c r="R42" s="5">
        <f>F28/120</f>
        <v>0.66666666666666663</v>
      </c>
      <c r="S42" s="5">
        <f>J30/120</f>
        <v>1.3583333333333334</v>
      </c>
      <c r="T42">
        <v>3</v>
      </c>
      <c r="U42">
        <v>2</v>
      </c>
      <c r="V42" s="8">
        <f>(U42/T42)*100</f>
        <v>66.666666666666657</v>
      </c>
    </row>
    <row r="44" spans="2:22" s="1" customFormat="1" x14ac:dyDescent="0.2">
      <c r="B44" s="3" t="s">
        <v>22</v>
      </c>
      <c r="O44" s="7"/>
      <c r="P44" s="7"/>
      <c r="Q44" s="7"/>
      <c r="R44" s="7"/>
      <c r="S44" s="7"/>
      <c r="V44" s="9"/>
    </row>
  </sheetData>
  <mergeCells count="12">
    <mergeCell ref="K26:L26"/>
    <mergeCell ref="F3:G3"/>
    <mergeCell ref="H3:J3"/>
    <mergeCell ref="K3:L3"/>
    <mergeCell ref="F11:G11"/>
    <mergeCell ref="H11:J11"/>
    <mergeCell ref="K11:L11"/>
    <mergeCell ref="B3:E3"/>
    <mergeCell ref="B11:E11"/>
    <mergeCell ref="B26:E26"/>
    <mergeCell ref="F26:G26"/>
    <mergeCell ref="H26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2024-10-27T23:39:05Z</dcterms:modified>
</cp:coreProperties>
</file>