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mushtaqhali/Documents/Career/Writing/2024/Manuscripts/Patel et al, 2024b - Submission 2024-10-31/Figures/Supplemental Figures/Supplemental Figure 6/Excel data sheets/07252023 Ex227/07252023 Ex227 Batch 2/"/>
    </mc:Choice>
  </mc:AlternateContent>
  <xr:revisionPtr revIDLastSave="0" documentId="13_ncr:1_{8C7C0F0B-527B-C947-AAC7-61934FD9743A}" xr6:coauthVersionLast="47" xr6:coauthVersionMax="47" xr10:uidLastSave="{00000000-0000-0000-0000-000000000000}"/>
  <bookViews>
    <workbookView xWindow="0" yWindow="500" windowWidth="28800" windowHeight="16300" xr2:uid="{E8647115-4527-472B-9C5C-A7FAAB6ACF7F}"/>
  </bookViews>
  <sheets>
    <sheet name="Behaviors - 2 f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5" i="1" l="1"/>
  <c r="E16" i="1"/>
  <c r="E17" i="1"/>
  <c r="E14" i="1"/>
  <c r="E6" i="1"/>
  <c r="E7" i="1"/>
  <c r="E8" i="1"/>
  <c r="E5" i="1"/>
  <c r="V18" i="1"/>
  <c r="R18" i="1"/>
  <c r="Q18" i="1"/>
  <c r="M18" i="1"/>
  <c r="L18" i="1"/>
  <c r="J14" i="1"/>
  <c r="J18" i="1" s="1"/>
  <c r="G18" i="1"/>
  <c r="D15" i="1"/>
  <c r="D16" i="1"/>
  <c r="D17" i="1"/>
  <c r="D14" i="1"/>
  <c r="V9" i="1"/>
  <c r="R9" i="1"/>
  <c r="Q9" i="1"/>
  <c r="M9" i="1"/>
  <c r="L9" i="1"/>
  <c r="J5" i="1"/>
  <c r="J9" i="1" s="1"/>
  <c r="G9" i="1"/>
  <c r="D6" i="1"/>
  <c r="D7" i="1"/>
  <c r="D8" i="1"/>
  <c r="D5" i="1"/>
  <c r="D18" i="1" l="1"/>
  <c r="N18" i="1"/>
  <c r="S18" i="1"/>
  <c r="O18" i="1"/>
  <c r="P18" i="1" s="1"/>
  <c r="D9" i="1"/>
  <c r="N9" i="1"/>
  <c r="S9" i="1"/>
  <c r="O9" i="1" l="1"/>
  <c r="P9" i="1" s="1"/>
</calcChain>
</file>

<file path=xl/sharedStrings.xml><?xml version="1.0" encoding="utf-8"?>
<sst xmlns="http://schemas.openxmlformats.org/spreadsheetml/2006/main" count="63" uniqueCount="24">
  <si>
    <t>Push</t>
  </si>
  <si>
    <t>Initial Frame</t>
  </si>
  <si>
    <t>Final Frame</t>
  </si>
  <si>
    <t>Total Frames</t>
  </si>
  <si>
    <t>Puncture</t>
  </si>
  <si>
    <t>Frame Number</t>
  </si>
  <si>
    <t>Instances</t>
  </si>
  <si>
    <t>Partially inside skin</t>
  </si>
  <si>
    <t>Completed</t>
  </si>
  <si>
    <t>Frames</t>
  </si>
  <si>
    <t>Frames 
on skin</t>
  </si>
  <si>
    <t>Proportion of frames on skin 
spent pushing or puncturing</t>
  </si>
  <si>
    <t>Total Frames
(placement on skin to penetration/end)</t>
  </si>
  <si>
    <t>Proportion of frames on skin 
spent crawling</t>
  </si>
  <si>
    <t>Worm 1</t>
  </si>
  <si>
    <t>Worm 2</t>
  </si>
  <si>
    <t>Time to first puncture</t>
  </si>
  <si>
    <t>Time to successful completion</t>
  </si>
  <si>
    <t>Total number of attempts</t>
  </si>
  <si>
    <t>Number of aborted attempts</t>
  </si>
  <si>
    <t>Proportion of aborted attempts</t>
  </si>
  <si>
    <t>Worm 3 - have in my notes that I slammed this worm into the surface of the skin and its head entered the skin when I slammed it. Exclude</t>
  </si>
  <si>
    <t>Bout size</t>
  </si>
  <si>
    <t>Time to first push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</si>
</sst>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1" fillId="2" borderId="0" xfId="0" applyFont="1" applyFill="1"/>
    <xf numFmtId="0" fontId="1" fillId="0" borderId="0" xfId="0" applyFont="1" applyAlignment="1">
      <alignment horizontal="center" vertical="center" wrapText="1"/>
    </xf>
    <xf numFmtId="2" fontId="0" fillId="0" borderId="0" xfId="0" applyNumberFormat="1"/>
    <xf numFmtId="2" fontId="1" fillId="0" borderId="0" xfId="0" applyNumberFormat="1" applyFont="1" applyAlignment="1">
      <alignment horizontal="center" vertical="center" wrapText="1"/>
    </xf>
    <xf numFmtId="2" fontId="0" fillId="2" borderId="0" xfId="0" applyNumberFormat="1" applyFill="1"/>
    <xf numFmtId="164" fontId="0" fillId="0" borderId="0" xfId="0" applyNumberFormat="1"/>
    <xf numFmtId="164" fontId="0" fillId="2" borderId="0" xfId="0" applyNumberFormat="1" applyFill="1"/>
    <xf numFmtId="16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7659D-0D76-4DD9-9152-499A8BA280C2}">
  <dimension ref="B1:AE20"/>
  <sheetViews>
    <sheetView tabSelected="1" topLeftCell="G1" zoomScale="75" workbookViewId="0">
      <selection activeCell="Z3" sqref="Z3"/>
    </sheetView>
  </sheetViews>
  <sheetFormatPr baseColWidth="10" defaultColWidth="8.83203125" defaultRowHeight="15" x14ac:dyDescent="0.2"/>
  <cols>
    <col min="1" max="1" width="1.83203125" customWidth="1"/>
    <col min="2" max="2" width="11.33203125" customWidth="1"/>
    <col min="3" max="3" width="10" bestFit="1" customWidth="1"/>
    <col min="4" max="4" width="11" bestFit="1" customWidth="1"/>
    <col min="5" max="5" width="11" customWidth="1"/>
    <col min="6" max="6" width="12.5" bestFit="1" customWidth="1"/>
    <col min="8" max="8" width="11.33203125" customWidth="1"/>
    <col min="9" max="9" width="10" bestFit="1" customWidth="1"/>
    <col min="10" max="10" width="11" bestFit="1" customWidth="1"/>
    <col min="11" max="11" width="12.5" bestFit="1" customWidth="1"/>
    <col min="13" max="13" width="40.6640625" bestFit="1" customWidth="1"/>
    <col min="15" max="15" width="34.5" style="5" customWidth="1"/>
    <col min="16" max="16" width="20.5" style="5" customWidth="1"/>
    <col min="17" max="17" width="8.83203125" style="5"/>
    <col min="18" max="18" width="14.1640625" style="5" customWidth="1"/>
    <col min="19" max="19" width="14.33203125" style="5" customWidth="1"/>
    <col min="22" max="22" width="8.83203125" style="8"/>
    <col min="24" max="24" width="14.83203125" customWidth="1"/>
    <col min="25" max="25" width="10.83203125" customWidth="1"/>
    <col min="31" max="31" width="11.5" customWidth="1"/>
  </cols>
  <sheetData>
    <row r="1" spans="2:31" ht="6" customHeight="1" x14ac:dyDescent="0.2"/>
    <row r="2" spans="2:31" s="1" customFormat="1" x14ac:dyDescent="0.2">
      <c r="B2" s="3" t="s">
        <v>14</v>
      </c>
      <c r="O2" s="7"/>
      <c r="P2" s="7"/>
      <c r="Q2" s="7"/>
      <c r="R2" s="7"/>
      <c r="S2" s="7"/>
      <c r="V2" s="9"/>
    </row>
    <row r="3" spans="2:31" ht="80" x14ac:dyDescent="0.2">
      <c r="B3" s="11" t="s">
        <v>0</v>
      </c>
      <c r="C3" s="11"/>
      <c r="D3" s="11"/>
      <c r="E3" s="11"/>
      <c r="F3" s="11" t="s">
        <v>4</v>
      </c>
      <c r="G3" s="11"/>
      <c r="H3" s="11" t="s">
        <v>7</v>
      </c>
      <c r="I3" s="11"/>
      <c r="J3" s="11"/>
      <c r="K3" s="11" t="s">
        <v>8</v>
      </c>
      <c r="L3" s="11"/>
      <c r="M3" s="4" t="s">
        <v>12</v>
      </c>
      <c r="N3" s="4" t="s">
        <v>10</v>
      </c>
      <c r="O3" s="6" t="s">
        <v>11</v>
      </c>
      <c r="P3" s="6" t="s">
        <v>13</v>
      </c>
      <c r="Q3" s="6" t="s">
        <v>23</v>
      </c>
      <c r="R3" s="6" t="s">
        <v>16</v>
      </c>
      <c r="S3" s="6" t="s">
        <v>17</v>
      </c>
      <c r="T3" s="6" t="s">
        <v>18</v>
      </c>
      <c r="U3" s="6" t="s">
        <v>19</v>
      </c>
      <c r="V3" s="10" t="s">
        <v>20</v>
      </c>
      <c r="X3" s="6" t="s">
        <v>11</v>
      </c>
      <c r="Y3" s="6" t="s">
        <v>13</v>
      </c>
      <c r="Z3" s="6" t="s">
        <v>23</v>
      </c>
      <c r="AA3" s="6" t="s">
        <v>16</v>
      </c>
      <c r="AB3" s="6" t="s">
        <v>17</v>
      </c>
      <c r="AC3" s="6" t="s">
        <v>18</v>
      </c>
      <c r="AD3" s="6" t="s">
        <v>19</v>
      </c>
      <c r="AE3" s="10" t="s">
        <v>20</v>
      </c>
    </row>
    <row r="4" spans="2:31" x14ac:dyDescent="0.2">
      <c r="B4" s="2" t="s">
        <v>1</v>
      </c>
      <c r="C4" s="2" t="s">
        <v>2</v>
      </c>
      <c r="D4" s="2" t="s">
        <v>3</v>
      </c>
      <c r="E4" s="2" t="s">
        <v>22</v>
      </c>
      <c r="F4" s="2" t="s">
        <v>5</v>
      </c>
      <c r="G4" s="2" t="s">
        <v>6</v>
      </c>
      <c r="H4" s="2" t="s">
        <v>1</v>
      </c>
      <c r="I4" s="2" t="s">
        <v>2</v>
      </c>
      <c r="J4" s="2" t="s">
        <v>3</v>
      </c>
      <c r="K4" s="2" t="s">
        <v>5</v>
      </c>
      <c r="L4" s="2" t="s">
        <v>6</v>
      </c>
      <c r="M4" s="2" t="s">
        <v>9</v>
      </c>
      <c r="X4" s="5">
        <v>5.2208835341365463</v>
      </c>
      <c r="Y4" s="5">
        <v>94.779116465863453</v>
      </c>
      <c r="Z4" s="5">
        <v>0.375</v>
      </c>
      <c r="AA4" s="5">
        <v>2.0750000000000002</v>
      </c>
      <c r="AB4" s="5">
        <v>0.9916666666666667</v>
      </c>
      <c r="AC4">
        <v>1</v>
      </c>
      <c r="AD4">
        <v>0</v>
      </c>
      <c r="AE4" s="8">
        <v>0</v>
      </c>
    </row>
    <row r="5" spans="2:31" x14ac:dyDescent="0.2">
      <c r="B5">
        <v>45</v>
      </c>
      <c r="C5">
        <v>46</v>
      </c>
      <c r="D5">
        <f>(C5-B5)+1</f>
        <v>2</v>
      </c>
      <c r="E5">
        <f>D5/2</f>
        <v>1</v>
      </c>
      <c r="F5">
        <v>249</v>
      </c>
      <c r="G5">
        <v>1</v>
      </c>
      <c r="H5">
        <v>250</v>
      </c>
      <c r="I5">
        <v>368</v>
      </c>
      <c r="J5">
        <f>(I5-H5)+1</f>
        <v>119</v>
      </c>
      <c r="K5">
        <v>369</v>
      </c>
      <c r="L5">
        <v>1</v>
      </c>
      <c r="M5">
        <v>369</v>
      </c>
      <c r="X5" s="5">
        <v>24.050632911392405</v>
      </c>
      <c r="Y5" s="5">
        <v>75.949367088607602</v>
      </c>
      <c r="Z5" s="5">
        <v>0.05</v>
      </c>
      <c r="AA5" s="5">
        <v>0.65833333333333333</v>
      </c>
      <c r="AB5" s="5">
        <v>0.7583333333333333</v>
      </c>
      <c r="AC5">
        <v>1</v>
      </c>
      <c r="AD5">
        <v>0</v>
      </c>
      <c r="AE5" s="8">
        <v>0</v>
      </c>
    </row>
    <row r="6" spans="2:31" x14ac:dyDescent="0.2">
      <c r="B6">
        <v>172</v>
      </c>
      <c r="C6">
        <v>175</v>
      </c>
      <c r="D6">
        <f t="shared" ref="D6:D8" si="0">(C6-B6)+1</f>
        <v>4</v>
      </c>
      <c r="E6">
        <f t="shared" ref="E6:E8" si="1">D6/2</f>
        <v>2</v>
      </c>
    </row>
    <row r="7" spans="2:31" x14ac:dyDescent="0.2">
      <c r="B7">
        <v>189</v>
      </c>
      <c r="C7">
        <v>192</v>
      </c>
      <c r="D7">
        <f t="shared" si="0"/>
        <v>4</v>
      </c>
      <c r="E7">
        <f t="shared" si="1"/>
        <v>2</v>
      </c>
    </row>
    <row r="8" spans="2:31" x14ac:dyDescent="0.2">
      <c r="B8">
        <v>197</v>
      </c>
      <c r="C8">
        <v>198</v>
      </c>
      <c r="D8">
        <f t="shared" si="0"/>
        <v>2</v>
      </c>
      <c r="E8">
        <f t="shared" si="1"/>
        <v>1</v>
      </c>
    </row>
    <row r="9" spans="2:31" x14ac:dyDescent="0.2">
      <c r="D9">
        <f>SUM(D5:D8)</f>
        <v>12</v>
      </c>
      <c r="G9">
        <f>SUM(G5:G8)</f>
        <v>1</v>
      </c>
      <c r="J9">
        <f>SUM(J5:J8)</f>
        <v>119</v>
      </c>
      <c r="L9">
        <f>SUM(L5:L8)</f>
        <v>1</v>
      </c>
      <c r="M9">
        <f>SUM(M5:M8)</f>
        <v>369</v>
      </c>
      <c r="N9">
        <f>M9-(J9+L9)</f>
        <v>249</v>
      </c>
      <c r="O9" s="5">
        <f>((D9+G9)/N9)*100</f>
        <v>5.2208835341365463</v>
      </c>
      <c r="P9" s="5">
        <f>100-O9</f>
        <v>94.779116465863453</v>
      </c>
      <c r="Q9" s="5">
        <f>B5/120</f>
        <v>0.375</v>
      </c>
      <c r="R9" s="5">
        <f>F5/120</f>
        <v>2.0750000000000002</v>
      </c>
      <c r="S9" s="5">
        <f>J5/120</f>
        <v>0.9916666666666667</v>
      </c>
      <c r="T9">
        <v>1</v>
      </c>
      <c r="U9">
        <v>0</v>
      </c>
      <c r="V9" s="8">
        <f>(U9/T9)*100</f>
        <v>0</v>
      </c>
    </row>
    <row r="11" spans="2:31" s="1" customFormat="1" x14ac:dyDescent="0.2">
      <c r="B11" s="3" t="s">
        <v>15</v>
      </c>
      <c r="O11" s="7"/>
      <c r="P11" s="7"/>
      <c r="Q11" s="7"/>
      <c r="R11" s="7"/>
      <c r="S11" s="7"/>
      <c r="V11" s="9"/>
    </row>
    <row r="12" spans="2:31" ht="64" x14ac:dyDescent="0.2">
      <c r="B12" s="11" t="s">
        <v>0</v>
      </c>
      <c r="C12" s="11"/>
      <c r="D12" s="11"/>
      <c r="E12" s="11"/>
      <c r="F12" s="11" t="s">
        <v>4</v>
      </c>
      <c r="G12" s="11"/>
      <c r="H12" s="11" t="s">
        <v>7</v>
      </c>
      <c r="I12" s="11"/>
      <c r="J12" s="11"/>
      <c r="K12" s="11" t="s">
        <v>8</v>
      </c>
      <c r="L12" s="11"/>
      <c r="M12" s="4" t="s">
        <v>12</v>
      </c>
      <c r="N12" s="4" t="s">
        <v>10</v>
      </c>
      <c r="O12" s="6" t="s">
        <v>11</v>
      </c>
      <c r="P12" s="6" t="s">
        <v>13</v>
      </c>
      <c r="Q12" s="6" t="s">
        <v>23</v>
      </c>
      <c r="R12" s="6" t="s">
        <v>16</v>
      </c>
      <c r="S12" s="6" t="s">
        <v>17</v>
      </c>
      <c r="T12" s="6" t="s">
        <v>18</v>
      </c>
      <c r="U12" s="6" t="s">
        <v>19</v>
      </c>
      <c r="V12" s="10" t="s">
        <v>20</v>
      </c>
    </row>
    <row r="13" spans="2:31" x14ac:dyDescent="0.2">
      <c r="B13" s="2" t="s">
        <v>1</v>
      </c>
      <c r="C13" s="2" t="s">
        <v>2</v>
      </c>
      <c r="D13" s="2" t="s">
        <v>3</v>
      </c>
      <c r="E13" s="2" t="s">
        <v>22</v>
      </c>
      <c r="F13" s="2" t="s">
        <v>5</v>
      </c>
      <c r="G13" s="2" t="s">
        <v>6</v>
      </c>
      <c r="H13" s="2" t="s">
        <v>1</v>
      </c>
      <c r="I13" s="2" t="s">
        <v>2</v>
      </c>
      <c r="J13" s="2" t="s">
        <v>3</v>
      </c>
      <c r="K13" s="2" t="s">
        <v>5</v>
      </c>
      <c r="L13" s="2" t="s">
        <v>6</v>
      </c>
      <c r="M13" s="2" t="s">
        <v>9</v>
      </c>
    </row>
    <row r="14" spans="2:31" x14ac:dyDescent="0.2">
      <c r="B14">
        <v>6</v>
      </c>
      <c r="C14">
        <v>9</v>
      </c>
      <c r="D14">
        <f>(C14-B14)+1</f>
        <v>4</v>
      </c>
      <c r="E14">
        <f>D14/2</f>
        <v>2</v>
      </c>
      <c r="F14">
        <v>79</v>
      </c>
      <c r="G14">
        <v>1</v>
      </c>
      <c r="H14">
        <v>80</v>
      </c>
      <c r="I14">
        <v>170</v>
      </c>
      <c r="J14">
        <f>(I14-H14)+1</f>
        <v>91</v>
      </c>
      <c r="K14">
        <v>171</v>
      </c>
      <c r="L14">
        <v>1</v>
      </c>
      <c r="M14">
        <v>171</v>
      </c>
    </row>
    <row r="15" spans="2:31" x14ac:dyDescent="0.2">
      <c r="B15">
        <v>17</v>
      </c>
      <c r="C15">
        <v>18</v>
      </c>
      <c r="D15">
        <f t="shared" ref="D15:D17" si="2">(C15-B15)+1</f>
        <v>2</v>
      </c>
      <c r="E15">
        <f t="shared" ref="E15:E17" si="3">D15/2</f>
        <v>1</v>
      </c>
    </row>
    <row r="16" spans="2:31" x14ac:dyDescent="0.2">
      <c r="B16">
        <v>47</v>
      </c>
      <c r="C16">
        <v>57</v>
      </c>
      <c r="D16">
        <f t="shared" si="2"/>
        <v>11</v>
      </c>
      <c r="E16">
        <f t="shared" si="3"/>
        <v>5.5</v>
      </c>
    </row>
    <row r="17" spans="2:22" x14ac:dyDescent="0.2">
      <c r="B17">
        <v>78</v>
      </c>
      <c r="C17">
        <v>78</v>
      </c>
      <c r="D17">
        <f t="shared" si="2"/>
        <v>1</v>
      </c>
      <c r="E17">
        <f t="shared" si="3"/>
        <v>0.5</v>
      </c>
    </row>
    <row r="18" spans="2:22" x14ac:dyDescent="0.2">
      <c r="D18">
        <f>SUM(D14:D17)</f>
        <v>18</v>
      </c>
      <c r="G18">
        <f>SUM(G14:G17)</f>
        <v>1</v>
      </c>
      <c r="J18">
        <f>SUM(J14:J17)</f>
        <v>91</v>
      </c>
      <c r="L18">
        <f>SUM(L14:L17)</f>
        <v>1</v>
      </c>
      <c r="M18">
        <f>SUM(M14:M17)</f>
        <v>171</v>
      </c>
      <c r="N18">
        <f>M18-(J18+L18)</f>
        <v>79</v>
      </c>
      <c r="O18" s="5">
        <f>((D18+G18)/N18)*100</f>
        <v>24.050632911392405</v>
      </c>
      <c r="P18" s="5">
        <f>100-O18</f>
        <v>75.949367088607602</v>
      </c>
      <c r="Q18" s="5">
        <f>B14/120</f>
        <v>0.05</v>
      </c>
      <c r="R18" s="5">
        <f>F14/120</f>
        <v>0.65833333333333333</v>
      </c>
      <c r="S18" s="5">
        <f>J14/120</f>
        <v>0.7583333333333333</v>
      </c>
      <c r="T18">
        <v>1</v>
      </c>
      <c r="U18">
        <v>0</v>
      </c>
      <c r="V18" s="8">
        <f>(U18/T18)*100</f>
        <v>0</v>
      </c>
    </row>
    <row r="20" spans="2:22" s="1" customFormat="1" x14ac:dyDescent="0.2">
      <c r="B20" s="3" t="s">
        <v>21</v>
      </c>
      <c r="O20" s="7"/>
      <c r="P20" s="7"/>
      <c r="Q20" s="7"/>
      <c r="R20" s="7"/>
      <c r="S20" s="7"/>
      <c r="V20" s="9"/>
    </row>
  </sheetData>
  <mergeCells count="8">
    <mergeCell ref="B3:E3"/>
    <mergeCell ref="B12:E12"/>
    <mergeCell ref="F3:G3"/>
    <mergeCell ref="H3:J3"/>
    <mergeCell ref="K3:L3"/>
    <mergeCell ref="F12:G12"/>
    <mergeCell ref="H12:J12"/>
    <mergeCell ref="K12:L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Behaviors - 2 fps</vt:lpstr>
    </vt:vector>
  </TitlesOfParts>
  <Company>UCLA Health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Mushtaqh Ali, Ruhi</dc:creator>
  <cp:lastModifiedBy>Ruhi Patel</cp:lastModifiedBy>
  <dcterms:created xsi:type="dcterms:W3CDTF">2022-12-07T00:15:19Z</dcterms:created>
  <dcterms:modified xsi:type="dcterms:W3CDTF">2024-10-27T23:38:51Z</dcterms:modified>
</cp:coreProperties>
</file>