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09-24 Ex321/"/>
    </mc:Choice>
  </mc:AlternateContent>
  <xr:revisionPtr revIDLastSave="0" documentId="13_ncr:1_{09D816B1-D536-1B41-8305-6776F803EC8B}" xr6:coauthVersionLast="47" xr6:coauthVersionMax="47" xr10:uidLastSave="{00000000-0000-0000-0000-000000000000}"/>
  <bookViews>
    <workbookView xWindow="4520" yWindow="-21100" windowWidth="28800" windowHeight="16300" activeTab="9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Worm 8" sheetId="25" r:id="rId8"/>
    <sheet name="Worm 9" sheetId="26" r:id="rId9"/>
    <sheet name="Compiled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6" l="1"/>
  <c r="L8" i="26"/>
  <c r="L7" i="26"/>
  <c r="L6" i="26"/>
  <c r="L5" i="26"/>
  <c r="L4" i="26"/>
  <c r="L12" i="26" s="1"/>
  <c r="D4" i="26"/>
  <c r="AO12" i="26" s="1"/>
  <c r="L7" i="24"/>
  <c r="L6" i="24"/>
  <c r="L5" i="24"/>
  <c r="D8" i="24"/>
  <c r="L4" i="24"/>
  <c r="D7" i="24"/>
  <c r="U5" i="24"/>
  <c r="D6" i="24"/>
  <c r="D5" i="24"/>
  <c r="D4" i="24"/>
  <c r="U4" i="24"/>
  <c r="AG9" i="23"/>
  <c r="Q5" i="23"/>
  <c r="D6" i="23"/>
  <c r="L4" i="23"/>
  <c r="Q4" i="23"/>
  <c r="Q9" i="23" s="1"/>
  <c r="D5" i="23"/>
  <c r="D4" i="23"/>
  <c r="AO9" i="23" s="1"/>
  <c r="Q4" i="22"/>
  <c r="D12" i="22"/>
  <c r="L10" i="22"/>
  <c r="D11" i="22"/>
  <c r="D10" i="22"/>
  <c r="D9" i="22"/>
  <c r="L9" i="22"/>
  <c r="L8" i="22"/>
  <c r="D8" i="22"/>
  <c r="L7" i="22"/>
  <c r="L6" i="22"/>
  <c r="L5" i="22"/>
  <c r="L4" i="22"/>
  <c r="D7" i="22"/>
  <c r="D6" i="22"/>
  <c r="D5" i="22"/>
  <c r="D4" i="22"/>
  <c r="AG15" i="21"/>
  <c r="Q4" i="21"/>
  <c r="L6" i="21"/>
  <c r="L5" i="21"/>
  <c r="L4" i="21"/>
  <c r="D5" i="21"/>
  <c r="D6" i="21"/>
  <c r="D7" i="21"/>
  <c r="D8" i="21"/>
  <c r="D9" i="21"/>
  <c r="D10" i="21"/>
  <c r="D11" i="21"/>
  <c r="D12" i="21"/>
  <c r="D4" i="21"/>
  <c r="L5" i="20"/>
  <c r="L4" i="20"/>
  <c r="D5" i="20"/>
  <c r="D6" i="20"/>
  <c r="D7" i="20"/>
  <c r="D8" i="20"/>
  <c r="D9" i="20"/>
  <c r="D4" i="20"/>
  <c r="AO12" i="20" s="1"/>
  <c r="L9" i="19"/>
  <c r="D11" i="19"/>
  <c r="U4" i="19"/>
  <c r="D10" i="19"/>
  <c r="L8" i="19"/>
  <c r="D9" i="19"/>
  <c r="L7" i="19"/>
  <c r="D8" i="19"/>
  <c r="L6" i="19"/>
  <c r="L5" i="19"/>
  <c r="L4" i="19"/>
  <c r="D7" i="19"/>
  <c r="D6" i="19"/>
  <c r="D5" i="19"/>
  <c r="D4" i="19"/>
  <c r="AO14" i="19" s="1"/>
  <c r="D14" i="3"/>
  <c r="D13" i="3"/>
  <c r="L8" i="3"/>
  <c r="D12" i="3"/>
  <c r="U4" i="3"/>
  <c r="D11" i="3"/>
  <c r="L7" i="3"/>
  <c r="D10" i="3"/>
  <c r="D9" i="3"/>
  <c r="D8" i="3"/>
  <c r="L6" i="3"/>
  <c r="D7" i="3"/>
  <c r="D6" i="3"/>
  <c r="D5" i="3"/>
  <c r="L5" i="3"/>
  <c r="L4" i="3"/>
  <c r="D4" i="3"/>
  <c r="AE12" i="26"/>
  <c r="Z12" i="26"/>
  <c r="X12" i="26"/>
  <c r="U12" i="26"/>
  <c r="Q12" i="26"/>
  <c r="M12" i="26"/>
  <c r="AM12" i="26" s="1"/>
  <c r="H12" i="26"/>
  <c r="AH12" i="26" s="1"/>
  <c r="E12" i="26"/>
  <c r="AK12" i="26" s="1"/>
  <c r="AL12" i="26" s="1"/>
  <c r="Z7" i="25"/>
  <c r="X7" i="25"/>
  <c r="U7" i="25"/>
  <c r="Q7" i="25"/>
  <c r="M7" i="25"/>
  <c r="L7" i="25"/>
  <c r="H7" i="25"/>
  <c r="AH7" i="25" s="1"/>
  <c r="E7" i="25"/>
  <c r="AK7" i="25" s="1"/>
  <c r="D7" i="25"/>
  <c r="AN11" i="24"/>
  <c r="AH11" i="24"/>
  <c r="AE11" i="24"/>
  <c r="Z11" i="24"/>
  <c r="X11" i="24"/>
  <c r="Q11" i="24"/>
  <c r="M11" i="24"/>
  <c r="AM11" i="24" s="1"/>
  <c r="H11" i="24"/>
  <c r="E11" i="24"/>
  <c r="AK11" i="24" s="1"/>
  <c r="AL11" i="24" s="1"/>
  <c r="AN9" i="23"/>
  <c r="AF9" i="23"/>
  <c r="AE9" i="23"/>
  <c r="Z9" i="23"/>
  <c r="X9" i="23"/>
  <c r="U9" i="23"/>
  <c r="M9" i="23"/>
  <c r="AM9" i="23" s="1"/>
  <c r="L9" i="23"/>
  <c r="H9" i="23"/>
  <c r="AH9" i="23" s="1"/>
  <c r="AJ9" i="23" s="1"/>
  <c r="E9" i="23"/>
  <c r="AE15" i="22"/>
  <c r="AE15" i="21"/>
  <c r="AE12" i="20"/>
  <c r="AE14" i="19"/>
  <c r="AE17" i="3"/>
  <c r="AO15" i="22"/>
  <c r="AN15" i="22"/>
  <c r="AO15" i="21"/>
  <c r="AN15" i="21"/>
  <c r="AN12" i="20"/>
  <c r="AO17" i="3"/>
  <c r="AN17" i="3"/>
  <c r="D12" i="26" l="1"/>
  <c r="AN12" i="26"/>
  <c r="AA12" i="26"/>
  <c r="AD12" i="26" s="1"/>
  <c r="AA7" i="25"/>
  <c r="AD7" i="25" s="1"/>
  <c r="L11" i="24"/>
  <c r="AO11" i="24"/>
  <c r="U11" i="24"/>
  <c r="D11" i="24"/>
  <c r="AA11" i="24"/>
  <c r="AD11" i="24" s="1"/>
  <c r="D9" i="23"/>
  <c r="AA9" i="23"/>
  <c r="AB9" i="23" s="1"/>
  <c r="AC9" i="23" s="1"/>
  <c r="AK9" i="23"/>
  <c r="AL9" i="23" s="1"/>
  <c r="AN14" i="19"/>
  <c r="AB12" i="26" l="1"/>
  <c r="AC12" i="26" s="1"/>
  <c r="AB7" i="25"/>
  <c r="AC7" i="25" s="1"/>
  <c r="AB11" i="24"/>
  <c r="AC11" i="24" s="1"/>
  <c r="AD9" i="23"/>
  <c r="AF15" i="22"/>
  <c r="Z15" i="22"/>
  <c r="X15" i="22"/>
  <c r="U15" i="22"/>
  <c r="Q15" i="22"/>
  <c r="M15" i="22"/>
  <c r="AM15" i="22" s="1"/>
  <c r="L15" i="22"/>
  <c r="H15" i="22"/>
  <c r="AH15" i="22" s="1"/>
  <c r="AJ15" i="22" s="1"/>
  <c r="E15" i="22"/>
  <c r="D15" i="22"/>
  <c r="AF15" i="21"/>
  <c r="Z15" i="21"/>
  <c r="X15" i="21"/>
  <c r="U15" i="21"/>
  <c r="Q15" i="21"/>
  <c r="M15" i="21"/>
  <c r="AM15" i="21" s="1"/>
  <c r="L15" i="21"/>
  <c r="H15" i="21"/>
  <c r="E15" i="21"/>
  <c r="D15" i="21"/>
  <c r="Z12" i="20"/>
  <c r="X12" i="20"/>
  <c r="U12" i="20"/>
  <c r="Q12" i="20"/>
  <c r="M12" i="20"/>
  <c r="AM12" i="20" s="1"/>
  <c r="L12" i="20"/>
  <c r="H12" i="20"/>
  <c r="AH12" i="20" s="1"/>
  <c r="E12" i="20"/>
  <c r="D12" i="20"/>
  <c r="Z14" i="19"/>
  <c r="X14" i="19"/>
  <c r="U14" i="19"/>
  <c r="Q14" i="19"/>
  <c r="M14" i="19"/>
  <c r="AM14" i="19" s="1"/>
  <c r="L14" i="19"/>
  <c r="H14" i="19"/>
  <c r="AH14" i="19" s="1"/>
  <c r="E14" i="19"/>
  <c r="AK14" i="19" s="1"/>
  <c r="AL14" i="19" s="1"/>
  <c r="D14" i="19"/>
  <c r="AA15" i="22" l="1"/>
  <c r="AD15" i="22" s="1"/>
  <c r="AB15" i="22"/>
  <c r="AC15" i="22" s="1"/>
  <c r="AK15" i="22"/>
  <c r="AL15" i="22" s="1"/>
  <c r="AK15" i="21"/>
  <c r="AL15" i="21" s="1"/>
  <c r="AA15" i="21"/>
  <c r="AB15" i="21"/>
  <c r="AC15" i="21" s="1"/>
  <c r="AH15" i="21"/>
  <c r="AJ15" i="21" s="1"/>
  <c r="AA12" i="20"/>
  <c r="AD12" i="20" s="1"/>
  <c r="AK12" i="20"/>
  <c r="AL12" i="20" s="1"/>
  <c r="AA14" i="19"/>
  <c r="AD14" i="19" s="1"/>
  <c r="AD15" i="21"/>
  <c r="AB12" i="20" l="1"/>
  <c r="AC12" i="20" s="1"/>
  <c r="AB14" i="19"/>
  <c r="AC14" i="19" s="1"/>
  <c r="E17" i="3"/>
  <c r="Z17" i="3"/>
  <c r="X17" i="3"/>
  <c r="U17" i="3"/>
  <c r="Q17" i="3"/>
  <c r="L17" i="3"/>
  <c r="M17" i="3"/>
  <c r="AM17" i="3" s="1"/>
  <c r="H17" i="3"/>
  <c r="AH17" i="3" s="1"/>
  <c r="D17" i="3"/>
  <c r="AK17" i="3" l="1"/>
  <c r="AL17" i="3" s="1"/>
  <c r="AA17" i="3"/>
  <c r="AD17" i="3" s="1"/>
  <c r="AB17" i="3" l="1"/>
  <c r="AC17" i="3" s="1"/>
</calcChain>
</file>

<file path=xl/sharedStrings.xml><?xml version="1.0" encoding="utf-8"?>
<sst xmlns="http://schemas.openxmlformats.org/spreadsheetml/2006/main" count="462" uniqueCount="34">
  <si>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</si>
  <si>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</si>
  <si>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</si>
  <si>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</si>
  <si>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</si>
  <si>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</si>
  <si>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</si>
  <si>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</si>
  <si>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</si>
  <si>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</si>
  <si>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</si>
  <si>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</si>
  <si>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</si>
  <si>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</si>
  <si>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</si>
  <si>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</si>
  <si>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</si>
  <si>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</si>
  <si>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</si>
  <si>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</si>
  <si>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</si>
  <si>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</si>
  <si>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</si>
  <si>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</si>
  <si>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</si>
  <si>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</si>
  <si>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</si>
  <si>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</si>
  <si>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</si>
  <si>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</si>
  <si>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Not visible/Stuck in crevice</t>
  </si>
  <si>
    <t>Average push bout duration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</si>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</sst>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10" borderId="5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1" borderId="5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O20"/>
  <sheetViews>
    <sheetView topLeftCell="U1" zoomScale="56" workbookViewId="0">
      <selection activeCell="AB17" sqref="AB17:AO1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5.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30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32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29</v>
      </c>
      <c r="AO2" s="4" t="s">
        <v>31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4" t="s">
        <v>24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48</v>
      </c>
      <c r="C4" s="5">
        <v>48</v>
      </c>
      <c r="D4" s="5">
        <f t="shared" ref="D4:D14" si="0">(C4-B4)+1</f>
        <v>1</v>
      </c>
      <c r="E4" s="8">
        <v>1</v>
      </c>
      <c r="G4" s="7"/>
      <c r="H4" s="8"/>
      <c r="J4" s="23">
        <v>49</v>
      </c>
      <c r="K4" s="24">
        <v>53</v>
      </c>
      <c r="L4" s="24">
        <f>(K4-J4)+1</f>
        <v>5</v>
      </c>
      <c r="M4" s="25">
        <v>1</v>
      </c>
      <c r="O4" s="7"/>
      <c r="Q4" s="8"/>
      <c r="S4" s="7">
        <v>527</v>
      </c>
      <c r="T4" s="5">
        <v>533</v>
      </c>
      <c r="U4" s="8">
        <f>(T4-S4)+1</f>
        <v>7</v>
      </c>
      <c r="W4" s="7"/>
      <c r="X4" s="8"/>
      <c r="Z4" s="5">
        <v>600</v>
      </c>
    </row>
    <row r="5" spans="2:41" x14ac:dyDescent="0.3">
      <c r="B5" s="7">
        <v>78</v>
      </c>
      <c r="C5" s="5">
        <v>80</v>
      </c>
      <c r="D5" s="5">
        <f t="shared" si="0"/>
        <v>3</v>
      </c>
      <c r="E5" s="8">
        <v>1</v>
      </c>
      <c r="G5" s="7"/>
      <c r="H5" s="8"/>
      <c r="J5" s="26">
        <v>56</v>
      </c>
      <c r="K5" s="27">
        <v>71</v>
      </c>
      <c r="L5" s="27">
        <f>(K5-J5)+1</f>
        <v>16</v>
      </c>
      <c r="M5" s="28">
        <v>1</v>
      </c>
      <c r="O5" s="7"/>
      <c r="Q5" s="8"/>
      <c r="S5" s="7"/>
      <c r="U5" s="8"/>
      <c r="W5" s="7"/>
      <c r="X5" s="8"/>
    </row>
    <row r="6" spans="2:41" x14ac:dyDescent="0.3">
      <c r="B6" s="7">
        <v>224</v>
      </c>
      <c r="C6" s="5">
        <v>227</v>
      </c>
      <c r="D6" s="5">
        <f t="shared" si="0"/>
        <v>4</v>
      </c>
      <c r="E6" s="8">
        <v>1</v>
      </c>
      <c r="G6" s="7"/>
      <c r="H6" s="8"/>
      <c r="J6" s="23">
        <v>234</v>
      </c>
      <c r="K6" s="24">
        <v>236</v>
      </c>
      <c r="L6" s="24">
        <f>(K6-J6)+1</f>
        <v>3</v>
      </c>
      <c r="M6" s="25">
        <v>1</v>
      </c>
      <c r="O6" s="7"/>
      <c r="Q6" s="8"/>
      <c r="S6" s="7"/>
      <c r="U6" s="8"/>
      <c r="W6" s="7"/>
      <c r="X6" s="8"/>
    </row>
    <row r="7" spans="2:41" x14ac:dyDescent="0.3">
      <c r="B7" s="7">
        <v>231</v>
      </c>
      <c r="C7" s="5">
        <v>231</v>
      </c>
      <c r="D7" s="5">
        <f t="shared" si="0"/>
        <v>1</v>
      </c>
      <c r="E7" s="8">
        <v>1</v>
      </c>
      <c r="G7" s="7"/>
      <c r="H7" s="8"/>
      <c r="J7" s="23">
        <v>408</v>
      </c>
      <c r="K7" s="24">
        <v>412</v>
      </c>
      <c r="L7" s="24">
        <f t="shared" ref="L7:L8" si="1">(K7-J7)+1</f>
        <v>5</v>
      </c>
      <c r="M7" s="25">
        <v>1</v>
      </c>
      <c r="O7" s="7"/>
      <c r="Q7" s="8"/>
      <c r="S7" s="7"/>
      <c r="U7" s="8"/>
      <c r="W7" s="7"/>
      <c r="X7" s="8"/>
    </row>
    <row r="8" spans="2:41" x14ac:dyDescent="0.3">
      <c r="B8" s="7">
        <v>276</v>
      </c>
      <c r="C8" s="5">
        <v>277</v>
      </c>
      <c r="D8" s="5">
        <f t="shared" si="0"/>
        <v>2</v>
      </c>
      <c r="E8" s="8">
        <v>1</v>
      </c>
      <c r="G8" s="7"/>
      <c r="H8" s="8"/>
      <c r="J8" s="23">
        <v>547</v>
      </c>
      <c r="K8" s="24">
        <v>548</v>
      </c>
      <c r="L8" s="24">
        <f t="shared" si="1"/>
        <v>2</v>
      </c>
      <c r="M8" s="25">
        <v>1</v>
      </c>
      <c r="O8" s="7"/>
      <c r="Q8" s="8"/>
      <c r="S8" s="7"/>
      <c r="U8" s="8"/>
      <c r="W8" s="7"/>
      <c r="X8" s="8"/>
    </row>
    <row r="9" spans="2:41" x14ac:dyDescent="0.3">
      <c r="B9" s="7">
        <v>378</v>
      </c>
      <c r="C9" s="5">
        <v>378</v>
      </c>
      <c r="D9" s="5">
        <f t="shared" si="0"/>
        <v>1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397</v>
      </c>
      <c r="C10" s="5">
        <v>407</v>
      </c>
      <c r="D10" s="5">
        <f t="shared" si="0"/>
        <v>11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417</v>
      </c>
      <c r="C11" s="5">
        <v>418</v>
      </c>
      <c r="D11" s="5">
        <f t="shared" si="0"/>
        <v>2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536</v>
      </c>
      <c r="C12" s="5">
        <v>546</v>
      </c>
      <c r="D12" s="5">
        <f t="shared" si="0"/>
        <v>11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>
        <v>554</v>
      </c>
      <c r="C13" s="5">
        <v>556</v>
      </c>
      <c r="D13" s="5">
        <f t="shared" si="0"/>
        <v>3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596</v>
      </c>
      <c r="C14" s="5">
        <v>597</v>
      </c>
      <c r="D14" s="5">
        <f t="shared" si="0"/>
        <v>2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9"/>
      <c r="C15" s="10"/>
      <c r="D15" s="10"/>
      <c r="E15" s="11"/>
      <c r="G15" s="9"/>
      <c r="H15" s="11"/>
      <c r="J15" s="9"/>
      <c r="K15" s="10"/>
      <c r="L15" s="10"/>
      <c r="M15" s="11"/>
      <c r="O15" s="9"/>
      <c r="P15" s="10"/>
      <c r="Q15" s="11"/>
      <c r="S15" s="9"/>
      <c r="T15" s="10"/>
      <c r="U15" s="11"/>
      <c r="W15" s="9"/>
      <c r="X15" s="11"/>
    </row>
    <row r="17" spans="2:41" x14ac:dyDescent="0.3">
      <c r="D17" s="5">
        <f>SUM(D4:D15)</f>
        <v>41</v>
      </c>
      <c r="E17" s="5">
        <f>SUM(E4:E15)</f>
        <v>11</v>
      </c>
      <c r="H17" s="5">
        <f>SUM(H4:H15)</f>
        <v>0</v>
      </c>
      <c r="L17" s="5">
        <f>SUM(L4:L15)</f>
        <v>31</v>
      </c>
      <c r="M17" s="5">
        <f>SUM(M4:M15)</f>
        <v>5</v>
      </c>
      <c r="Q17" s="5">
        <f>SUM(Q4:Q15)</f>
        <v>0</v>
      </c>
      <c r="U17" s="5">
        <f>SUM(U4:U15)</f>
        <v>7</v>
      </c>
      <c r="X17" s="5">
        <f>SUM(X4:X15)</f>
        <v>0</v>
      </c>
      <c r="Z17" s="5">
        <f>SUM(Z4:Z15)</f>
        <v>600</v>
      </c>
      <c r="AA17" s="5">
        <f>Z17-(Q17+U17+X17)</f>
        <v>593</v>
      </c>
      <c r="AB17" s="6">
        <f>((D17+H17)/AA17)*100</f>
        <v>6.9139966273187179</v>
      </c>
      <c r="AC17" s="6">
        <f>100-AB17</f>
        <v>93.086003372681276</v>
      </c>
      <c r="AD17" s="6">
        <f>(L17/AA17)*100</f>
        <v>5.2276559865092747</v>
      </c>
      <c r="AE17" s="6">
        <f>B4/120</f>
        <v>0.4</v>
      </c>
      <c r="AF17" s="6" t="s">
        <v>33</v>
      </c>
      <c r="AG17" s="6" t="s">
        <v>33</v>
      </c>
      <c r="AH17" s="6">
        <f>H17</f>
        <v>0</v>
      </c>
      <c r="AI17" s="6" t="s">
        <v>33</v>
      </c>
      <c r="AJ17" s="6" t="s">
        <v>33</v>
      </c>
      <c r="AK17" s="6">
        <f>E17+H17</f>
        <v>11</v>
      </c>
      <c r="AL17" s="6">
        <f>(SUM(E19:E20)/AK17)*100</f>
        <v>36.363636363636367</v>
      </c>
      <c r="AM17" s="6">
        <f>(SUM(E19:E20)/M17)*100</f>
        <v>80</v>
      </c>
      <c r="AN17" s="6">
        <f>(AVERAGE(L4:L15))*0.5</f>
        <v>3.1</v>
      </c>
      <c r="AO17" s="6">
        <f>(AVERAGE(D4:D15))*0.5</f>
        <v>1.8636363636363635</v>
      </c>
    </row>
    <row r="19" spans="2:41" x14ac:dyDescent="0.3">
      <c r="B19" s="21" t="s">
        <v>25</v>
      </c>
      <c r="E19" s="5">
        <v>4</v>
      </c>
    </row>
    <row r="20" spans="2:41" x14ac:dyDescent="0.3">
      <c r="B20" s="22" t="s">
        <v>26</v>
      </c>
      <c r="E20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11"/>
  <sheetViews>
    <sheetView tabSelected="1" workbookViewId="0">
      <selection activeCell="J23" sqref="J23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14</v>
      </c>
      <c r="C2" s="1" t="s">
        <v>18</v>
      </c>
      <c r="D2" s="1" t="s">
        <v>20</v>
      </c>
      <c r="E2" s="1" t="s">
        <v>19</v>
      </c>
      <c r="F2" s="1" t="s">
        <v>32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21</v>
      </c>
      <c r="L2" s="20" t="s">
        <v>27</v>
      </c>
      <c r="M2" s="1" t="s">
        <v>22</v>
      </c>
      <c r="N2" s="1" t="s">
        <v>28</v>
      </c>
      <c r="O2" s="1" t="s">
        <v>29</v>
      </c>
      <c r="P2" s="1" t="s">
        <v>31</v>
      </c>
    </row>
    <row r="3" spans="2:16" x14ac:dyDescent="0.2">
      <c r="B3">
        <v>1</v>
      </c>
      <c r="C3" s="51">
        <v>6.9139966273187179</v>
      </c>
      <c r="D3" s="51">
        <v>93.086003372681276</v>
      </c>
      <c r="E3" s="51">
        <v>5.2276559865092747</v>
      </c>
      <c r="F3" s="51">
        <v>0.4</v>
      </c>
      <c r="G3" s="51" t="s">
        <v>33</v>
      </c>
      <c r="H3" s="51" t="s">
        <v>33</v>
      </c>
      <c r="I3" s="51">
        <v>0</v>
      </c>
      <c r="J3" s="51" t="s">
        <v>33</v>
      </c>
      <c r="K3" s="51" t="s">
        <v>33</v>
      </c>
      <c r="L3" s="51">
        <v>11</v>
      </c>
      <c r="M3" s="51">
        <v>36.363636363636367</v>
      </c>
      <c r="N3" s="51">
        <v>80</v>
      </c>
      <c r="O3" s="51">
        <v>3.1</v>
      </c>
      <c r="P3" s="51">
        <v>1.8636363636363635</v>
      </c>
    </row>
    <row r="4" spans="2:16" x14ac:dyDescent="0.2">
      <c r="B4">
        <v>2</v>
      </c>
      <c r="C4" s="51">
        <v>4.53781512605042</v>
      </c>
      <c r="D4" s="51">
        <v>95.462184873949582</v>
      </c>
      <c r="E4" s="51">
        <v>10.252100840336134</v>
      </c>
      <c r="F4" s="51">
        <v>0.45</v>
      </c>
      <c r="G4" s="51" t="s">
        <v>33</v>
      </c>
      <c r="H4" s="51" t="s">
        <v>33</v>
      </c>
      <c r="I4" s="51">
        <v>0</v>
      </c>
      <c r="J4" s="51" t="s">
        <v>33</v>
      </c>
      <c r="K4" s="51" t="s">
        <v>33</v>
      </c>
      <c r="L4" s="51">
        <v>9</v>
      </c>
      <c r="M4" s="51">
        <v>33.333333333333329</v>
      </c>
      <c r="N4" s="51">
        <v>50</v>
      </c>
      <c r="O4" s="51">
        <v>5.083333333333333</v>
      </c>
      <c r="P4" s="51">
        <v>1.6875</v>
      </c>
    </row>
    <row r="5" spans="2:16" x14ac:dyDescent="0.2">
      <c r="B5">
        <v>3</v>
      </c>
      <c r="C5" s="51">
        <v>1.6666666666666667</v>
      </c>
      <c r="D5" s="51">
        <v>98.333333333333329</v>
      </c>
      <c r="E5" s="51">
        <v>1.3333333333333335</v>
      </c>
      <c r="F5" s="51">
        <v>0.40833333333333333</v>
      </c>
      <c r="G5" s="51" t="s">
        <v>33</v>
      </c>
      <c r="H5" s="51" t="s">
        <v>33</v>
      </c>
      <c r="I5" s="51">
        <v>0</v>
      </c>
      <c r="J5" s="51" t="s">
        <v>33</v>
      </c>
      <c r="K5" s="51" t="s">
        <v>33</v>
      </c>
      <c r="L5" s="51">
        <v>6</v>
      </c>
      <c r="M5" s="51">
        <v>16.666666666666664</v>
      </c>
      <c r="N5" s="51">
        <v>50</v>
      </c>
      <c r="O5" s="51">
        <v>2</v>
      </c>
      <c r="P5" s="51">
        <v>0.83333333333333337</v>
      </c>
    </row>
    <row r="6" spans="2:16" x14ac:dyDescent="0.2">
      <c r="B6">
        <v>4</v>
      </c>
      <c r="C6" s="51">
        <v>12.631578947368421</v>
      </c>
      <c r="D6" s="51">
        <v>87.368421052631575</v>
      </c>
      <c r="E6" s="51">
        <v>3.1578947368421053</v>
      </c>
      <c r="F6" s="51">
        <v>4.1666666666666664E-2</v>
      </c>
      <c r="G6" s="51">
        <v>1.2083333333333333</v>
      </c>
      <c r="H6" s="51">
        <v>0.28333333333333333</v>
      </c>
      <c r="I6" s="51">
        <v>2</v>
      </c>
      <c r="J6" s="51">
        <v>1</v>
      </c>
      <c r="K6" s="51">
        <v>50</v>
      </c>
      <c r="L6" s="51">
        <v>11</v>
      </c>
      <c r="M6" s="51">
        <v>27.27272727272727</v>
      </c>
      <c r="N6" s="51">
        <v>100</v>
      </c>
      <c r="O6" s="51">
        <v>1</v>
      </c>
      <c r="P6" s="51">
        <v>1.2222222222222223</v>
      </c>
    </row>
    <row r="7" spans="2:16" x14ac:dyDescent="0.2">
      <c r="B7">
        <v>5</v>
      </c>
      <c r="C7" s="51">
        <v>3.7351443123938877</v>
      </c>
      <c r="D7" s="51">
        <v>96.264855687606115</v>
      </c>
      <c r="E7" s="51">
        <v>22.58064516129032</v>
      </c>
      <c r="F7" s="51">
        <v>0.27500000000000002</v>
      </c>
      <c r="G7" s="51">
        <v>4.833333333333333</v>
      </c>
      <c r="H7" s="51" t="s">
        <v>33</v>
      </c>
      <c r="I7" s="51">
        <v>1</v>
      </c>
      <c r="J7" s="51">
        <v>1</v>
      </c>
      <c r="K7" s="51">
        <v>100</v>
      </c>
      <c r="L7" s="51">
        <v>10</v>
      </c>
      <c r="M7" s="51">
        <v>20</v>
      </c>
      <c r="N7" s="51">
        <v>28.571428571428569</v>
      </c>
      <c r="O7" s="51">
        <v>9.5</v>
      </c>
      <c r="P7" s="51">
        <v>1.1666666666666667</v>
      </c>
    </row>
    <row r="8" spans="2:16" x14ac:dyDescent="0.2">
      <c r="B8">
        <v>6</v>
      </c>
      <c r="C8" s="51">
        <v>3.8338658146964857</v>
      </c>
      <c r="D8" s="51">
        <v>96.16613418530352</v>
      </c>
      <c r="E8" s="51">
        <v>0.63897763578274758</v>
      </c>
      <c r="F8" s="51">
        <v>1.9750000000000001</v>
      </c>
      <c r="G8" s="51">
        <v>2.2749999999999999</v>
      </c>
      <c r="H8" s="51">
        <v>0.40833333333333333</v>
      </c>
      <c r="I8" s="51">
        <v>2</v>
      </c>
      <c r="J8" s="51">
        <v>1</v>
      </c>
      <c r="K8" s="51">
        <v>50</v>
      </c>
      <c r="L8" s="51">
        <v>5</v>
      </c>
      <c r="M8" s="51">
        <v>20</v>
      </c>
      <c r="N8" s="51">
        <v>100</v>
      </c>
      <c r="O8" s="51">
        <v>1</v>
      </c>
      <c r="P8" s="51">
        <v>1.6666666666666667</v>
      </c>
    </row>
    <row r="9" spans="2:16" x14ac:dyDescent="0.2">
      <c r="B9">
        <v>7</v>
      </c>
      <c r="C9" s="51">
        <v>1.5384615384615385</v>
      </c>
      <c r="D9" s="51">
        <v>98.461538461538467</v>
      </c>
      <c r="E9" s="51">
        <v>2.0512820512820511</v>
      </c>
      <c r="F9" s="51">
        <v>2.3166666666666669</v>
      </c>
      <c r="G9" s="51" t="s">
        <v>33</v>
      </c>
      <c r="H9" s="51" t="s">
        <v>33</v>
      </c>
      <c r="I9" s="51">
        <v>0</v>
      </c>
      <c r="J9" s="51" t="s">
        <v>33</v>
      </c>
      <c r="K9" s="51" t="s">
        <v>33</v>
      </c>
      <c r="L9" s="51">
        <v>5</v>
      </c>
      <c r="M9" s="51">
        <v>40</v>
      </c>
      <c r="N9" s="51">
        <v>50</v>
      </c>
      <c r="O9" s="51">
        <v>1.5</v>
      </c>
      <c r="P9" s="51">
        <v>0.9</v>
      </c>
    </row>
    <row r="10" spans="2:16" x14ac:dyDescent="0.2">
      <c r="B10">
        <v>8</v>
      </c>
      <c r="C10" s="51">
        <v>0</v>
      </c>
      <c r="D10" s="51">
        <v>100</v>
      </c>
      <c r="E10" s="51">
        <v>0</v>
      </c>
      <c r="F10" s="51" t="s">
        <v>33</v>
      </c>
      <c r="G10" s="51" t="s">
        <v>33</v>
      </c>
      <c r="H10" s="51" t="s">
        <v>33</v>
      </c>
      <c r="I10" s="51">
        <v>0</v>
      </c>
      <c r="J10" s="51" t="s">
        <v>33</v>
      </c>
      <c r="K10" s="51" t="s">
        <v>33</v>
      </c>
      <c r="L10" s="51">
        <v>0</v>
      </c>
      <c r="M10" s="51" t="s">
        <v>33</v>
      </c>
      <c r="N10" s="51" t="s">
        <v>33</v>
      </c>
      <c r="O10" s="51" t="s">
        <v>33</v>
      </c>
      <c r="P10" s="51" t="s">
        <v>33</v>
      </c>
    </row>
    <row r="11" spans="2:16" x14ac:dyDescent="0.2">
      <c r="B11">
        <v>9</v>
      </c>
      <c r="C11" s="51">
        <v>0.33333333333333337</v>
      </c>
      <c r="D11" s="51">
        <v>99.666666666666671</v>
      </c>
      <c r="E11" s="51">
        <v>13.166666666666666</v>
      </c>
      <c r="F11" s="51">
        <v>2.0750000000000002</v>
      </c>
      <c r="G11" s="51" t="s">
        <v>33</v>
      </c>
      <c r="H11" s="51" t="s">
        <v>33</v>
      </c>
      <c r="I11" s="51">
        <v>0</v>
      </c>
      <c r="J11" s="51" t="s">
        <v>33</v>
      </c>
      <c r="K11" s="51" t="s">
        <v>33</v>
      </c>
      <c r="L11" s="51">
        <v>1</v>
      </c>
      <c r="M11" s="51">
        <v>0</v>
      </c>
      <c r="N11" s="51">
        <v>0</v>
      </c>
      <c r="O11" s="51">
        <v>6.583333333333333</v>
      </c>
      <c r="P11" s="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O17"/>
  <sheetViews>
    <sheetView topLeftCell="U1" zoomScale="50" workbookViewId="0">
      <selection activeCell="AB14" sqref="AB14:AO1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30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32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29</v>
      </c>
      <c r="AO2" s="4" t="s">
        <v>31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54</v>
      </c>
      <c r="C4" s="5">
        <v>55</v>
      </c>
      <c r="D4" s="5">
        <f t="shared" ref="D4:D11" si="0">(C4-B4)+1</f>
        <v>2</v>
      </c>
      <c r="E4" s="8">
        <v>1</v>
      </c>
      <c r="G4" s="7"/>
      <c r="H4" s="8"/>
      <c r="J4" s="23">
        <v>155</v>
      </c>
      <c r="K4" s="24">
        <v>156</v>
      </c>
      <c r="L4" s="24">
        <f t="shared" ref="L4:L9" si="1">(K4-J4)+1</f>
        <v>2</v>
      </c>
      <c r="M4" s="25">
        <v>1</v>
      </c>
      <c r="O4" s="7"/>
      <c r="Q4" s="8"/>
      <c r="S4" s="7">
        <v>564</v>
      </c>
      <c r="T4" s="5">
        <v>568</v>
      </c>
      <c r="U4" s="8">
        <f>(T4-S4)+1</f>
        <v>5</v>
      </c>
      <c r="W4" s="7"/>
      <c r="X4" s="8"/>
      <c r="Z4" s="5">
        <v>600</v>
      </c>
    </row>
    <row r="5" spans="2:41" x14ac:dyDescent="0.3">
      <c r="B5" s="7">
        <v>123</v>
      </c>
      <c r="C5" s="5">
        <v>123</v>
      </c>
      <c r="D5" s="5">
        <f t="shared" si="0"/>
        <v>1</v>
      </c>
      <c r="E5" s="8">
        <v>1</v>
      </c>
      <c r="G5" s="7"/>
      <c r="H5" s="8"/>
      <c r="J5" s="26">
        <v>186</v>
      </c>
      <c r="K5" s="27">
        <v>190</v>
      </c>
      <c r="L5" s="27">
        <f t="shared" si="1"/>
        <v>5</v>
      </c>
      <c r="M5" s="28">
        <v>1</v>
      </c>
      <c r="O5" s="7"/>
      <c r="Q5" s="8"/>
      <c r="S5" s="7"/>
      <c r="U5" s="8"/>
      <c r="W5" s="7"/>
      <c r="X5" s="8"/>
    </row>
    <row r="6" spans="2:41" x14ac:dyDescent="0.3">
      <c r="B6" s="7">
        <v>126</v>
      </c>
      <c r="C6" s="5">
        <v>126</v>
      </c>
      <c r="D6" s="5">
        <f t="shared" si="0"/>
        <v>1</v>
      </c>
      <c r="E6" s="8">
        <v>2</v>
      </c>
      <c r="G6" s="7"/>
      <c r="H6" s="8"/>
      <c r="J6" s="26">
        <v>315</v>
      </c>
      <c r="K6" s="27">
        <v>321</v>
      </c>
      <c r="L6" s="27">
        <f t="shared" si="1"/>
        <v>7</v>
      </c>
      <c r="M6" s="28">
        <v>1</v>
      </c>
      <c r="O6" s="7"/>
      <c r="Q6" s="8"/>
      <c r="S6" s="7"/>
      <c r="U6" s="8"/>
      <c r="W6" s="7"/>
      <c r="X6" s="8"/>
    </row>
    <row r="7" spans="2:41" x14ac:dyDescent="0.3">
      <c r="B7" s="7">
        <v>154</v>
      </c>
      <c r="C7" s="5">
        <v>154</v>
      </c>
      <c r="D7" s="5">
        <f t="shared" si="0"/>
        <v>1</v>
      </c>
      <c r="E7" s="8">
        <v>1</v>
      </c>
      <c r="G7" s="7"/>
      <c r="H7" s="8"/>
      <c r="J7" s="23">
        <v>350</v>
      </c>
      <c r="K7" s="24">
        <v>371</v>
      </c>
      <c r="L7" s="24">
        <f t="shared" si="1"/>
        <v>22</v>
      </c>
      <c r="M7" s="25">
        <v>1</v>
      </c>
      <c r="O7" s="7"/>
      <c r="Q7" s="8"/>
      <c r="S7" s="7"/>
      <c r="U7" s="8"/>
      <c r="W7" s="7"/>
      <c r="X7" s="8"/>
    </row>
    <row r="8" spans="2:41" x14ac:dyDescent="0.3">
      <c r="B8" s="7">
        <v>348</v>
      </c>
      <c r="C8" s="5">
        <v>349</v>
      </c>
      <c r="D8" s="5">
        <f t="shared" si="0"/>
        <v>2</v>
      </c>
      <c r="E8" s="8">
        <v>1</v>
      </c>
      <c r="G8" s="7"/>
      <c r="H8" s="8"/>
      <c r="J8" s="26">
        <v>519</v>
      </c>
      <c r="K8" s="27">
        <v>538</v>
      </c>
      <c r="L8" s="27">
        <f t="shared" si="1"/>
        <v>20</v>
      </c>
      <c r="M8" s="28">
        <v>1</v>
      </c>
      <c r="O8" s="7"/>
      <c r="Q8" s="8"/>
      <c r="S8" s="7"/>
      <c r="U8" s="8"/>
      <c r="W8" s="7"/>
      <c r="X8" s="8"/>
    </row>
    <row r="9" spans="2:41" x14ac:dyDescent="0.3">
      <c r="B9" s="7">
        <v>492</v>
      </c>
      <c r="C9" s="5">
        <v>495</v>
      </c>
      <c r="D9" s="5">
        <f t="shared" si="0"/>
        <v>4</v>
      </c>
      <c r="E9" s="8">
        <v>1</v>
      </c>
      <c r="G9" s="7"/>
      <c r="H9" s="8"/>
      <c r="J9" s="23">
        <v>573</v>
      </c>
      <c r="K9" s="24">
        <v>577</v>
      </c>
      <c r="L9" s="24">
        <f t="shared" si="1"/>
        <v>5</v>
      </c>
      <c r="M9" s="25">
        <v>1</v>
      </c>
      <c r="O9" s="7"/>
      <c r="Q9" s="8"/>
      <c r="S9" s="7"/>
      <c r="U9" s="8"/>
      <c r="W9" s="7"/>
      <c r="X9" s="8"/>
    </row>
    <row r="10" spans="2:41" x14ac:dyDescent="0.3">
      <c r="B10" s="7">
        <v>550</v>
      </c>
      <c r="C10" s="5">
        <v>562</v>
      </c>
      <c r="D10" s="5">
        <f t="shared" si="0"/>
        <v>13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570</v>
      </c>
      <c r="C11" s="5">
        <v>572</v>
      </c>
      <c r="D11" s="5">
        <f t="shared" si="0"/>
        <v>3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9"/>
      <c r="C12" s="10"/>
      <c r="D12" s="10"/>
      <c r="E12" s="11"/>
      <c r="G12" s="9"/>
      <c r="H12" s="11"/>
      <c r="J12" s="9"/>
      <c r="K12" s="10"/>
      <c r="L12" s="10"/>
      <c r="M12" s="11"/>
      <c r="O12" s="9"/>
      <c r="P12" s="10"/>
      <c r="Q12" s="11"/>
      <c r="S12" s="9"/>
      <c r="T12" s="10"/>
      <c r="U12" s="11"/>
      <c r="W12" s="9"/>
      <c r="X12" s="11"/>
    </row>
    <row r="14" spans="2:41" x14ac:dyDescent="0.3">
      <c r="D14" s="5">
        <f>SUM(D4:D12)</f>
        <v>27</v>
      </c>
      <c r="E14" s="5">
        <f>SUM(E4:E12)</f>
        <v>9</v>
      </c>
      <c r="H14" s="5">
        <f>SUM(H4:H12)</f>
        <v>0</v>
      </c>
      <c r="L14" s="5">
        <f>SUM(L4:L12)</f>
        <v>61</v>
      </c>
      <c r="M14" s="5">
        <f>SUM(M4:M12)</f>
        <v>6</v>
      </c>
      <c r="Q14" s="5">
        <f>SUM(Q4:Q12)</f>
        <v>0</v>
      </c>
      <c r="U14" s="5">
        <f>SUM(U4:U12)</f>
        <v>5</v>
      </c>
      <c r="X14" s="5">
        <f>SUM(X4:X12)</f>
        <v>0</v>
      </c>
      <c r="Z14" s="5">
        <f>SUM(Z4:Z12)</f>
        <v>600</v>
      </c>
      <c r="AA14" s="5">
        <f>Z14-(Q14+U14+X14)</f>
        <v>595</v>
      </c>
      <c r="AB14" s="6">
        <f>((D14+H14)/AA14)*100</f>
        <v>4.53781512605042</v>
      </c>
      <c r="AC14" s="6">
        <f>100-AB14</f>
        <v>95.462184873949582</v>
      </c>
      <c r="AD14" s="6">
        <f>(L14/AA14)*100</f>
        <v>10.252100840336134</v>
      </c>
      <c r="AE14" s="6">
        <f>B4/120</f>
        <v>0.45</v>
      </c>
      <c r="AF14" s="6" t="s">
        <v>33</v>
      </c>
      <c r="AG14" s="6" t="s">
        <v>33</v>
      </c>
      <c r="AH14" s="6">
        <f>H14</f>
        <v>0</v>
      </c>
      <c r="AI14" s="6" t="s">
        <v>33</v>
      </c>
      <c r="AJ14" s="6" t="s">
        <v>33</v>
      </c>
      <c r="AK14" s="6">
        <f>E14+H14</f>
        <v>9</v>
      </c>
      <c r="AL14" s="6">
        <f>(SUM(E16:E17)/AK14)*100</f>
        <v>33.333333333333329</v>
      </c>
      <c r="AM14" s="6">
        <f>(SUM(E16:E17)/M14)*100</f>
        <v>50</v>
      </c>
      <c r="AN14" s="6">
        <f>(AVERAGE(L4:L12))*0.5</f>
        <v>5.083333333333333</v>
      </c>
      <c r="AO14" s="6">
        <f>(AVERAGE(D4:D12))*0.5</f>
        <v>1.6875</v>
      </c>
    </row>
    <row r="16" spans="2:41" x14ac:dyDescent="0.3">
      <c r="B16" s="21" t="s">
        <v>25</v>
      </c>
      <c r="E16" s="5">
        <v>3</v>
      </c>
    </row>
    <row r="17" spans="2:5" x14ac:dyDescent="0.3">
      <c r="B17" s="22" t="s">
        <v>26</v>
      </c>
      <c r="E17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O15"/>
  <sheetViews>
    <sheetView topLeftCell="W1" zoomScale="56" workbookViewId="0">
      <selection activeCell="AB12" sqref="AB12:AO1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30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32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29</v>
      </c>
      <c r="AO2" s="4" t="s">
        <v>31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49</v>
      </c>
      <c r="C4" s="5">
        <v>49</v>
      </c>
      <c r="D4" s="5">
        <f>(C4-B4)+1</f>
        <v>1</v>
      </c>
      <c r="E4" s="8">
        <v>1</v>
      </c>
      <c r="G4" s="7"/>
      <c r="H4" s="8"/>
      <c r="J4" s="26">
        <v>497</v>
      </c>
      <c r="K4" s="27">
        <v>501</v>
      </c>
      <c r="L4" s="27">
        <f>(K4-J4)+1</f>
        <v>5</v>
      </c>
      <c r="M4" s="28">
        <v>1</v>
      </c>
      <c r="O4" s="7"/>
      <c r="Q4" s="8"/>
      <c r="S4" s="7"/>
      <c r="U4" s="8"/>
      <c r="W4" s="7"/>
      <c r="X4" s="8"/>
      <c r="Z4" s="5">
        <v>600</v>
      </c>
    </row>
    <row r="5" spans="2:41" x14ac:dyDescent="0.3">
      <c r="B5" s="7">
        <v>167</v>
      </c>
      <c r="C5" s="5">
        <v>167</v>
      </c>
      <c r="D5" s="5">
        <f t="shared" ref="D5:D9" si="0">(C5-B5)+1</f>
        <v>1</v>
      </c>
      <c r="E5" s="8">
        <v>1</v>
      </c>
      <c r="G5" s="7"/>
      <c r="H5" s="8"/>
      <c r="J5" s="23">
        <v>504</v>
      </c>
      <c r="K5" s="24">
        <v>506</v>
      </c>
      <c r="L5" s="24">
        <f>(K5-J5)+1</f>
        <v>3</v>
      </c>
      <c r="M5" s="25">
        <v>1</v>
      </c>
      <c r="O5" s="7"/>
      <c r="Q5" s="8"/>
      <c r="S5" s="7"/>
      <c r="U5" s="8"/>
      <c r="W5" s="7"/>
      <c r="X5" s="8"/>
    </row>
    <row r="6" spans="2:41" x14ac:dyDescent="0.3">
      <c r="B6" s="7">
        <v>169</v>
      </c>
      <c r="C6" s="5">
        <v>169</v>
      </c>
      <c r="D6" s="5">
        <f t="shared" si="0"/>
        <v>1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 x14ac:dyDescent="0.3">
      <c r="B7" s="7">
        <v>274</v>
      </c>
      <c r="C7" s="5">
        <v>275</v>
      </c>
      <c r="D7" s="5">
        <f t="shared" si="0"/>
        <v>2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 x14ac:dyDescent="0.3">
      <c r="B8" s="7">
        <v>502</v>
      </c>
      <c r="C8" s="5">
        <v>503</v>
      </c>
      <c r="D8" s="5">
        <f t="shared" si="0"/>
        <v>2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7">
        <v>519</v>
      </c>
      <c r="C9" s="5">
        <v>521</v>
      </c>
      <c r="D9" s="5">
        <f t="shared" si="0"/>
        <v>3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9"/>
      <c r="C10" s="10"/>
      <c r="D10" s="10"/>
      <c r="E10" s="11"/>
      <c r="G10" s="9"/>
      <c r="H10" s="11"/>
      <c r="J10" s="9"/>
      <c r="K10" s="10"/>
      <c r="L10" s="10"/>
      <c r="M10" s="11"/>
      <c r="O10" s="9"/>
      <c r="P10" s="10"/>
      <c r="Q10" s="11"/>
      <c r="S10" s="9"/>
      <c r="T10" s="10"/>
      <c r="U10" s="11"/>
      <c r="W10" s="9"/>
      <c r="X10" s="11"/>
    </row>
    <row r="12" spans="2:41" x14ac:dyDescent="0.3">
      <c r="D12" s="5">
        <f>SUM(D4:D10)</f>
        <v>10</v>
      </c>
      <c r="E12" s="5">
        <f>SUM(E4:E10)</f>
        <v>6</v>
      </c>
      <c r="H12" s="5">
        <f>SUM(H4:H10)</f>
        <v>0</v>
      </c>
      <c r="L12" s="5">
        <f>SUM(L4:L10)</f>
        <v>8</v>
      </c>
      <c r="M12" s="5">
        <f>SUM(M4:M10)</f>
        <v>2</v>
      </c>
      <c r="Q12" s="5">
        <f>SUM(Q4:Q10)</f>
        <v>0</v>
      </c>
      <c r="U12" s="5">
        <f>SUM(U4:U10)</f>
        <v>0</v>
      </c>
      <c r="X12" s="5">
        <f>SUM(X4:X10)</f>
        <v>0</v>
      </c>
      <c r="Z12" s="5">
        <f>SUM(Z4:Z10)</f>
        <v>600</v>
      </c>
      <c r="AA12" s="5">
        <f>Z12-(Q12+U12+X12)</f>
        <v>600</v>
      </c>
      <c r="AB12" s="6">
        <f>((D12+H12)/AA12)*100</f>
        <v>1.6666666666666667</v>
      </c>
      <c r="AC12" s="6">
        <f>100-AB12</f>
        <v>98.333333333333329</v>
      </c>
      <c r="AD12" s="6">
        <f>(L12/AA12)*100</f>
        <v>1.3333333333333335</v>
      </c>
      <c r="AE12" s="6">
        <f>B4/120</f>
        <v>0.40833333333333333</v>
      </c>
      <c r="AF12" s="6" t="s">
        <v>33</v>
      </c>
      <c r="AG12" s="6" t="s">
        <v>33</v>
      </c>
      <c r="AH12" s="6">
        <f>H12</f>
        <v>0</v>
      </c>
      <c r="AI12" s="6" t="s">
        <v>33</v>
      </c>
      <c r="AJ12" s="6" t="s">
        <v>33</v>
      </c>
      <c r="AK12" s="6">
        <f>E12+H12</f>
        <v>6</v>
      </c>
      <c r="AL12" s="6">
        <f>(SUM(E14:E15)/AK12)*100</f>
        <v>16.666666666666664</v>
      </c>
      <c r="AM12" s="6">
        <f>(SUM(E14:E15)/M12)*100</f>
        <v>50</v>
      </c>
      <c r="AN12" s="6">
        <f>(AVERAGE(L4:L10))*0.5</f>
        <v>2</v>
      </c>
      <c r="AO12" s="6">
        <f>(AVERAGE(D4:D10))*0.5</f>
        <v>0.83333333333333337</v>
      </c>
    </row>
    <row r="14" spans="2:41" x14ac:dyDescent="0.3">
      <c r="B14" s="21" t="s">
        <v>25</v>
      </c>
      <c r="E14" s="5">
        <v>1</v>
      </c>
    </row>
    <row r="15" spans="2:41" x14ac:dyDescent="0.3">
      <c r="B15" s="22" t="s">
        <v>26</v>
      </c>
      <c r="E15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O18"/>
  <sheetViews>
    <sheetView topLeftCell="Z1" zoomScale="56" workbookViewId="0">
      <selection activeCell="AB15" sqref="AB15:AO1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30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32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29</v>
      </c>
      <c r="AO2" s="4" t="s">
        <v>31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5</v>
      </c>
      <c r="C4" s="5">
        <v>10</v>
      </c>
      <c r="D4" s="5">
        <f>(C4-B4)+1</f>
        <v>6</v>
      </c>
      <c r="E4" s="8">
        <v>1</v>
      </c>
      <c r="G4" s="7">
        <v>145</v>
      </c>
      <c r="H4" s="8">
        <v>1</v>
      </c>
      <c r="J4" s="23">
        <v>14</v>
      </c>
      <c r="K4" s="24">
        <v>15</v>
      </c>
      <c r="L4" s="24">
        <f>(K4-J4)+1</f>
        <v>2</v>
      </c>
      <c r="M4" s="25">
        <v>1</v>
      </c>
      <c r="O4" s="7">
        <v>191</v>
      </c>
      <c r="P4" s="5">
        <v>224</v>
      </c>
      <c r="Q4" s="8">
        <f>(P4-O4)+1</f>
        <v>34</v>
      </c>
      <c r="S4" s="7"/>
      <c r="U4" s="8"/>
      <c r="W4" s="7">
        <v>225</v>
      </c>
      <c r="X4" s="8">
        <v>1</v>
      </c>
      <c r="Z4" s="5">
        <v>225</v>
      </c>
    </row>
    <row r="5" spans="2:41" x14ac:dyDescent="0.3">
      <c r="B5" s="7">
        <v>12</v>
      </c>
      <c r="C5" s="5">
        <v>13</v>
      </c>
      <c r="D5" s="5">
        <f t="shared" ref="D5:D12" si="0">(C5-B5)+1</f>
        <v>2</v>
      </c>
      <c r="E5" s="8">
        <v>1</v>
      </c>
      <c r="G5" s="7">
        <v>190</v>
      </c>
      <c r="H5" s="8">
        <v>1</v>
      </c>
      <c r="J5" s="23">
        <v>20</v>
      </c>
      <c r="K5" s="24">
        <v>21</v>
      </c>
      <c r="L5" s="24">
        <f>(K5-J5)+1</f>
        <v>2</v>
      </c>
      <c r="M5" s="25">
        <v>1</v>
      </c>
      <c r="O5" s="7"/>
      <c r="Q5" s="8"/>
      <c r="S5" s="7"/>
      <c r="U5" s="8"/>
      <c r="W5" s="7"/>
      <c r="X5" s="8"/>
    </row>
    <row r="6" spans="2:41" x14ac:dyDescent="0.3">
      <c r="B6" s="7">
        <v>19</v>
      </c>
      <c r="C6" s="5">
        <v>19</v>
      </c>
      <c r="D6" s="5">
        <f t="shared" si="0"/>
        <v>1</v>
      </c>
      <c r="E6" s="8">
        <v>1</v>
      </c>
      <c r="G6" s="7"/>
      <c r="H6" s="8"/>
      <c r="J6" s="29">
        <v>151</v>
      </c>
      <c r="K6" s="30">
        <v>152</v>
      </c>
      <c r="L6" s="30">
        <f>(K6-J6)+1</f>
        <v>2</v>
      </c>
      <c r="M6" s="31">
        <v>1</v>
      </c>
      <c r="O6" s="7"/>
      <c r="Q6" s="8"/>
      <c r="S6" s="7"/>
      <c r="U6" s="8"/>
      <c r="W6" s="7"/>
      <c r="X6" s="8"/>
    </row>
    <row r="7" spans="2:41" x14ac:dyDescent="0.3">
      <c r="B7" s="7">
        <v>22</v>
      </c>
      <c r="C7" s="5">
        <v>22</v>
      </c>
      <c r="D7" s="5">
        <f t="shared" si="0"/>
        <v>1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 x14ac:dyDescent="0.3">
      <c r="B8" s="7">
        <v>24</v>
      </c>
      <c r="C8" s="5">
        <v>25</v>
      </c>
      <c r="D8" s="5">
        <f t="shared" si="0"/>
        <v>2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7">
        <v>66</v>
      </c>
      <c r="C9" s="5">
        <v>68</v>
      </c>
      <c r="D9" s="5">
        <f t="shared" si="0"/>
        <v>3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118</v>
      </c>
      <c r="C10" s="5">
        <v>118</v>
      </c>
      <c r="D10" s="5">
        <f t="shared" si="0"/>
        <v>1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140</v>
      </c>
      <c r="C11" s="5">
        <v>144</v>
      </c>
      <c r="D11" s="5">
        <f t="shared" si="0"/>
        <v>5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158</v>
      </c>
      <c r="C12" s="5">
        <v>158</v>
      </c>
      <c r="D12" s="5">
        <f t="shared" si="0"/>
        <v>1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9"/>
      <c r="C13" s="10"/>
      <c r="D13" s="10"/>
      <c r="E13" s="11"/>
      <c r="G13" s="9"/>
      <c r="H13" s="11"/>
      <c r="J13" s="9"/>
      <c r="K13" s="10"/>
      <c r="L13" s="10"/>
      <c r="M13" s="11"/>
      <c r="O13" s="9"/>
      <c r="P13" s="10"/>
      <c r="Q13" s="11"/>
      <c r="S13" s="9"/>
      <c r="T13" s="10"/>
      <c r="U13" s="11"/>
      <c r="W13" s="9"/>
      <c r="X13" s="11"/>
    </row>
    <row r="15" spans="2:41" x14ac:dyDescent="0.3">
      <c r="D15" s="5">
        <f>SUM(D4:D13)</f>
        <v>22</v>
      </c>
      <c r="E15" s="5">
        <f>SUM(E4:E13)</f>
        <v>9</v>
      </c>
      <c r="H15" s="5">
        <f>SUM(H4:H13)</f>
        <v>2</v>
      </c>
      <c r="L15" s="5">
        <f>SUM(L4:L13)</f>
        <v>6</v>
      </c>
      <c r="M15" s="5">
        <f>SUM(M4:M13)</f>
        <v>3</v>
      </c>
      <c r="Q15" s="5">
        <f>SUM(Q4:Q13)</f>
        <v>34</v>
      </c>
      <c r="U15" s="5">
        <f>SUM(U4:U13)</f>
        <v>0</v>
      </c>
      <c r="X15" s="5">
        <f>SUM(X4:X13)</f>
        <v>1</v>
      </c>
      <c r="Z15" s="5">
        <f>SUM(Z4:Z13)</f>
        <v>225</v>
      </c>
      <c r="AA15" s="5">
        <f>Z15-(Q15+U15+X15)</f>
        <v>190</v>
      </c>
      <c r="AB15" s="6">
        <f>((D15+H15)/AA15)*100</f>
        <v>12.631578947368421</v>
      </c>
      <c r="AC15" s="6">
        <f>100-AB15</f>
        <v>87.368421052631575</v>
      </c>
      <c r="AD15" s="6">
        <f>(L15/AA15)*100</f>
        <v>3.1578947368421053</v>
      </c>
      <c r="AE15" s="6">
        <f>B4/120</f>
        <v>4.1666666666666664E-2</v>
      </c>
      <c r="AF15" s="6">
        <f>G4/120</f>
        <v>1.2083333333333333</v>
      </c>
      <c r="AG15" s="6">
        <f>Q4/120</f>
        <v>0.28333333333333333</v>
      </c>
      <c r="AH15" s="6">
        <f>H15</f>
        <v>2</v>
      </c>
      <c r="AI15" s="6">
        <v>1</v>
      </c>
      <c r="AJ15" s="6">
        <f>(AI15/AH15)*100</f>
        <v>50</v>
      </c>
      <c r="AK15" s="6">
        <f>E15+H15</f>
        <v>11</v>
      </c>
      <c r="AL15" s="6">
        <f>(SUM(E17:E18)/AK15)*100</f>
        <v>27.27272727272727</v>
      </c>
      <c r="AM15" s="6">
        <f>(SUM(E17:E18)/M15)*100</f>
        <v>100</v>
      </c>
      <c r="AN15" s="6">
        <f>(AVERAGE(L4:L13))*0.5</f>
        <v>1</v>
      </c>
      <c r="AO15" s="6">
        <f>(AVERAGE(D4:D13))*0.5</f>
        <v>1.2222222222222223</v>
      </c>
    </row>
    <row r="17" spans="2:5" x14ac:dyDescent="0.3">
      <c r="B17" s="21" t="s">
        <v>25</v>
      </c>
      <c r="E17" s="5">
        <v>2</v>
      </c>
    </row>
    <row r="18" spans="2:5" x14ac:dyDescent="0.3">
      <c r="B18" s="22" t="s">
        <v>26</v>
      </c>
      <c r="E18" s="5">
        <v>1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O18"/>
  <sheetViews>
    <sheetView topLeftCell="R1" zoomScale="50" workbookViewId="0">
      <selection activeCell="AB15" sqref="AB15:AO1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5.16406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30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32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29</v>
      </c>
      <c r="AO2" s="4" t="s">
        <v>31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33</v>
      </c>
      <c r="C4" s="5">
        <v>33</v>
      </c>
      <c r="D4" s="5">
        <f>(C4-B4)+1</f>
        <v>1</v>
      </c>
      <c r="E4" s="8">
        <v>1</v>
      </c>
      <c r="G4" s="7">
        <v>580</v>
      </c>
      <c r="H4" s="8">
        <v>1</v>
      </c>
      <c r="J4" s="23">
        <v>64</v>
      </c>
      <c r="K4" s="24">
        <v>72</v>
      </c>
      <c r="L4" s="24">
        <f>(K4-J4)+1</f>
        <v>9</v>
      </c>
      <c r="M4" s="25">
        <v>1</v>
      </c>
      <c r="O4" s="7">
        <v>581</v>
      </c>
      <c r="P4" s="5">
        <v>591</v>
      </c>
      <c r="Q4" s="8">
        <f>(P4-O4)+1</f>
        <v>11</v>
      </c>
      <c r="S4" s="7"/>
      <c r="U4" s="8"/>
      <c r="W4" s="7"/>
      <c r="X4" s="8"/>
      <c r="Z4" s="5">
        <v>600</v>
      </c>
    </row>
    <row r="5" spans="2:41" x14ac:dyDescent="0.3">
      <c r="B5" s="7">
        <v>52</v>
      </c>
      <c r="C5" s="5">
        <v>54</v>
      </c>
      <c r="D5" s="5">
        <f>(C5-B5)+1</f>
        <v>3</v>
      </c>
      <c r="E5" s="8">
        <v>1</v>
      </c>
      <c r="G5" s="7"/>
      <c r="H5" s="8"/>
      <c r="J5" s="48">
        <v>120</v>
      </c>
      <c r="K5" s="49">
        <v>131</v>
      </c>
      <c r="L5" s="49">
        <f>(K5-J5)+1</f>
        <v>12</v>
      </c>
      <c r="M5" s="50">
        <v>1</v>
      </c>
      <c r="O5" s="7"/>
      <c r="Q5" s="8"/>
      <c r="S5" s="7"/>
      <c r="U5" s="8"/>
      <c r="W5" s="7"/>
      <c r="X5" s="8"/>
    </row>
    <row r="6" spans="2:41" x14ac:dyDescent="0.3">
      <c r="B6" s="7">
        <v>57</v>
      </c>
      <c r="C6" s="5">
        <v>58</v>
      </c>
      <c r="D6" s="5">
        <f>(C6-B6)+1</f>
        <v>2</v>
      </c>
      <c r="E6" s="8">
        <v>1</v>
      </c>
      <c r="G6" s="7"/>
      <c r="H6" s="8"/>
      <c r="J6" s="48">
        <v>142</v>
      </c>
      <c r="K6" s="49">
        <v>160</v>
      </c>
      <c r="L6" s="49">
        <f>(K6-J6)+1</f>
        <v>19</v>
      </c>
      <c r="M6" s="50">
        <v>1</v>
      </c>
      <c r="O6" s="7"/>
      <c r="Q6" s="8"/>
      <c r="S6" s="7"/>
      <c r="U6" s="8"/>
      <c r="W6" s="7"/>
      <c r="X6" s="8"/>
    </row>
    <row r="7" spans="2:41" x14ac:dyDescent="0.3">
      <c r="B7" s="7">
        <v>62</v>
      </c>
      <c r="C7" s="5">
        <v>63</v>
      </c>
      <c r="D7" s="5">
        <f>(C7-B7)+1</f>
        <v>2</v>
      </c>
      <c r="E7" s="8">
        <v>1</v>
      </c>
      <c r="G7" s="7"/>
      <c r="H7" s="8"/>
      <c r="J7" s="48">
        <v>163</v>
      </c>
      <c r="K7" s="49">
        <v>207</v>
      </c>
      <c r="L7" s="49">
        <f>(K7-J7)+1</f>
        <v>45</v>
      </c>
      <c r="M7" s="50">
        <v>1</v>
      </c>
      <c r="O7" s="7"/>
      <c r="Q7" s="8"/>
      <c r="S7" s="7"/>
      <c r="U7" s="8"/>
      <c r="W7" s="7"/>
      <c r="X7" s="8"/>
    </row>
    <row r="8" spans="2:41" x14ac:dyDescent="0.3">
      <c r="B8" s="7">
        <v>217</v>
      </c>
      <c r="C8" s="5">
        <v>220</v>
      </c>
      <c r="D8" s="5">
        <f>(C8-B8)+1</f>
        <v>4</v>
      </c>
      <c r="E8" s="8">
        <v>1</v>
      </c>
      <c r="G8" s="7"/>
      <c r="H8" s="8"/>
      <c r="J8" s="23">
        <v>221</v>
      </c>
      <c r="K8" s="24">
        <v>241</v>
      </c>
      <c r="L8" s="24">
        <f>(K8-J8)+1</f>
        <v>21</v>
      </c>
      <c r="M8" s="25">
        <v>1</v>
      </c>
      <c r="O8" s="7"/>
      <c r="Q8" s="8"/>
      <c r="S8" s="7"/>
      <c r="U8" s="8"/>
      <c r="W8" s="7"/>
      <c r="X8" s="8"/>
    </row>
    <row r="9" spans="2:41" x14ac:dyDescent="0.3">
      <c r="B9" s="7">
        <v>343</v>
      </c>
      <c r="C9" s="5">
        <v>343</v>
      </c>
      <c r="D9" s="5">
        <f>(C9-B9)+1</f>
        <v>1</v>
      </c>
      <c r="E9" s="8">
        <v>1</v>
      </c>
      <c r="G9" s="7"/>
      <c r="H9" s="8"/>
      <c r="J9" s="48">
        <v>249</v>
      </c>
      <c r="K9" s="49">
        <v>253</v>
      </c>
      <c r="L9" s="49">
        <f>(K9-J9)+1</f>
        <v>5</v>
      </c>
      <c r="M9" s="50">
        <v>1</v>
      </c>
      <c r="O9" s="7"/>
      <c r="Q9" s="8"/>
      <c r="S9" s="7"/>
      <c r="U9" s="8"/>
      <c r="W9" s="7"/>
      <c r="X9" s="8"/>
    </row>
    <row r="10" spans="2:41" x14ac:dyDescent="0.3">
      <c r="B10" s="7">
        <v>400</v>
      </c>
      <c r="C10" s="5">
        <v>402</v>
      </c>
      <c r="D10" s="5">
        <f>(C10-B10)+1</f>
        <v>3</v>
      </c>
      <c r="E10" s="8">
        <v>1</v>
      </c>
      <c r="G10" s="7"/>
      <c r="H10" s="8"/>
      <c r="J10" s="48">
        <v>532</v>
      </c>
      <c r="K10" s="49">
        <v>553</v>
      </c>
      <c r="L10" s="49">
        <f>(K10-J10)+1</f>
        <v>22</v>
      </c>
      <c r="M10" s="50">
        <v>1</v>
      </c>
      <c r="O10" s="7"/>
      <c r="Q10" s="8"/>
      <c r="S10" s="7"/>
      <c r="U10" s="8"/>
      <c r="W10" s="7"/>
      <c r="X10" s="8"/>
    </row>
    <row r="11" spans="2:41" x14ac:dyDescent="0.3">
      <c r="B11" s="7">
        <v>418</v>
      </c>
      <c r="C11" s="5">
        <v>421</v>
      </c>
      <c r="D11" s="5">
        <f>(C11-B11)+1</f>
        <v>4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579</v>
      </c>
      <c r="C12" s="5">
        <v>579</v>
      </c>
      <c r="D12" s="5">
        <f>(C12-B12)+1</f>
        <v>1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9"/>
      <c r="C13" s="10"/>
      <c r="D13" s="10"/>
      <c r="E13" s="11"/>
      <c r="G13" s="9"/>
      <c r="H13" s="11"/>
      <c r="J13" s="9"/>
      <c r="K13" s="10"/>
      <c r="L13" s="10"/>
      <c r="M13" s="11"/>
      <c r="O13" s="9"/>
      <c r="P13" s="10"/>
      <c r="Q13" s="11"/>
      <c r="S13" s="9"/>
      <c r="T13" s="10"/>
      <c r="U13" s="11"/>
      <c r="W13" s="9"/>
      <c r="X13" s="11"/>
    </row>
    <row r="15" spans="2:41" x14ac:dyDescent="0.3">
      <c r="D15" s="5">
        <f>SUM(D4:D13)</f>
        <v>21</v>
      </c>
      <c r="E15" s="5">
        <f>SUM(E4:E13)</f>
        <v>9</v>
      </c>
      <c r="H15" s="5">
        <f>SUM(H4:H13)</f>
        <v>1</v>
      </c>
      <c r="L15" s="5">
        <f>SUM(L4:L13)</f>
        <v>133</v>
      </c>
      <c r="M15" s="5">
        <f>SUM(M4:M13)</f>
        <v>7</v>
      </c>
      <c r="Q15" s="5">
        <f>SUM(Q4:Q13)</f>
        <v>11</v>
      </c>
      <c r="U15" s="5">
        <f>SUM(U4:U13)</f>
        <v>0</v>
      </c>
      <c r="X15" s="5">
        <f>SUM(X4:X13)</f>
        <v>0</v>
      </c>
      <c r="Z15" s="5">
        <f>SUM(Z4:Z13)</f>
        <v>600</v>
      </c>
      <c r="AA15" s="5">
        <f>Z15-(Q15+U15+X15)</f>
        <v>589</v>
      </c>
      <c r="AB15" s="6">
        <f>((D15+H15)/AA15)*100</f>
        <v>3.7351443123938877</v>
      </c>
      <c r="AC15" s="6">
        <f>100-AB15</f>
        <v>96.264855687606115</v>
      </c>
      <c r="AD15" s="6">
        <f>(L15/AA15)*100</f>
        <v>22.58064516129032</v>
      </c>
      <c r="AE15" s="6">
        <f>B4/120</f>
        <v>0.27500000000000002</v>
      </c>
      <c r="AF15" s="6">
        <f>G4/120</f>
        <v>4.833333333333333</v>
      </c>
      <c r="AG15" s="6" t="s">
        <v>33</v>
      </c>
      <c r="AH15" s="6">
        <f>H15</f>
        <v>1</v>
      </c>
      <c r="AI15" s="6">
        <v>1</v>
      </c>
      <c r="AJ15" s="6">
        <f>(AI15/AH15)*100</f>
        <v>100</v>
      </c>
      <c r="AK15" s="6">
        <f>E15+H15</f>
        <v>10</v>
      </c>
      <c r="AL15" s="6">
        <f>(SUM(E17:E18)/AK15)*100</f>
        <v>20</v>
      </c>
      <c r="AM15" s="6">
        <f>(SUM(E17:E18)/M15)*100</f>
        <v>28.571428571428569</v>
      </c>
      <c r="AN15" s="6">
        <f>(AVERAGE(L4:L13))*0.5</f>
        <v>9.5</v>
      </c>
      <c r="AO15" s="6">
        <f>(AVERAGE(D4:D13))*0.5</f>
        <v>1.1666666666666667</v>
      </c>
    </row>
    <row r="17" spans="2:5" x14ac:dyDescent="0.3">
      <c r="B17" s="21" t="s">
        <v>25</v>
      </c>
      <c r="E17" s="5">
        <v>2</v>
      </c>
    </row>
    <row r="18" spans="2:5" x14ac:dyDescent="0.3">
      <c r="B18" s="22" t="s">
        <v>26</v>
      </c>
      <c r="E18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FFB0-486A-BD44-BFD6-45CB02E0B01A}">
  <dimension ref="B2:AO12"/>
  <sheetViews>
    <sheetView topLeftCell="Z1" zoomScale="56" workbookViewId="0">
      <selection activeCell="AB9" sqref="AB9:AO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30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32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29</v>
      </c>
      <c r="AO2" s="4" t="s">
        <v>31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237</v>
      </c>
      <c r="C4" s="5">
        <v>237</v>
      </c>
      <c r="D4" s="5">
        <f>(C4-B4)+1</f>
        <v>1</v>
      </c>
      <c r="E4" s="8">
        <v>1</v>
      </c>
      <c r="G4" s="7">
        <v>273</v>
      </c>
      <c r="H4" s="8">
        <v>1</v>
      </c>
      <c r="J4" s="29">
        <v>298</v>
      </c>
      <c r="K4" s="30">
        <v>299</v>
      </c>
      <c r="L4" s="30">
        <f>(K4-J4)+1</f>
        <v>2</v>
      </c>
      <c r="M4" s="31">
        <v>1</v>
      </c>
      <c r="O4" s="7">
        <v>274</v>
      </c>
      <c r="P4" s="5">
        <v>297</v>
      </c>
      <c r="Q4" s="8">
        <f>(P4-O4)+1</f>
        <v>24</v>
      </c>
      <c r="S4" s="7"/>
      <c r="U4" s="8"/>
      <c r="W4" s="7">
        <v>387</v>
      </c>
      <c r="X4" s="8">
        <v>1</v>
      </c>
      <c r="Z4" s="5">
        <v>387</v>
      </c>
    </row>
    <row r="5" spans="2:41" x14ac:dyDescent="0.3">
      <c r="B5" s="7">
        <v>268</v>
      </c>
      <c r="C5" s="5">
        <v>272</v>
      </c>
      <c r="D5" s="5">
        <f>(C5-B5)+1</f>
        <v>5</v>
      </c>
      <c r="E5" s="8">
        <v>1</v>
      </c>
      <c r="G5" s="7">
        <v>337</v>
      </c>
      <c r="H5" s="8">
        <v>1</v>
      </c>
      <c r="J5" s="7"/>
      <c r="M5" s="8"/>
      <c r="O5" s="7">
        <v>338</v>
      </c>
      <c r="P5" s="5">
        <v>386</v>
      </c>
      <c r="Q5" s="8">
        <f>(P5-O5)+1</f>
        <v>49</v>
      </c>
      <c r="S5" s="7"/>
      <c r="U5" s="8"/>
      <c r="W5" s="7"/>
      <c r="X5" s="8"/>
    </row>
    <row r="6" spans="2:41" x14ac:dyDescent="0.3">
      <c r="B6" s="7">
        <v>333</v>
      </c>
      <c r="C6" s="5">
        <v>336</v>
      </c>
      <c r="D6" s="5">
        <f>(C6-B6)+1</f>
        <v>4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 x14ac:dyDescent="0.3">
      <c r="B7" s="9"/>
      <c r="C7" s="10"/>
      <c r="D7" s="10"/>
      <c r="E7" s="11"/>
      <c r="G7" s="9"/>
      <c r="H7" s="11"/>
      <c r="J7" s="9"/>
      <c r="K7" s="10"/>
      <c r="L7" s="10"/>
      <c r="M7" s="11"/>
      <c r="O7" s="9"/>
      <c r="P7" s="10"/>
      <c r="Q7" s="11"/>
      <c r="S7" s="9"/>
      <c r="T7" s="10"/>
      <c r="U7" s="11"/>
      <c r="W7" s="9"/>
      <c r="X7" s="11"/>
    </row>
    <row r="9" spans="2:41" x14ac:dyDescent="0.3">
      <c r="D9" s="5">
        <f>SUM(D4:D7)</f>
        <v>10</v>
      </c>
      <c r="E9" s="5">
        <f>SUM(E4:E7)</f>
        <v>3</v>
      </c>
      <c r="H9" s="5">
        <f>SUM(H4:H7)</f>
        <v>2</v>
      </c>
      <c r="L9" s="5">
        <f>SUM(L4:L7)</f>
        <v>2</v>
      </c>
      <c r="M9" s="5">
        <f>SUM(M4:M7)</f>
        <v>1</v>
      </c>
      <c r="Q9" s="5">
        <f>SUM(Q4:Q7)</f>
        <v>73</v>
      </c>
      <c r="U9" s="5">
        <f>SUM(U4:U7)</f>
        <v>0</v>
      </c>
      <c r="X9" s="5">
        <f>SUM(X4:X7)</f>
        <v>1</v>
      </c>
      <c r="Z9" s="5">
        <f>SUM(Z4:Z7)</f>
        <v>387</v>
      </c>
      <c r="AA9" s="5">
        <f>Z9-(Q9+U9+X9)</f>
        <v>313</v>
      </c>
      <c r="AB9" s="6">
        <f>((D9+H9)/AA9)*100</f>
        <v>3.8338658146964857</v>
      </c>
      <c r="AC9" s="6">
        <f>100-AB9</f>
        <v>96.16613418530352</v>
      </c>
      <c r="AD9" s="6">
        <f>(L9/AA9)*100</f>
        <v>0.63897763578274758</v>
      </c>
      <c r="AE9" s="6">
        <f>B4/120</f>
        <v>1.9750000000000001</v>
      </c>
      <c r="AF9" s="6">
        <f>G4/120</f>
        <v>2.2749999999999999</v>
      </c>
      <c r="AG9" s="6">
        <f>Q5/120</f>
        <v>0.40833333333333333</v>
      </c>
      <c r="AH9" s="6">
        <f>H9</f>
        <v>2</v>
      </c>
      <c r="AI9" s="6">
        <v>1</v>
      </c>
      <c r="AJ9" s="6">
        <f>(AI9/AH9)*100</f>
        <v>50</v>
      </c>
      <c r="AK9" s="6">
        <f>E9+H9</f>
        <v>5</v>
      </c>
      <c r="AL9" s="6">
        <f>(SUM(E11:E12)/AK9)*100</f>
        <v>20</v>
      </c>
      <c r="AM9" s="6">
        <f>(SUM(E11:E12)/M9)*100</f>
        <v>100</v>
      </c>
      <c r="AN9" s="6">
        <f>(AVERAGE(L4:L7))*0.5</f>
        <v>1</v>
      </c>
      <c r="AO9" s="6">
        <f>(AVERAGE(D4:D7))*0.5</f>
        <v>1.6666666666666667</v>
      </c>
    </row>
    <row r="11" spans="2:41" x14ac:dyDescent="0.3">
      <c r="B11" s="21" t="s">
        <v>25</v>
      </c>
      <c r="E11" s="5">
        <v>0</v>
      </c>
    </row>
    <row r="12" spans="2:41" x14ac:dyDescent="0.3">
      <c r="B12" s="22" t="s">
        <v>26</v>
      </c>
      <c r="E12" s="5">
        <v>1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0D2F-ECE1-004B-B8F7-FBF923D63384}">
  <dimension ref="B2:AO14"/>
  <sheetViews>
    <sheetView topLeftCell="Q1" zoomScale="44" workbookViewId="0">
      <selection activeCell="AB11" sqref="AB11:AO1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30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32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29</v>
      </c>
      <c r="AO2" s="4" t="s">
        <v>31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278</v>
      </c>
      <c r="C4" s="5">
        <v>278</v>
      </c>
      <c r="D4" s="5">
        <f>(C4-B4)+1</f>
        <v>1</v>
      </c>
      <c r="E4" s="8">
        <v>1</v>
      </c>
      <c r="G4" s="7"/>
      <c r="H4" s="8"/>
      <c r="J4" s="23">
        <v>309</v>
      </c>
      <c r="K4" s="24">
        <v>310</v>
      </c>
      <c r="L4" s="24">
        <f>(K4-J4)+1</f>
        <v>2</v>
      </c>
      <c r="M4" s="25">
        <v>1</v>
      </c>
      <c r="O4" s="7"/>
      <c r="Q4" s="8"/>
      <c r="S4" s="7">
        <v>150</v>
      </c>
      <c r="T4" s="5">
        <v>160</v>
      </c>
      <c r="U4" s="8">
        <f>(T4-S4)+1</f>
        <v>11</v>
      </c>
      <c r="W4" s="7"/>
      <c r="X4" s="8"/>
      <c r="Z4" s="5">
        <v>600</v>
      </c>
    </row>
    <row r="5" spans="2:41" x14ac:dyDescent="0.3">
      <c r="B5" s="7">
        <v>292</v>
      </c>
      <c r="C5" s="5">
        <v>296</v>
      </c>
      <c r="D5" s="5">
        <f>(C5-B5)+1</f>
        <v>5</v>
      </c>
      <c r="E5" s="8">
        <v>1</v>
      </c>
      <c r="G5" s="7"/>
      <c r="H5" s="8"/>
      <c r="J5" s="23">
        <v>315</v>
      </c>
      <c r="K5" s="24">
        <v>316</v>
      </c>
      <c r="L5" s="24">
        <f>(K5-J5)+1</f>
        <v>2</v>
      </c>
      <c r="M5" s="25">
        <v>1</v>
      </c>
      <c r="O5" s="7"/>
      <c r="Q5" s="8"/>
      <c r="S5" s="7">
        <v>301</v>
      </c>
      <c r="T5" s="5">
        <v>304</v>
      </c>
      <c r="U5" s="8">
        <f>(T5-S5)+1</f>
        <v>4</v>
      </c>
      <c r="W5" s="7"/>
      <c r="X5" s="8"/>
    </row>
    <row r="6" spans="2:41" x14ac:dyDescent="0.3">
      <c r="B6" s="7">
        <v>298</v>
      </c>
      <c r="C6" s="5">
        <v>298</v>
      </c>
      <c r="D6" s="5">
        <f>(C6-B6)+1</f>
        <v>1</v>
      </c>
      <c r="E6" s="8">
        <v>1</v>
      </c>
      <c r="G6" s="7"/>
      <c r="H6" s="8"/>
      <c r="J6" s="48">
        <v>590</v>
      </c>
      <c r="K6" s="49">
        <v>594</v>
      </c>
      <c r="L6" s="49">
        <f>(K6-J6)+1</f>
        <v>5</v>
      </c>
      <c r="M6" s="50">
        <v>1</v>
      </c>
      <c r="O6" s="7"/>
      <c r="Q6" s="8"/>
      <c r="S6" s="7"/>
      <c r="U6" s="8"/>
      <c r="W6" s="7"/>
      <c r="X6" s="8"/>
    </row>
    <row r="7" spans="2:41" x14ac:dyDescent="0.3">
      <c r="B7" s="7">
        <v>308</v>
      </c>
      <c r="C7" s="5">
        <v>308</v>
      </c>
      <c r="D7" s="5">
        <f>(C7-B7)+1</f>
        <v>1</v>
      </c>
      <c r="E7" s="8">
        <v>1</v>
      </c>
      <c r="G7" s="7"/>
      <c r="H7" s="8"/>
      <c r="J7" s="48">
        <v>596</v>
      </c>
      <c r="K7" s="49">
        <v>598</v>
      </c>
      <c r="L7" s="49">
        <f>(K7-J7)+1</f>
        <v>3</v>
      </c>
      <c r="M7" s="50">
        <v>1</v>
      </c>
      <c r="O7" s="7"/>
      <c r="Q7" s="8"/>
      <c r="S7" s="7"/>
      <c r="U7" s="8"/>
      <c r="W7" s="7"/>
      <c r="X7" s="8"/>
    </row>
    <row r="8" spans="2:41" x14ac:dyDescent="0.3">
      <c r="B8" s="7">
        <v>314</v>
      </c>
      <c r="C8" s="5">
        <v>314</v>
      </c>
      <c r="D8" s="5">
        <f>(C8-B8)+1</f>
        <v>1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9"/>
      <c r="C9" s="10"/>
      <c r="D9" s="10"/>
      <c r="E9" s="11"/>
      <c r="G9" s="9"/>
      <c r="H9" s="11"/>
      <c r="J9" s="9"/>
      <c r="K9" s="10"/>
      <c r="L9" s="10"/>
      <c r="M9" s="11"/>
      <c r="O9" s="9"/>
      <c r="P9" s="10"/>
      <c r="Q9" s="11"/>
      <c r="S9" s="9"/>
      <c r="T9" s="10"/>
      <c r="U9" s="11"/>
      <c r="W9" s="9"/>
      <c r="X9" s="11"/>
    </row>
    <row r="11" spans="2:41" x14ac:dyDescent="0.3">
      <c r="D11" s="5">
        <f>SUM(D4:D9)</f>
        <v>9</v>
      </c>
      <c r="E11" s="5">
        <f>SUM(E4:E9)</f>
        <v>5</v>
      </c>
      <c r="H11" s="5">
        <f>SUM(H4:H9)</f>
        <v>0</v>
      </c>
      <c r="L11" s="5">
        <f>SUM(L4:L9)</f>
        <v>12</v>
      </c>
      <c r="M11" s="5">
        <f>SUM(M4:M9)</f>
        <v>4</v>
      </c>
      <c r="Q11" s="5">
        <f>SUM(Q4:Q9)</f>
        <v>0</v>
      </c>
      <c r="U11" s="5">
        <f>SUM(U4:U9)</f>
        <v>15</v>
      </c>
      <c r="X11" s="5">
        <f>SUM(X4:X9)</f>
        <v>0</v>
      </c>
      <c r="Z11" s="5">
        <f>SUM(Z4:Z9)</f>
        <v>600</v>
      </c>
      <c r="AA11" s="5">
        <f>Z11-(Q11+U11+X11)</f>
        <v>585</v>
      </c>
      <c r="AB11" s="6">
        <f>((D11+H11)/AA11)*100</f>
        <v>1.5384615384615385</v>
      </c>
      <c r="AC11" s="6">
        <f>100-AB11</f>
        <v>98.461538461538467</v>
      </c>
      <c r="AD11" s="6">
        <f>(L11/AA11)*100</f>
        <v>2.0512820512820511</v>
      </c>
      <c r="AE11" s="6">
        <f>B4/120</f>
        <v>2.3166666666666669</v>
      </c>
      <c r="AF11" s="6" t="s">
        <v>33</v>
      </c>
      <c r="AG11" s="6" t="s">
        <v>33</v>
      </c>
      <c r="AH11" s="6">
        <f>H11</f>
        <v>0</v>
      </c>
      <c r="AI11" s="6" t="s">
        <v>33</v>
      </c>
      <c r="AJ11" s="6" t="s">
        <v>33</v>
      </c>
      <c r="AK11" s="6">
        <f>E11+H11</f>
        <v>5</v>
      </c>
      <c r="AL11" s="6">
        <f>(SUM(E13:E14)/AK11)*100</f>
        <v>40</v>
      </c>
      <c r="AM11" s="6">
        <f>(SUM(E13:E14)/M11)*100</f>
        <v>50</v>
      </c>
      <c r="AN11" s="6">
        <f>(AVERAGE(L4:L9))*0.5</f>
        <v>1.5</v>
      </c>
      <c r="AO11" s="6">
        <f>(AVERAGE(D4:D9))*0.5</f>
        <v>0.9</v>
      </c>
    </row>
    <row r="13" spans="2:41" x14ac:dyDescent="0.3">
      <c r="B13" s="21" t="s">
        <v>25</v>
      </c>
      <c r="E13" s="5">
        <v>2</v>
      </c>
    </row>
    <row r="14" spans="2:41" x14ac:dyDescent="0.3">
      <c r="B14" s="22" t="s">
        <v>26</v>
      </c>
      <c r="E14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9159-FB5D-9548-AE84-4AF781D9D030}">
  <dimension ref="B2:AO10"/>
  <sheetViews>
    <sheetView topLeftCell="W1" zoomScale="56" workbookViewId="0">
      <selection activeCell="AB7" sqref="AB7:AO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30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32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29</v>
      </c>
      <c r="AO2" s="4" t="s">
        <v>31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/>
      <c r="E4" s="8"/>
      <c r="G4" s="7"/>
      <c r="H4" s="8"/>
      <c r="J4" s="7"/>
      <c r="M4" s="8"/>
      <c r="O4" s="7"/>
      <c r="Q4" s="8"/>
      <c r="S4" s="7"/>
      <c r="U4" s="8"/>
      <c r="W4" s="7"/>
      <c r="X4" s="8"/>
      <c r="Z4" s="5">
        <v>600</v>
      </c>
    </row>
    <row r="5" spans="2:41" x14ac:dyDescent="0.3">
      <c r="B5" s="9"/>
      <c r="C5" s="10"/>
      <c r="D5" s="10"/>
      <c r="E5" s="11"/>
      <c r="G5" s="9"/>
      <c r="H5" s="11"/>
      <c r="J5" s="9"/>
      <c r="K5" s="10"/>
      <c r="L5" s="10"/>
      <c r="M5" s="11"/>
      <c r="O5" s="9"/>
      <c r="P5" s="10"/>
      <c r="Q5" s="11"/>
      <c r="S5" s="9"/>
      <c r="T5" s="10"/>
      <c r="U5" s="11"/>
      <c r="W5" s="9"/>
      <c r="X5" s="11"/>
    </row>
    <row r="7" spans="2:41" x14ac:dyDescent="0.3">
      <c r="D7" s="5">
        <f>SUM(D4:D5)</f>
        <v>0</v>
      </c>
      <c r="E7" s="5">
        <f>SUM(E4:E5)</f>
        <v>0</v>
      </c>
      <c r="H7" s="5">
        <f>SUM(H4:H5)</f>
        <v>0</v>
      </c>
      <c r="L7" s="5">
        <f>SUM(L4:L5)</f>
        <v>0</v>
      </c>
      <c r="M7" s="5">
        <f>SUM(M4:M5)</f>
        <v>0</v>
      </c>
      <c r="Q7" s="5">
        <f>SUM(Q4:Q5)</f>
        <v>0</v>
      </c>
      <c r="U7" s="5">
        <f>SUM(U4:U5)</f>
        <v>0</v>
      </c>
      <c r="X7" s="5">
        <f>SUM(X4:X5)</f>
        <v>0</v>
      </c>
      <c r="Z7" s="5">
        <f>SUM(Z4:Z5)</f>
        <v>600</v>
      </c>
      <c r="AA7" s="5">
        <f>Z7-(Q7+U7+X7)</f>
        <v>600</v>
      </c>
      <c r="AB7" s="6">
        <f>((D7+H7)/AA7)*100</f>
        <v>0</v>
      </c>
      <c r="AC7" s="6">
        <f>100-AB7</f>
        <v>100</v>
      </c>
      <c r="AD7" s="6">
        <f>(L7/AA7)*100</f>
        <v>0</v>
      </c>
      <c r="AE7" s="6" t="s">
        <v>33</v>
      </c>
      <c r="AF7" s="6" t="s">
        <v>33</v>
      </c>
      <c r="AG7" s="6" t="s">
        <v>33</v>
      </c>
      <c r="AH7" s="6">
        <f>H7</f>
        <v>0</v>
      </c>
      <c r="AI7" s="6" t="s">
        <v>33</v>
      </c>
      <c r="AJ7" s="6" t="s">
        <v>33</v>
      </c>
      <c r="AK7" s="6">
        <f>E7+H7</f>
        <v>0</v>
      </c>
      <c r="AL7" s="6" t="s">
        <v>33</v>
      </c>
      <c r="AM7" s="6" t="s">
        <v>33</v>
      </c>
      <c r="AN7" s="6" t="s">
        <v>33</v>
      </c>
      <c r="AO7" s="6" t="s">
        <v>33</v>
      </c>
    </row>
    <row r="9" spans="2:41" x14ac:dyDescent="0.3">
      <c r="B9" s="21" t="s">
        <v>25</v>
      </c>
      <c r="E9" s="5">
        <v>0</v>
      </c>
    </row>
    <row r="10" spans="2:41" x14ac:dyDescent="0.3">
      <c r="B10" s="22" t="s">
        <v>26</v>
      </c>
      <c r="E10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F1A4-A48C-8743-97E1-1B018896F23B}">
  <dimension ref="B2:AO15"/>
  <sheetViews>
    <sheetView topLeftCell="W1" zoomScale="56" workbookViewId="0">
      <selection activeCell="AB12" sqref="AB12:AO1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30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32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29</v>
      </c>
      <c r="AO2" s="4" t="s">
        <v>31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249</v>
      </c>
      <c r="C4" s="5">
        <v>250</v>
      </c>
      <c r="D4" s="5">
        <f>(C4-B4)+1</f>
        <v>2</v>
      </c>
      <c r="E4" s="8">
        <v>1</v>
      </c>
      <c r="G4" s="7"/>
      <c r="H4" s="8"/>
      <c r="J4" s="48">
        <v>364</v>
      </c>
      <c r="K4" s="49">
        <v>382</v>
      </c>
      <c r="L4" s="49">
        <f>(K4-J4)+1</f>
        <v>19</v>
      </c>
      <c r="M4" s="50">
        <v>1</v>
      </c>
      <c r="O4" s="7"/>
      <c r="Q4" s="8"/>
      <c r="S4" s="7"/>
      <c r="U4" s="8"/>
      <c r="W4" s="7"/>
      <c r="X4" s="8"/>
      <c r="Z4" s="5">
        <v>600</v>
      </c>
    </row>
    <row r="5" spans="2:41" x14ac:dyDescent="0.3">
      <c r="B5" s="7"/>
      <c r="E5" s="8"/>
      <c r="G5" s="7"/>
      <c r="H5" s="8"/>
      <c r="J5" s="48">
        <v>397</v>
      </c>
      <c r="K5" s="49">
        <v>399</v>
      </c>
      <c r="L5" s="49">
        <f>(K5-J5)+1</f>
        <v>3</v>
      </c>
      <c r="M5" s="50">
        <v>1</v>
      </c>
      <c r="O5" s="7"/>
      <c r="Q5" s="8"/>
      <c r="S5" s="7"/>
      <c r="U5" s="8"/>
      <c r="W5" s="7"/>
      <c r="X5" s="8"/>
    </row>
    <row r="6" spans="2:41" x14ac:dyDescent="0.3">
      <c r="B6" s="7"/>
      <c r="E6" s="8"/>
      <c r="G6" s="7"/>
      <c r="H6" s="8"/>
      <c r="J6" s="48">
        <v>409</v>
      </c>
      <c r="K6" s="49">
        <v>411</v>
      </c>
      <c r="L6" s="49">
        <f>(K6-J6)+1</f>
        <v>3</v>
      </c>
      <c r="M6" s="50">
        <v>1</v>
      </c>
      <c r="O6" s="7"/>
      <c r="Q6" s="8"/>
      <c r="S6" s="7"/>
      <c r="U6" s="8"/>
      <c r="W6" s="7"/>
      <c r="X6" s="8"/>
    </row>
    <row r="7" spans="2:41" x14ac:dyDescent="0.3">
      <c r="B7" s="7"/>
      <c r="E7" s="8"/>
      <c r="G7" s="7"/>
      <c r="H7" s="8"/>
      <c r="J7" s="48">
        <v>419</v>
      </c>
      <c r="K7" s="49">
        <v>421</v>
      </c>
      <c r="L7" s="49">
        <f>(K7-J7)+1</f>
        <v>3</v>
      </c>
      <c r="M7" s="50">
        <v>1</v>
      </c>
      <c r="O7" s="7"/>
      <c r="Q7" s="8"/>
      <c r="S7" s="7"/>
      <c r="U7" s="8"/>
      <c r="W7" s="7"/>
      <c r="X7" s="8"/>
    </row>
    <row r="8" spans="2:41" x14ac:dyDescent="0.3">
      <c r="B8" s="7"/>
      <c r="E8" s="8"/>
      <c r="G8" s="7"/>
      <c r="H8" s="8"/>
      <c r="J8" s="48">
        <v>433</v>
      </c>
      <c r="K8" s="49">
        <v>435</v>
      </c>
      <c r="L8" s="49">
        <f>(K8-J8)+1</f>
        <v>3</v>
      </c>
      <c r="M8" s="50">
        <v>1</v>
      </c>
      <c r="O8" s="7"/>
      <c r="Q8" s="8"/>
      <c r="S8" s="7"/>
      <c r="U8" s="8"/>
      <c r="W8" s="7"/>
      <c r="X8" s="8"/>
    </row>
    <row r="9" spans="2:41" x14ac:dyDescent="0.3">
      <c r="B9" s="7"/>
      <c r="E9" s="8"/>
      <c r="G9" s="7"/>
      <c r="H9" s="8"/>
      <c r="J9" s="48">
        <v>445</v>
      </c>
      <c r="K9" s="49">
        <v>492</v>
      </c>
      <c r="L9" s="49">
        <f>(K9-J9)+1</f>
        <v>48</v>
      </c>
      <c r="M9" s="50">
        <v>1</v>
      </c>
      <c r="O9" s="7"/>
      <c r="Q9" s="8"/>
      <c r="S9" s="7"/>
      <c r="U9" s="8"/>
      <c r="W9" s="7"/>
      <c r="X9" s="8"/>
    </row>
    <row r="10" spans="2:41" x14ac:dyDescent="0.3">
      <c r="B10" s="9"/>
      <c r="C10" s="10"/>
      <c r="D10" s="10"/>
      <c r="E10" s="11"/>
      <c r="G10" s="9"/>
      <c r="H10" s="11"/>
      <c r="J10" s="9"/>
      <c r="K10" s="10"/>
      <c r="L10" s="10"/>
      <c r="M10" s="11"/>
      <c r="O10" s="9"/>
      <c r="P10" s="10"/>
      <c r="Q10" s="11"/>
      <c r="S10" s="9"/>
      <c r="T10" s="10"/>
      <c r="U10" s="11"/>
      <c r="W10" s="9"/>
      <c r="X10" s="11"/>
    </row>
    <row r="12" spans="2:41" x14ac:dyDescent="0.3">
      <c r="D12" s="5">
        <f>SUM(D4:D10)</f>
        <v>2</v>
      </c>
      <c r="E12" s="5">
        <f>SUM(E4:E10)</f>
        <v>1</v>
      </c>
      <c r="H12" s="5">
        <f>SUM(H4:H10)</f>
        <v>0</v>
      </c>
      <c r="L12" s="5">
        <f>SUM(L4:L10)</f>
        <v>79</v>
      </c>
      <c r="M12" s="5">
        <f>SUM(M4:M10)</f>
        <v>6</v>
      </c>
      <c r="Q12" s="5">
        <f>SUM(Q4:Q10)</f>
        <v>0</v>
      </c>
      <c r="U12" s="5">
        <f>SUM(U4:U10)</f>
        <v>0</v>
      </c>
      <c r="X12" s="5">
        <f>SUM(X4:X10)</f>
        <v>0</v>
      </c>
      <c r="Z12" s="5">
        <f>SUM(Z4:Z10)</f>
        <v>600</v>
      </c>
      <c r="AA12" s="5">
        <f>Z12-(Q12+U12+X12)</f>
        <v>600</v>
      </c>
      <c r="AB12" s="6">
        <f>((D12+H12)/AA12)*100</f>
        <v>0.33333333333333337</v>
      </c>
      <c r="AC12" s="6">
        <f>100-AB12</f>
        <v>99.666666666666671</v>
      </c>
      <c r="AD12" s="6">
        <f>(L12/AA12)*100</f>
        <v>13.166666666666666</v>
      </c>
      <c r="AE12" s="6">
        <f>B4/120</f>
        <v>2.0750000000000002</v>
      </c>
      <c r="AF12" s="6" t="s">
        <v>33</v>
      </c>
      <c r="AG12" s="6" t="s">
        <v>33</v>
      </c>
      <c r="AH12" s="6">
        <f>H12</f>
        <v>0</v>
      </c>
      <c r="AI12" s="6" t="s">
        <v>33</v>
      </c>
      <c r="AJ12" s="6" t="s">
        <v>33</v>
      </c>
      <c r="AK12" s="6">
        <f>E12+H12</f>
        <v>1</v>
      </c>
      <c r="AL12" s="6">
        <f>(SUM(E14:E15)/AK12)*100</f>
        <v>0</v>
      </c>
      <c r="AM12" s="6">
        <f>(SUM(E14:E15)/M12)*100</f>
        <v>0</v>
      </c>
      <c r="AN12" s="6">
        <f>(AVERAGE(L4:L10))*0.5</f>
        <v>6.583333333333333</v>
      </c>
      <c r="AO12" s="6">
        <f>(AVERAGE(D4:D10))*0.5</f>
        <v>1</v>
      </c>
    </row>
    <row r="14" spans="2:41" x14ac:dyDescent="0.3">
      <c r="B14" s="21" t="s">
        <v>25</v>
      </c>
      <c r="E14" s="5">
        <v>0</v>
      </c>
    </row>
    <row r="15" spans="2:41" x14ac:dyDescent="0.3">
      <c r="B15" s="22" t="s">
        <v>26</v>
      </c>
      <c r="E15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Worm 9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2024-10-11T16:12:42Z</dcterms:modified>
</cp:coreProperties>
</file>