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4/2024-09-24 Ex321/"/>
    </mc:Choice>
  </mc:AlternateContent>
  <xr:revisionPtr revIDLastSave="0" documentId="13_ncr:1_{DC57636B-B348-9D41-BBB4-ECF18E1605E4}" xr6:coauthVersionLast="47" xr6:coauthVersionMax="47" xr10:uidLastSave="{00000000-0000-0000-0000-000000000000}"/>
  <bookViews>
    <workbookView xWindow="-3220" yWindow="-21100" windowWidth="37720" windowHeight="17860" activeTab="9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Worm 6" sheetId="23" r:id="rId6"/>
    <sheet name="Worm 7" sheetId="24" r:id="rId7"/>
    <sheet name="Worm 8" sheetId="25" r:id="rId8"/>
    <sheet name="Worm 9" sheetId="26" r:id="rId9"/>
    <sheet name="Compiled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8" i="26" l="1"/>
  <c r="AO7" i="25"/>
  <c r="AO7" i="24"/>
  <c r="AO23" i="23"/>
  <c r="AO11" i="22"/>
  <c r="AO20" i="21"/>
  <c r="AO9" i="20"/>
  <c r="AO10" i="19"/>
  <c r="AO15" i="3"/>
  <c r="AG8" i="26"/>
  <c r="AE8" i="26"/>
  <c r="Q4" i="26"/>
  <c r="D5" i="26"/>
  <c r="D4" i="26"/>
  <c r="AG7" i="25"/>
  <c r="Q4" i="25"/>
  <c r="AE7" i="25"/>
  <c r="D4" i="25"/>
  <c r="AN23" i="23"/>
  <c r="AM23" i="23"/>
  <c r="AG23" i="23"/>
  <c r="AF23" i="23"/>
  <c r="AE23" i="23"/>
  <c r="Z23" i="23"/>
  <c r="X23" i="23"/>
  <c r="Q23" i="23"/>
  <c r="M23" i="23"/>
  <c r="L23" i="23"/>
  <c r="H23" i="23"/>
  <c r="E23" i="23"/>
  <c r="D23" i="23"/>
  <c r="Q4" i="23"/>
  <c r="D20" i="23"/>
  <c r="D19" i="23"/>
  <c r="D18" i="23"/>
  <c r="D17" i="23"/>
  <c r="D16" i="23"/>
  <c r="L4" i="23"/>
  <c r="D15" i="23"/>
  <c r="D14" i="23"/>
  <c r="D13" i="23"/>
  <c r="D12" i="23"/>
  <c r="D11" i="23"/>
  <c r="D10" i="23"/>
  <c r="D9" i="23"/>
  <c r="D8" i="23"/>
  <c r="D7" i="23"/>
  <c r="D6" i="23"/>
  <c r="D5" i="23"/>
  <c r="D4" i="23"/>
  <c r="AL7" i="24"/>
  <c r="AG7" i="24"/>
  <c r="AE7" i="24"/>
  <c r="Q4" i="24"/>
  <c r="D4" i="24"/>
  <c r="D13" i="24" s="1"/>
  <c r="E13" i="24" s="1"/>
  <c r="D14" i="26"/>
  <c r="E14" i="26" s="1"/>
  <c r="D13" i="25"/>
  <c r="E13" i="25" s="1"/>
  <c r="D17" i="22"/>
  <c r="E17" i="22" s="1"/>
  <c r="AG11" i="22"/>
  <c r="AE11" i="22"/>
  <c r="Q6" i="22"/>
  <c r="D8" i="22"/>
  <c r="D7" i="22"/>
  <c r="D6" i="22"/>
  <c r="Q5" i="22"/>
  <c r="D5" i="22"/>
  <c r="Q4" i="22"/>
  <c r="Q11" i="22" s="1"/>
  <c r="D4" i="22"/>
  <c r="D26" i="21"/>
  <c r="E26" i="21" s="1"/>
  <c r="AN20" i="21"/>
  <c r="AG20" i="21"/>
  <c r="AE20" i="21"/>
  <c r="Q5" i="21"/>
  <c r="D17" i="21"/>
  <c r="D16" i="21"/>
  <c r="D15" i="21"/>
  <c r="D14" i="21"/>
  <c r="D13" i="21"/>
  <c r="Q4" i="21"/>
  <c r="Q20" i="21" s="1"/>
  <c r="D12" i="21"/>
  <c r="D11" i="21"/>
  <c r="L4" i="21"/>
  <c r="D10" i="21"/>
  <c r="D9" i="21"/>
  <c r="D8" i="21"/>
  <c r="D7" i="21"/>
  <c r="D6" i="21"/>
  <c r="D5" i="21"/>
  <c r="D20" i="21" s="1"/>
  <c r="D4" i="21"/>
  <c r="AG9" i="20"/>
  <c r="AE9" i="20"/>
  <c r="D15" i="20"/>
  <c r="E15" i="20" s="1"/>
  <c r="Q4" i="20"/>
  <c r="D6" i="20"/>
  <c r="D5" i="20"/>
  <c r="D4" i="20"/>
  <c r="AN10" i="19"/>
  <c r="AG10" i="19"/>
  <c r="AE10" i="19"/>
  <c r="D16" i="19"/>
  <c r="E16" i="19" s="1"/>
  <c r="Q4" i="19"/>
  <c r="D7" i="19"/>
  <c r="L6" i="19"/>
  <c r="D6" i="19"/>
  <c r="L5" i="19"/>
  <c r="D5" i="19"/>
  <c r="L4" i="19"/>
  <c r="D4" i="19"/>
  <c r="D10" i="19" s="1"/>
  <c r="E21" i="3"/>
  <c r="D21" i="3"/>
  <c r="AE15" i="3"/>
  <c r="Q5" i="3"/>
  <c r="AG15" i="3" s="1"/>
  <c r="U4" i="3"/>
  <c r="D12" i="3"/>
  <c r="D11" i="3"/>
  <c r="Q4" i="3"/>
  <c r="D10" i="3"/>
  <c r="D9" i="3"/>
  <c r="D8" i="3"/>
  <c r="D7" i="3"/>
  <c r="D6" i="3"/>
  <c r="D5" i="3"/>
  <c r="D4" i="3"/>
  <c r="AF8" i="26"/>
  <c r="Z8" i="26"/>
  <c r="X8" i="26"/>
  <c r="U8" i="26"/>
  <c r="Q8" i="26"/>
  <c r="M8" i="26"/>
  <c r="L8" i="26"/>
  <c r="H8" i="26"/>
  <c r="AH8" i="26" s="1"/>
  <c r="AJ8" i="26" s="1"/>
  <c r="E8" i="26"/>
  <c r="D8" i="26"/>
  <c r="AF7" i="25"/>
  <c r="Z7" i="25"/>
  <c r="X7" i="25"/>
  <c r="U7" i="25"/>
  <c r="Q7" i="25"/>
  <c r="M7" i="25"/>
  <c r="L7" i="25"/>
  <c r="H7" i="25"/>
  <c r="AH7" i="25" s="1"/>
  <c r="AJ7" i="25" s="1"/>
  <c r="E7" i="25"/>
  <c r="D7" i="25"/>
  <c r="AF7" i="24"/>
  <c r="Z7" i="24"/>
  <c r="X7" i="24"/>
  <c r="U7" i="24"/>
  <c r="Q7" i="24"/>
  <c r="M7" i="24"/>
  <c r="L7" i="24"/>
  <c r="H7" i="24"/>
  <c r="AH7" i="24" s="1"/>
  <c r="AJ7" i="24" s="1"/>
  <c r="E7" i="24"/>
  <c r="U23" i="23"/>
  <c r="AH23" i="23"/>
  <c r="AJ23" i="23" s="1"/>
  <c r="AF11" i="22"/>
  <c r="Z11" i="22"/>
  <c r="X11" i="22"/>
  <c r="U11" i="22"/>
  <c r="M11" i="22"/>
  <c r="L11" i="22"/>
  <c r="H11" i="22"/>
  <c r="AH11" i="22" s="1"/>
  <c r="AJ11" i="22" s="1"/>
  <c r="E11" i="22"/>
  <c r="D11" i="22"/>
  <c r="AF20" i="21"/>
  <c r="Z20" i="21"/>
  <c r="X20" i="21"/>
  <c r="U20" i="21"/>
  <c r="M20" i="21"/>
  <c r="AM20" i="21" s="1"/>
  <c r="L20" i="21"/>
  <c r="H20" i="21"/>
  <c r="AH20" i="21" s="1"/>
  <c r="AJ20" i="21" s="1"/>
  <c r="E20" i="21"/>
  <c r="AF9" i="20"/>
  <c r="Z9" i="20"/>
  <c r="X9" i="20"/>
  <c r="U9" i="20"/>
  <c r="Q9" i="20"/>
  <c r="M9" i="20"/>
  <c r="L9" i="20"/>
  <c r="H9" i="20"/>
  <c r="AH9" i="20" s="1"/>
  <c r="AJ9" i="20" s="1"/>
  <c r="E9" i="20"/>
  <c r="D9" i="20"/>
  <c r="AF10" i="19"/>
  <c r="Z10" i="19"/>
  <c r="X10" i="19"/>
  <c r="U10" i="19"/>
  <c r="Q10" i="19"/>
  <c r="M10" i="19"/>
  <c r="AM10" i="19" s="1"/>
  <c r="H10" i="19"/>
  <c r="AH10" i="19" s="1"/>
  <c r="AJ10" i="19" s="1"/>
  <c r="E10" i="19"/>
  <c r="AA8" i="26" l="1"/>
  <c r="AD8" i="26" s="1"/>
  <c r="AK8" i="26"/>
  <c r="AL8" i="26" s="1"/>
  <c r="AA7" i="25"/>
  <c r="AD7" i="25" s="1"/>
  <c r="AK7" i="25"/>
  <c r="AL7" i="25" s="1"/>
  <c r="D29" i="23"/>
  <c r="E29" i="23" s="1"/>
  <c r="AA7" i="24"/>
  <c r="AK7" i="24"/>
  <c r="D7" i="24"/>
  <c r="AB7" i="24" s="1"/>
  <c r="AC7" i="24" s="1"/>
  <c r="AD7" i="24"/>
  <c r="AA23" i="23"/>
  <c r="AD23" i="23" s="1"/>
  <c r="AK23" i="23"/>
  <c r="AL23" i="23" s="1"/>
  <c r="AA11" i="22"/>
  <c r="AD11" i="22" s="1"/>
  <c r="AK11" i="22"/>
  <c r="AL11" i="22" s="1"/>
  <c r="AA20" i="21"/>
  <c r="AB20" i="21" s="1"/>
  <c r="AC20" i="21" s="1"/>
  <c r="AK20" i="21"/>
  <c r="AL20" i="21" s="1"/>
  <c r="AA9" i="20"/>
  <c r="AB9" i="20" s="1"/>
  <c r="AC9" i="20" s="1"/>
  <c r="AK9" i="20"/>
  <c r="AL9" i="20" s="1"/>
  <c r="L10" i="19"/>
  <c r="AA10" i="19"/>
  <c r="AD10" i="19" s="1"/>
  <c r="AK10" i="19"/>
  <c r="AL10" i="19" s="1"/>
  <c r="AB8" i="26" l="1"/>
  <c r="AC8" i="26" s="1"/>
  <c r="AB7" i="25"/>
  <c r="AC7" i="25" s="1"/>
  <c r="AB23" i="23"/>
  <c r="AC23" i="23" s="1"/>
  <c r="AB11" i="22"/>
  <c r="AC11" i="22" s="1"/>
  <c r="AD20" i="21"/>
  <c r="AD9" i="20"/>
  <c r="AB10" i="19"/>
  <c r="AC10" i="19" s="1"/>
  <c r="E15" i="3"/>
  <c r="AF15" i="3"/>
  <c r="Z15" i="3"/>
  <c r="X15" i="3"/>
  <c r="U15" i="3"/>
  <c r="Q15" i="3"/>
  <c r="L15" i="3"/>
  <c r="M15" i="3"/>
  <c r="H15" i="3"/>
  <c r="AH15" i="3" s="1"/>
  <c r="AJ15" i="3" s="1"/>
  <c r="D15" i="3"/>
  <c r="AK15" i="3" l="1"/>
  <c r="AL15" i="3" s="1"/>
  <c r="AA15" i="3"/>
  <c r="AD15" i="3" s="1"/>
  <c r="AB15" i="3" l="1"/>
  <c r="AC15" i="3" s="1"/>
</calcChain>
</file>

<file path=xl/sharedStrings.xml><?xml version="1.0" encoding="utf-8"?>
<sst xmlns="http://schemas.openxmlformats.org/spreadsheetml/2006/main" count="453" uniqueCount="37">
  <si>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</si>
  <si>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</si>
  <si>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</si>
  <si>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</si>
  <si>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</si>
  <si>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</si>
  <si>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</si>
  <si>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</si>
  <si>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</si>
  <si>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</si>
  <si>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</si>
  <si>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</si>
  <si>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</si>
  <si>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</si>
  <si>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</si>
  <si>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</si>
  <si>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</si>
  <si>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</si>
  <si>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</si>
  <si>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</si>
  <si>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</si>
  <si>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</si>
  <si>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</si>
  <si>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</si>
  <si>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</si>
  <si>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</si>
  <si>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</si>
  <si>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</si>
  <si>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</si>
  <si>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Average reversal time after
 a push or puncture</t>
  </si>
  <si>
    <t>Not visible/Stuck in crevice</t>
  </si>
  <si>
    <t>Time to first push</t>
  </si>
  <si>
    <t>N/A</t>
  </si>
  <si>
    <t>Time (s)</t>
  </si>
  <si>
    <t>Average duration 
of pushing bouts</t>
  </si>
  <si>
    <t>Average push bout duration</t>
  </si>
  <si>
    <t>Average push 
bout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</si>
</sst>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2" fontId="3" fillId="0" borderId="0" xfId="0" applyNumberFormat="1" applyFont="1" applyAlignment="1">
      <alignment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8" borderId="4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164" fontId="3" fillId="8" borderId="5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O21"/>
  <sheetViews>
    <sheetView topLeftCell="Z1" zoomScale="50" workbookViewId="0">
      <selection activeCell="AB15" sqref="AB15:AO1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27.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14</v>
      </c>
      <c r="C4" s="5">
        <v>18</v>
      </c>
      <c r="D4" s="5">
        <f>(C4-B4)+1</f>
        <v>5</v>
      </c>
      <c r="E4" s="8">
        <v>1</v>
      </c>
      <c r="G4" s="7">
        <v>137</v>
      </c>
      <c r="H4" s="8">
        <v>1</v>
      </c>
      <c r="J4" s="7"/>
      <c r="M4" s="8"/>
      <c r="O4" s="7">
        <v>138</v>
      </c>
      <c r="P4" s="5">
        <v>312</v>
      </c>
      <c r="Q4" s="8">
        <f>(P4-O4)+1</f>
        <v>175</v>
      </c>
      <c r="S4" s="7">
        <v>348</v>
      </c>
      <c r="T4" s="5">
        <v>351</v>
      </c>
      <c r="U4" s="8">
        <f>(T4-S4)+1</f>
        <v>4</v>
      </c>
      <c r="W4" s="7">
        <v>390</v>
      </c>
      <c r="X4" s="8">
        <v>1</v>
      </c>
      <c r="Z4" s="5">
        <v>390</v>
      </c>
    </row>
    <row r="5" spans="2:41" x14ac:dyDescent="0.3">
      <c r="B5" s="7">
        <v>36</v>
      </c>
      <c r="C5" s="5">
        <v>39</v>
      </c>
      <c r="D5" s="5">
        <f>(C5-B5)+1</f>
        <v>4</v>
      </c>
      <c r="E5" s="8">
        <v>1</v>
      </c>
      <c r="G5" s="7">
        <v>340</v>
      </c>
      <c r="H5" s="8">
        <v>1</v>
      </c>
      <c r="J5" s="7"/>
      <c r="M5" s="8"/>
      <c r="O5" s="7">
        <v>349</v>
      </c>
      <c r="P5" s="5">
        <v>389</v>
      </c>
      <c r="Q5" s="8">
        <f>(P5-O5)+1</f>
        <v>41</v>
      </c>
      <c r="S5" s="7"/>
      <c r="U5" s="8"/>
      <c r="W5" s="7"/>
      <c r="X5" s="8"/>
    </row>
    <row r="6" spans="2:41" x14ac:dyDescent="0.3">
      <c r="B6" s="7">
        <v>61</v>
      </c>
      <c r="C6" s="5">
        <v>63</v>
      </c>
      <c r="D6" s="5">
        <f>(C6-B6)+1</f>
        <v>3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65</v>
      </c>
      <c r="C7" s="5">
        <v>65</v>
      </c>
      <c r="D7" s="5">
        <f>(C7-B7)+1</f>
        <v>1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67</v>
      </c>
      <c r="C8" s="5">
        <v>68</v>
      </c>
      <c r="D8" s="5">
        <f>(C8-B8)+1</f>
        <v>2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129</v>
      </c>
      <c r="C9" s="5">
        <v>129</v>
      </c>
      <c r="D9" s="5">
        <f>(C9-B9)+1</f>
        <v>1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132</v>
      </c>
      <c r="C10" s="5">
        <v>136</v>
      </c>
      <c r="D10" s="5">
        <f>(C10-B10)+1</f>
        <v>5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321</v>
      </c>
      <c r="C11" s="5">
        <v>324</v>
      </c>
      <c r="D11" s="5">
        <f>(C11-B11)+1</f>
        <v>4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335</v>
      </c>
      <c r="C12" s="5">
        <v>336</v>
      </c>
      <c r="D12" s="5">
        <f>(C12-B12)+1</f>
        <v>2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9"/>
      <c r="C13" s="10"/>
      <c r="D13" s="10"/>
      <c r="E13" s="11"/>
      <c r="G13" s="9"/>
      <c r="H13" s="11"/>
      <c r="J13" s="9"/>
      <c r="K13" s="10"/>
      <c r="L13" s="10"/>
      <c r="M13" s="11"/>
      <c r="O13" s="9"/>
      <c r="P13" s="10"/>
      <c r="Q13" s="11"/>
      <c r="S13" s="9"/>
      <c r="T13" s="10"/>
      <c r="U13" s="11"/>
      <c r="W13" s="9"/>
      <c r="X13" s="11"/>
    </row>
    <row r="15" spans="2:41" x14ac:dyDescent="0.3">
      <c r="D15" s="5">
        <f>SUM(D4:D13)</f>
        <v>27</v>
      </c>
      <c r="E15" s="5">
        <f>SUM(E4:E13)</f>
        <v>9</v>
      </c>
      <c r="H15" s="5">
        <f>SUM(H4:H13)</f>
        <v>2</v>
      </c>
      <c r="L15" s="5">
        <f>SUM(L4:L13)</f>
        <v>0</v>
      </c>
      <c r="M15" s="5">
        <f>SUM(M4:M13)</f>
        <v>0</v>
      </c>
      <c r="Q15" s="5">
        <f>SUM(Q4:Q13)</f>
        <v>216</v>
      </c>
      <c r="U15" s="5">
        <f>SUM(U4:U13)</f>
        <v>4</v>
      </c>
      <c r="X15" s="5">
        <f>SUM(X4:X13)</f>
        <v>1</v>
      </c>
      <c r="Z15" s="5">
        <f>SUM(Z4:Z13)</f>
        <v>390</v>
      </c>
      <c r="AA15" s="5">
        <f>Z15-(Q15+U15+X15)</f>
        <v>169</v>
      </c>
      <c r="AB15" s="6">
        <f>((D15+H15)/AA15)*100</f>
        <v>17.159763313609467</v>
      </c>
      <c r="AC15" s="6">
        <f>100-AB15</f>
        <v>82.84023668639054</v>
      </c>
      <c r="AD15" s="6">
        <f>(L15/AA15)*100</f>
        <v>0</v>
      </c>
      <c r="AE15" s="6">
        <f>B4/120</f>
        <v>0.11666666666666667</v>
      </c>
      <c r="AF15" s="6">
        <f>G4/120</f>
        <v>1.1416666666666666</v>
      </c>
      <c r="AG15" s="6">
        <f>Q5/120</f>
        <v>0.34166666666666667</v>
      </c>
      <c r="AH15" s="6">
        <f>H15</f>
        <v>2</v>
      </c>
      <c r="AI15" s="6">
        <v>1</v>
      </c>
      <c r="AJ15" s="6">
        <f>(AI15/AH15)*100</f>
        <v>50</v>
      </c>
      <c r="AK15" s="6">
        <f>E15+H15</f>
        <v>11</v>
      </c>
      <c r="AL15" s="6">
        <f>(SUM(E17:E18)/AK15)*100</f>
        <v>0</v>
      </c>
      <c r="AM15" s="6" t="s">
        <v>32</v>
      </c>
      <c r="AN15" s="6" t="s">
        <v>32</v>
      </c>
      <c r="AO15" s="5">
        <f>E21</f>
        <v>1.5</v>
      </c>
    </row>
    <row r="17" spans="2:5" x14ac:dyDescent="0.3">
      <c r="B17" s="21" t="s">
        <v>25</v>
      </c>
    </row>
    <row r="18" spans="2:5" x14ac:dyDescent="0.3">
      <c r="B18" s="22" t="s">
        <v>26</v>
      </c>
    </row>
    <row r="20" spans="2:5" x14ac:dyDescent="0.3">
      <c r="D20" s="5" t="s">
        <v>9</v>
      </c>
      <c r="E20" s="5" t="s">
        <v>33</v>
      </c>
    </row>
    <row r="21" spans="2:5" ht="100" x14ac:dyDescent="0.3">
      <c r="B21" s="39" t="s">
        <v>34</v>
      </c>
      <c r="D21" s="5">
        <f>AVERAGE(D4:D12)</f>
        <v>3</v>
      </c>
      <c r="E21" s="5">
        <f>D21*0.5</f>
        <v>1.5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O16"/>
  <sheetViews>
    <sheetView topLeftCell="Z1" zoomScale="50" workbookViewId="0">
      <selection activeCell="AB10" sqref="AB10:AO1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46</v>
      </c>
      <c r="C4" s="5">
        <v>46</v>
      </c>
      <c r="D4" s="5">
        <f>(C4-B4)+1</f>
        <v>1</v>
      </c>
      <c r="E4" s="8">
        <v>1</v>
      </c>
      <c r="G4" s="7">
        <v>76</v>
      </c>
      <c r="H4" s="8">
        <v>1</v>
      </c>
      <c r="J4" s="40">
        <v>47</v>
      </c>
      <c r="K4" s="41">
        <v>48</v>
      </c>
      <c r="L4" s="41">
        <f>(K4-J4)+1</f>
        <v>2</v>
      </c>
      <c r="M4" s="42">
        <v>1</v>
      </c>
      <c r="O4" s="7">
        <v>77</v>
      </c>
      <c r="P4" s="5">
        <v>135</v>
      </c>
      <c r="Q4" s="8">
        <f>(P4-O4)+1</f>
        <v>59</v>
      </c>
      <c r="S4" s="7"/>
      <c r="U4" s="8"/>
      <c r="W4" s="7">
        <v>136</v>
      </c>
      <c r="X4" s="8">
        <v>1</v>
      </c>
      <c r="Z4" s="5">
        <v>136</v>
      </c>
    </row>
    <row r="5" spans="2:41" x14ac:dyDescent="0.3">
      <c r="B5" s="7">
        <v>49</v>
      </c>
      <c r="C5" s="5">
        <v>50</v>
      </c>
      <c r="D5" s="5">
        <f>(C5-B5)+1</f>
        <v>2</v>
      </c>
      <c r="E5" s="8">
        <v>1</v>
      </c>
      <c r="G5" s="7"/>
      <c r="H5" s="8"/>
      <c r="J5" s="40">
        <v>51</v>
      </c>
      <c r="K5" s="41">
        <v>52</v>
      </c>
      <c r="L5" s="41">
        <f>(K5-J5)+1</f>
        <v>2</v>
      </c>
      <c r="M5" s="42">
        <v>1</v>
      </c>
      <c r="O5" s="7"/>
      <c r="Q5" s="8"/>
      <c r="S5" s="7"/>
      <c r="U5" s="8"/>
      <c r="W5" s="7"/>
      <c r="X5" s="8"/>
    </row>
    <row r="6" spans="2:41" x14ac:dyDescent="0.3">
      <c r="B6" s="7">
        <v>53</v>
      </c>
      <c r="C6" s="5">
        <v>53</v>
      </c>
      <c r="D6" s="5">
        <f>(C6-B6)+1</f>
        <v>1</v>
      </c>
      <c r="E6" s="8">
        <v>1</v>
      </c>
      <c r="G6" s="7"/>
      <c r="H6" s="8"/>
      <c r="J6" s="40">
        <v>54</v>
      </c>
      <c r="K6" s="41">
        <v>55</v>
      </c>
      <c r="L6" s="41">
        <f>(K6-J6)+1</f>
        <v>2</v>
      </c>
      <c r="M6" s="42">
        <v>1</v>
      </c>
      <c r="O6" s="7"/>
      <c r="Q6" s="8"/>
      <c r="S6" s="7"/>
      <c r="U6" s="8"/>
      <c r="W6" s="7"/>
      <c r="X6" s="8"/>
    </row>
    <row r="7" spans="2:41" x14ac:dyDescent="0.3">
      <c r="B7" s="7">
        <v>71</v>
      </c>
      <c r="C7" s="5">
        <v>75</v>
      </c>
      <c r="D7" s="5">
        <f>(C7-B7)+1</f>
        <v>5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9"/>
      <c r="C8" s="10"/>
      <c r="D8" s="10"/>
      <c r="E8" s="11"/>
      <c r="G8" s="9"/>
      <c r="H8" s="11"/>
      <c r="J8" s="9"/>
      <c r="K8" s="10"/>
      <c r="L8" s="10"/>
      <c r="M8" s="11"/>
      <c r="O8" s="9"/>
      <c r="P8" s="10"/>
      <c r="Q8" s="11"/>
      <c r="S8" s="9"/>
      <c r="T8" s="10"/>
      <c r="U8" s="11"/>
      <c r="W8" s="9"/>
      <c r="X8" s="11"/>
    </row>
    <row r="10" spans="2:41" x14ac:dyDescent="0.3">
      <c r="D10" s="5">
        <f>SUM(D4:D8)</f>
        <v>9</v>
      </c>
      <c r="E10" s="5">
        <f>SUM(E4:E8)</f>
        <v>4</v>
      </c>
      <c r="H10" s="5">
        <f>SUM(H4:H8)</f>
        <v>1</v>
      </c>
      <c r="L10" s="5">
        <f>SUM(L4:L8)</f>
        <v>6</v>
      </c>
      <c r="M10" s="5">
        <f>SUM(M4:M8)</f>
        <v>3</v>
      </c>
      <c r="Q10" s="5">
        <f>SUM(Q4:Q8)</f>
        <v>59</v>
      </c>
      <c r="U10" s="5">
        <f>SUM(U4:U8)</f>
        <v>0</v>
      </c>
      <c r="X10" s="5">
        <f>SUM(X4:X8)</f>
        <v>1</v>
      </c>
      <c r="Z10" s="5">
        <f>SUM(Z4:Z8)</f>
        <v>136</v>
      </c>
      <c r="AA10" s="5">
        <f>Z10-(Q10+U10+X10)</f>
        <v>76</v>
      </c>
      <c r="AB10" s="6">
        <f>((D10+H10)/AA10)*100</f>
        <v>13.157894736842104</v>
      </c>
      <c r="AC10" s="6">
        <f>100-AB10</f>
        <v>86.84210526315789</v>
      </c>
      <c r="AD10" s="6">
        <f>(L10/AA10)*100</f>
        <v>7.8947368421052628</v>
      </c>
      <c r="AE10" s="6">
        <f>B4/120</f>
        <v>0.38333333333333336</v>
      </c>
      <c r="AF10" s="6">
        <f>G4/120</f>
        <v>0.6333333333333333</v>
      </c>
      <c r="AG10" s="6">
        <f>Q4/120</f>
        <v>0.49166666666666664</v>
      </c>
      <c r="AH10" s="6">
        <f>H10</f>
        <v>1</v>
      </c>
      <c r="AI10" s="6">
        <v>0</v>
      </c>
      <c r="AJ10" s="6">
        <f>(AI10/AH10)*100</f>
        <v>0</v>
      </c>
      <c r="AK10" s="6">
        <f>E10+H10</f>
        <v>5</v>
      </c>
      <c r="AL10" s="6">
        <f>(SUM(E12:E13)/AK10)*100</f>
        <v>60</v>
      </c>
      <c r="AM10" s="6">
        <f>(SUM(E12:E13)/M10)*100</f>
        <v>100</v>
      </c>
      <c r="AN10" s="6">
        <f>(AVERAGE(L4:L6)*0.5)</f>
        <v>1</v>
      </c>
      <c r="AO10" s="6">
        <f>E16</f>
        <v>1.125</v>
      </c>
    </row>
    <row r="12" spans="2:41" x14ac:dyDescent="0.3">
      <c r="B12" s="21" t="s">
        <v>25</v>
      </c>
      <c r="E12" s="5">
        <v>3</v>
      </c>
    </row>
    <row r="13" spans="2:41" x14ac:dyDescent="0.3">
      <c r="B13" s="22" t="s">
        <v>26</v>
      </c>
      <c r="E13" s="5">
        <v>0</v>
      </c>
    </row>
    <row r="15" spans="2:41" x14ac:dyDescent="0.3">
      <c r="D15" s="5" t="s">
        <v>9</v>
      </c>
      <c r="E15" s="5" t="s">
        <v>33</v>
      </c>
    </row>
    <row r="16" spans="2:41" ht="100" x14ac:dyDescent="0.3">
      <c r="B16" s="39" t="s">
        <v>34</v>
      </c>
      <c r="D16" s="5">
        <f>AVERAGE(D4:D7)</f>
        <v>2.25</v>
      </c>
      <c r="E16" s="6">
        <f>D16*0.5</f>
        <v>1.125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15"/>
  <sheetViews>
    <sheetView topLeftCell="U1" zoomScale="56" workbookViewId="0">
      <selection activeCell="AB9" sqref="AB9:AO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1</v>
      </c>
      <c r="C4" s="5">
        <v>2</v>
      </c>
      <c r="D4" s="5">
        <f>(C4-B4)+1</f>
        <v>2</v>
      </c>
      <c r="E4" s="8">
        <v>1</v>
      </c>
      <c r="G4" s="7">
        <v>11</v>
      </c>
      <c r="H4" s="8">
        <v>1</v>
      </c>
      <c r="J4" s="7"/>
      <c r="M4" s="8"/>
      <c r="O4" s="7">
        <v>12</v>
      </c>
      <c r="P4" s="5">
        <v>95</v>
      </c>
      <c r="Q4" s="8">
        <f>(P4-O4)+1</f>
        <v>84</v>
      </c>
      <c r="S4" s="7"/>
      <c r="U4" s="8"/>
      <c r="W4" s="7">
        <v>96</v>
      </c>
      <c r="X4" s="8">
        <v>1</v>
      </c>
      <c r="Z4" s="5">
        <v>96</v>
      </c>
    </row>
    <row r="5" spans="2:41" x14ac:dyDescent="0.3">
      <c r="B5" s="7">
        <v>4</v>
      </c>
      <c r="C5" s="5">
        <v>6</v>
      </c>
      <c r="D5" s="5">
        <f>(C5-B5)+1</f>
        <v>3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7">
        <v>8</v>
      </c>
      <c r="C6" s="5">
        <v>10</v>
      </c>
      <c r="D6" s="5">
        <f>(C6-B6)+1</f>
        <v>3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9"/>
      <c r="C7" s="10"/>
      <c r="D7" s="10"/>
      <c r="E7" s="11"/>
      <c r="G7" s="9"/>
      <c r="H7" s="11"/>
      <c r="J7" s="9"/>
      <c r="K7" s="10"/>
      <c r="L7" s="10"/>
      <c r="M7" s="11"/>
      <c r="O7" s="9"/>
      <c r="P7" s="10"/>
      <c r="Q7" s="11"/>
      <c r="S7" s="9"/>
      <c r="T7" s="10"/>
      <c r="U7" s="11"/>
      <c r="W7" s="9"/>
      <c r="X7" s="11"/>
    </row>
    <row r="9" spans="2:41" x14ac:dyDescent="0.3">
      <c r="D9" s="5">
        <f>SUM(D4:D7)</f>
        <v>8</v>
      </c>
      <c r="E9" s="5">
        <f>SUM(E4:E7)</f>
        <v>3</v>
      </c>
      <c r="H9" s="5">
        <f>SUM(H4:H7)</f>
        <v>1</v>
      </c>
      <c r="L9" s="5">
        <f>SUM(L4:L7)</f>
        <v>0</v>
      </c>
      <c r="M9" s="5">
        <f>SUM(M4:M7)</f>
        <v>0</v>
      </c>
      <c r="Q9" s="5">
        <f>SUM(Q4:Q7)</f>
        <v>84</v>
      </c>
      <c r="U9" s="5">
        <f>SUM(U4:U7)</f>
        <v>0</v>
      </c>
      <c r="X9" s="5">
        <f>SUM(X4:X7)</f>
        <v>1</v>
      </c>
      <c r="Z9" s="5">
        <f>SUM(Z4:Z7)</f>
        <v>96</v>
      </c>
      <c r="AA9" s="5">
        <f>Z9-(Q9+U9+X9)</f>
        <v>11</v>
      </c>
      <c r="AB9" s="6">
        <f>((D9+H9)/AA9)*100</f>
        <v>81.818181818181827</v>
      </c>
      <c r="AC9" s="6">
        <f>100-AB9</f>
        <v>18.181818181818173</v>
      </c>
      <c r="AD9" s="6">
        <f>(L9/AA9)*100</f>
        <v>0</v>
      </c>
      <c r="AE9" s="6">
        <f>B4/120</f>
        <v>8.3333333333333332E-3</v>
      </c>
      <c r="AF9" s="6">
        <f>G4/120</f>
        <v>9.166666666666666E-2</v>
      </c>
      <c r="AG9" s="6">
        <f>Q4/120</f>
        <v>0.7</v>
      </c>
      <c r="AH9" s="6">
        <f>H9</f>
        <v>1</v>
      </c>
      <c r="AI9" s="6">
        <v>0</v>
      </c>
      <c r="AJ9" s="6">
        <f>(AI9/AH9)*100</f>
        <v>0</v>
      </c>
      <c r="AK9" s="6">
        <f>E9+H9</f>
        <v>4</v>
      </c>
      <c r="AL9" s="6">
        <f>(SUM(E11:E12)/AK9)*100</f>
        <v>0</v>
      </c>
      <c r="AM9" s="6" t="s">
        <v>32</v>
      </c>
      <c r="AN9" s="6" t="s">
        <v>32</v>
      </c>
      <c r="AO9" s="6">
        <f>E15</f>
        <v>1.3333333333333333</v>
      </c>
    </row>
    <row r="11" spans="2:41" x14ac:dyDescent="0.3">
      <c r="B11" s="21" t="s">
        <v>25</v>
      </c>
      <c r="E11" s="5">
        <v>0</v>
      </c>
    </row>
    <row r="12" spans="2:41" x14ac:dyDescent="0.3">
      <c r="B12" s="22" t="s">
        <v>26</v>
      </c>
      <c r="E12" s="5">
        <v>0</v>
      </c>
    </row>
    <row r="14" spans="2:41" x14ac:dyDescent="0.3">
      <c r="D14" s="5" t="s">
        <v>9</v>
      </c>
      <c r="E14" s="5" t="s">
        <v>33</v>
      </c>
    </row>
    <row r="15" spans="2:41" s="6" customFormat="1" ht="100" x14ac:dyDescent="0.3">
      <c r="B15" s="43" t="s">
        <v>34</v>
      </c>
      <c r="D15" s="6">
        <f>AVERAGE(D4:D6)</f>
        <v>2.6666666666666665</v>
      </c>
      <c r="E15" s="6">
        <f>D15*0.5</f>
        <v>1.3333333333333333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O26"/>
  <sheetViews>
    <sheetView topLeftCell="S1" zoomScale="50" workbookViewId="0">
      <selection activeCell="AB20" sqref="AB20:AO2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12</v>
      </c>
      <c r="C4" s="5">
        <v>14</v>
      </c>
      <c r="D4" s="5">
        <f>(C4-B4)+1</f>
        <v>3</v>
      </c>
      <c r="E4" s="8">
        <v>1</v>
      </c>
      <c r="G4" s="7">
        <v>65</v>
      </c>
      <c r="H4" s="8">
        <v>1</v>
      </c>
      <c r="J4" s="40">
        <v>37</v>
      </c>
      <c r="K4" s="41">
        <v>41</v>
      </c>
      <c r="L4" s="41">
        <f>(K4-J4)+1</f>
        <v>5</v>
      </c>
      <c r="M4" s="42">
        <v>1</v>
      </c>
      <c r="O4" s="7">
        <v>65</v>
      </c>
      <c r="P4" s="5">
        <v>79</v>
      </c>
      <c r="Q4" s="8">
        <f>(P4-O4)+1</f>
        <v>15</v>
      </c>
      <c r="S4" s="7"/>
      <c r="U4" s="8"/>
      <c r="W4" s="7">
        <v>218</v>
      </c>
      <c r="X4" s="8">
        <v>1</v>
      </c>
      <c r="Z4" s="5">
        <v>218</v>
      </c>
    </row>
    <row r="5" spans="2:41" x14ac:dyDescent="0.3">
      <c r="B5" s="7">
        <v>16</v>
      </c>
      <c r="C5" s="5">
        <v>16</v>
      </c>
      <c r="D5" s="5">
        <f>(C5-B5)+1</f>
        <v>1</v>
      </c>
      <c r="E5" s="8">
        <v>1</v>
      </c>
      <c r="G5" s="7">
        <v>174</v>
      </c>
      <c r="H5" s="8">
        <v>1</v>
      </c>
      <c r="J5" s="7"/>
      <c r="M5" s="8"/>
      <c r="O5" s="7">
        <v>175</v>
      </c>
      <c r="P5" s="5">
        <v>217</v>
      </c>
      <c r="Q5" s="8">
        <f>(P5-O5)+1</f>
        <v>43</v>
      </c>
      <c r="S5" s="7"/>
      <c r="U5" s="8"/>
      <c r="W5" s="7"/>
      <c r="X5" s="8"/>
    </row>
    <row r="6" spans="2:41" x14ac:dyDescent="0.3">
      <c r="B6" s="7">
        <v>18</v>
      </c>
      <c r="C6" s="5">
        <v>19</v>
      </c>
      <c r="D6" s="5">
        <f>(C6-B6)+1</f>
        <v>2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21</v>
      </c>
      <c r="C7" s="5">
        <v>22</v>
      </c>
      <c r="D7" s="5">
        <f>(C7-B7)+1</f>
        <v>2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25</v>
      </c>
      <c r="C8" s="5">
        <v>31</v>
      </c>
      <c r="D8" s="5">
        <f>(C8-B8)+1</f>
        <v>7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33</v>
      </c>
      <c r="C9" s="5">
        <v>33</v>
      </c>
      <c r="D9" s="5">
        <f>(C9-B9)+1</f>
        <v>1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36</v>
      </c>
      <c r="C10" s="5">
        <v>36</v>
      </c>
      <c r="D10" s="5">
        <f>(C10-B10)+1</f>
        <v>1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44</v>
      </c>
      <c r="C11" s="5">
        <v>46</v>
      </c>
      <c r="D11" s="5">
        <f>(C11-B11)+1</f>
        <v>3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61</v>
      </c>
      <c r="C12" s="5">
        <v>64</v>
      </c>
      <c r="D12" s="5">
        <f>(C12-B12)+1</f>
        <v>4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81</v>
      </c>
      <c r="C13" s="5">
        <v>82</v>
      </c>
      <c r="D13" s="5">
        <f>(C13-B13)+1</f>
        <v>2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119</v>
      </c>
      <c r="C14" s="5">
        <v>120</v>
      </c>
      <c r="D14" s="5">
        <f>(C14-B14)+1</f>
        <v>2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138</v>
      </c>
      <c r="C15" s="5">
        <v>140</v>
      </c>
      <c r="D15" s="5">
        <f>(C15-B15)+1</f>
        <v>3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155</v>
      </c>
      <c r="C16" s="5">
        <v>160</v>
      </c>
      <c r="D16" s="5">
        <f>(C16-B16)+1</f>
        <v>6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41" x14ac:dyDescent="0.3">
      <c r="B17" s="7">
        <v>168</v>
      </c>
      <c r="C17" s="5">
        <v>173</v>
      </c>
      <c r="D17" s="5">
        <f>(C17-B17)+1</f>
        <v>6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41" x14ac:dyDescent="0.3">
      <c r="B18" s="9"/>
      <c r="C18" s="10"/>
      <c r="D18" s="10"/>
      <c r="E18" s="11"/>
      <c r="G18" s="9"/>
      <c r="H18" s="11"/>
      <c r="J18" s="9"/>
      <c r="K18" s="10"/>
      <c r="L18" s="10"/>
      <c r="M18" s="11"/>
      <c r="O18" s="9"/>
      <c r="P18" s="10"/>
      <c r="Q18" s="11"/>
      <c r="S18" s="9"/>
      <c r="T18" s="10"/>
      <c r="U18" s="11"/>
      <c r="W18" s="9"/>
      <c r="X18" s="11"/>
    </row>
    <row r="20" spans="2:41" x14ac:dyDescent="0.3">
      <c r="D20" s="5">
        <f>SUM(D4:D18)</f>
        <v>43</v>
      </c>
      <c r="E20" s="5">
        <f>SUM(E4:E18)</f>
        <v>14</v>
      </c>
      <c r="H20" s="5">
        <f>SUM(H4:H18)</f>
        <v>2</v>
      </c>
      <c r="L20" s="5">
        <f>SUM(L4:L18)</f>
        <v>5</v>
      </c>
      <c r="M20" s="5">
        <f>SUM(M4:M18)</f>
        <v>1</v>
      </c>
      <c r="Q20" s="5">
        <f>SUM(Q4:Q18)</f>
        <v>58</v>
      </c>
      <c r="U20" s="5">
        <f>SUM(U4:U18)</f>
        <v>0</v>
      </c>
      <c r="X20" s="5">
        <f>SUM(X4:X18)</f>
        <v>1</v>
      </c>
      <c r="Z20" s="5">
        <f>SUM(Z4:Z18)</f>
        <v>218</v>
      </c>
      <c r="AA20" s="5">
        <f>Z20-(Q20+U20+X20)</f>
        <v>159</v>
      </c>
      <c r="AB20" s="6">
        <f>((D20+H20)/AA20)*100</f>
        <v>28.30188679245283</v>
      </c>
      <c r="AC20" s="6">
        <f>100-AB20</f>
        <v>71.698113207547166</v>
      </c>
      <c r="AD20" s="6">
        <f>(L20/AA20)*100</f>
        <v>3.1446540880503147</v>
      </c>
      <c r="AE20" s="6">
        <f>B4/120</f>
        <v>0.1</v>
      </c>
      <c r="AF20" s="6">
        <f>G4/120</f>
        <v>0.54166666666666663</v>
      </c>
      <c r="AG20" s="6">
        <f>Q5/120</f>
        <v>0.35833333333333334</v>
      </c>
      <c r="AH20" s="6">
        <f>H20</f>
        <v>2</v>
      </c>
      <c r="AI20" s="6">
        <v>1</v>
      </c>
      <c r="AJ20" s="6">
        <f>(AI20/AH20)*100</f>
        <v>50</v>
      </c>
      <c r="AK20" s="6">
        <f>E20+H20</f>
        <v>16</v>
      </c>
      <c r="AL20" s="6">
        <f>(SUM(E22:E23)/AK20)*100</f>
        <v>6.25</v>
      </c>
      <c r="AM20" s="6">
        <f>(SUM(E22:E23)/M20)*100</f>
        <v>100</v>
      </c>
      <c r="AN20" s="6">
        <f>(AVERAGE(L4)*0.5)</f>
        <v>2.5</v>
      </c>
      <c r="AO20" s="6">
        <f>E26</f>
        <v>1.5357142857142858</v>
      </c>
    </row>
    <row r="22" spans="2:41" x14ac:dyDescent="0.3">
      <c r="B22" s="21" t="s">
        <v>25</v>
      </c>
      <c r="E22" s="5">
        <v>1</v>
      </c>
    </row>
    <row r="23" spans="2:41" x14ac:dyDescent="0.3">
      <c r="B23" s="22" t="s">
        <v>26</v>
      </c>
      <c r="E23" s="5">
        <v>0</v>
      </c>
    </row>
    <row r="25" spans="2:41" x14ac:dyDescent="0.3">
      <c r="D25" s="5" t="s">
        <v>9</v>
      </c>
      <c r="E25" s="5" t="s">
        <v>33</v>
      </c>
    </row>
    <row r="26" spans="2:41" ht="100" x14ac:dyDescent="0.3">
      <c r="B26" s="43" t="s">
        <v>34</v>
      </c>
      <c r="C26" s="6"/>
      <c r="D26" s="6">
        <f>AVERAGE(D4:D17)</f>
        <v>3.0714285714285716</v>
      </c>
      <c r="E26" s="6">
        <f>D26*0.5</f>
        <v>1.5357142857142858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O17"/>
  <sheetViews>
    <sheetView topLeftCell="R1" zoomScale="50" workbookViewId="0">
      <selection activeCell="AB11" sqref="AB11:AO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13</v>
      </c>
      <c r="C4" s="5">
        <v>14</v>
      </c>
      <c r="D4" s="5">
        <f>(C4-B4)+1</f>
        <v>2</v>
      </c>
      <c r="E4" s="8">
        <v>1</v>
      </c>
      <c r="G4" s="7">
        <v>15</v>
      </c>
      <c r="H4" s="8">
        <v>1</v>
      </c>
      <c r="J4" s="7"/>
      <c r="M4" s="8"/>
      <c r="O4" s="7">
        <v>16</v>
      </c>
      <c r="P4" s="5">
        <v>18</v>
      </c>
      <c r="Q4" s="8">
        <f>(P4-O4)+1</f>
        <v>3</v>
      </c>
      <c r="S4" s="7"/>
      <c r="U4" s="8"/>
      <c r="W4" s="7">
        <v>214</v>
      </c>
      <c r="X4" s="8">
        <v>1</v>
      </c>
      <c r="Z4" s="5">
        <v>214</v>
      </c>
    </row>
    <row r="5" spans="2:41" x14ac:dyDescent="0.3">
      <c r="B5" s="7">
        <v>59</v>
      </c>
      <c r="C5" s="5">
        <v>60</v>
      </c>
      <c r="D5" s="5">
        <f>(C5-B5)+1</f>
        <v>2</v>
      </c>
      <c r="E5" s="8">
        <v>1</v>
      </c>
      <c r="G5" s="7">
        <v>61</v>
      </c>
      <c r="H5" s="8">
        <v>1</v>
      </c>
      <c r="J5" s="7"/>
      <c r="M5" s="8"/>
      <c r="O5" s="7">
        <v>62</v>
      </c>
      <c r="P5" s="5">
        <v>149</v>
      </c>
      <c r="Q5" s="8">
        <f>(P5-O5)+1</f>
        <v>88</v>
      </c>
      <c r="S5" s="7"/>
      <c r="U5" s="8"/>
      <c r="W5" s="7"/>
      <c r="X5" s="8"/>
    </row>
    <row r="6" spans="2:41" x14ac:dyDescent="0.3">
      <c r="B6" s="7">
        <v>170</v>
      </c>
      <c r="C6" s="5">
        <v>171</v>
      </c>
      <c r="D6" s="5">
        <f>(C6-B6)+1</f>
        <v>2</v>
      </c>
      <c r="E6" s="8">
        <v>1</v>
      </c>
      <c r="G6" s="7">
        <v>190</v>
      </c>
      <c r="H6" s="8">
        <v>1</v>
      </c>
      <c r="J6" s="7"/>
      <c r="M6" s="8"/>
      <c r="O6" s="7">
        <v>191</v>
      </c>
      <c r="P6" s="5">
        <v>213</v>
      </c>
      <c r="Q6" s="8">
        <f>(P6-O6)+1</f>
        <v>23</v>
      </c>
      <c r="S6" s="7"/>
      <c r="U6" s="8"/>
      <c r="W6" s="7"/>
      <c r="X6" s="8"/>
    </row>
    <row r="7" spans="2:41" x14ac:dyDescent="0.3">
      <c r="B7" s="7">
        <v>174</v>
      </c>
      <c r="C7" s="5">
        <v>174</v>
      </c>
      <c r="D7" s="5">
        <f>(C7-B7)+1</f>
        <v>1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181</v>
      </c>
      <c r="C8" s="5">
        <v>183</v>
      </c>
      <c r="D8" s="5">
        <f>(C8-B8)+1</f>
        <v>3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9"/>
      <c r="C9" s="10"/>
      <c r="D9" s="10"/>
      <c r="E9" s="11"/>
      <c r="G9" s="9"/>
      <c r="H9" s="11"/>
      <c r="J9" s="9"/>
      <c r="K9" s="10"/>
      <c r="L9" s="10"/>
      <c r="M9" s="11"/>
      <c r="O9" s="9"/>
      <c r="P9" s="10"/>
      <c r="Q9" s="11"/>
      <c r="S9" s="9"/>
      <c r="T9" s="10"/>
      <c r="U9" s="11"/>
      <c r="W9" s="9"/>
      <c r="X9" s="11"/>
    </row>
    <row r="11" spans="2:41" x14ac:dyDescent="0.3">
      <c r="D11" s="5">
        <f>SUM(D4:D9)</f>
        <v>10</v>
      </c>
      <c r="E11" s="5">
        <f>SUM(E4:E9)</f>
        <v>5</v>
      </c>
      <c r="H11" s="5">
        <f>SUM(H4:H9)</f>
        <v>3</v>
      </c>
      <c r="L11" s="5">
        <f>SUM(L4:L9)</f>
        <v>0</v>
      </c>
      <c r="M11" s="5">
        <f>SUM(M4:M9)</f>
        <v>0</v>
      </c>
      <c r="Q11" s="5">
        <f>SUM(Q4:Q9)</f>
        <v>114</v>
      </c>
      <c r="U11" s="5">
        <f>SUM(U4:U9)</f>
        <v>0</v>
      </c>
      <c r="X11" s="5">
        <f>SUM(X4:X9)</f>
        <v>1</v>
      </c>
      <c r="Z11" s="5">
        <f>SUM(Z4:Z9)</f>
        <v>214</v>
      </c>
      <c r="AA11" s="5">
        <f>Z11-(Q11+U11+X11)</f>
        <v>99</v>
      </c>
      <c r="AB11" s="6">
        <f>((D11+H11)/AA11)*100</f>
        <v>13.131313131313133</v>
      </c>
      <c r="AC11" s="6">
        <f>100-AB11</f>
        <v>86.868686868686865</v>
      </c>
      <c r="AD11" s="6">
        <f>(L11/AA11)*100</f>
        <v>0</v>
      </c>
      <c r="AE11" s="6">
        <f>B4/120</f>
        <v>0.10833333333333334</v>
      </c>
      <c r="AF11" s="6">
        <f>G4/120</f>
        <v>0.125</v>
      </c>
      <c r="AG11" s="6">
        <f>Q6/120</f>
        <v>0.19166666666666668</v>
      </c>
      <c r="AH11" s="6">
        <f>H11</f>
        <v>3</v>
      </c>
      <c r="AI11" s="6">
        <v>2</v>
      </c>
      <c r="AJ11" s="6">
        <f>(AI11/AH11)*100</f>
        <v>66.666666666666657</v>
      </c>
      <c r="AK11" s="6">
        <f>E11+H11</f>
        <v>8</v>
      </c>
      <c r="AL11" s="6">
        <f>(SUM(E13:E14)/AK11)*100</f>
        <v>0</v>
      </c>
      <c r="AM11" s="6" t="s">
        <v>32</v>
      </c>
      <c r="AN11" s="6" t="s">
        <v>32</v>
      </c>
      <c r="AO11" s="6">
        <f>E17</f>
        <v>1</v>
      </c>
    </row>
    <row r="13" spans="2:41" x14ac:dyDescent="0.3">
      <c r="B13" s="21" t="s">
        <v>25</v>
      </c>
      <c r="E13" s="5">
        <v>0</v>
      </c>
    </row>
    <row r="14" spans="2:41" x14ac:dyDescent="0.3">
      <c r="B14" s="22" t="s">
        <v>26</v>
      </c>
      <c r="E14" s="5">
        <v>0</v>
      </c>
    </row>
    <row r="16" spans="2:41" x14ac:dyDescent="0.3">
      <c r="D16" s="5" t="s">
        <v>9</v>
      </c>
      <c r="E16" s="5" t="s">
        <v>33</v>
      </c>
    </row>
    <row r="17" spans="2:5" ht="100" x14ac:dyDescent="0.3">
      <c r="B17" s="43" t="s">
        <v>34</v>
      </c>
      <c r="C17" s="6"/>
      <c r="D17" s="6">
        <f>AVERAGE(D4:D8)</f>
        <v>2</v>
      </c>
      <c r="E17" s="6">
        <f>D17*0.5</f>
        <v>1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FFFA-BB50-E743-A9FB-03E46AB4AB26}">
  <dimension ref="B2:AO29"/>
  <sheetViews>
    <sheetView topLeftCell="Z1" zoomScale="56" workbookViewId="0">
      <selection activeCell="AB23" sqref="AB23:AO2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s="50" customFormat="1" x14ac:dyDescent="0.3">
      <c r="B4" s="44">
        <v>70</v>
      </c>
      <c r="C4" s="45">
        <v>73</v>
      </c>
      <c r="D4" s="45">
        <f>(C4-B4)+1</f>
        <v>4</v>
      </c>
      <c r="E4" s="46">
        <v>1</v>
      </c>
      <c r="F4" s="45"/>
      <c r="G4" s="44">
        <v>342</v>
      </c>
      <c r="H4" s="47">
        <v>1</v>
      </c>
      <c r="I4" s="45"/>
      <c r="J4" s="56">
        <v>281</v>
      </c>
      <c r="K4" s="57">
        <v>282</v>
      </c>
      <c r="L4" s="57">
        <f>(K4-J4)+1</f>
        <v>2</v>
      </c>
      <c r="M4" s="58">
        <v>1</v>
      </c>
      <c r="N4" s="49"/>
      <c r="O4" s="44">
        <v>343</v>
      </c>
      <c r="P4" s="45">
        <v>419</v>
      </c>
      <c r="Q4" s="47">
        <f>(P4-O4)+1</f>
        <v>77</v>
      </c>
      <c r="R4" s="45"/>
      <c r="S4" s="44"/>
      <c r="T4" s="45"/>
      <c r="U4" s="47"/>
      <c r="V4" s="45"/>
      <c r="W4" s="44">
        <v>420</v>
      </c>
      <c r="X4" s="47">
        <v>1</v>
      </c>
      <c r="Y4" s="45"/>
      <c r="Z4" s="45">
        <v>420</v>
      </c>
      <c r="AB4" s="51"/>
      <c r="AC4" s="51"/>
      <c r="AD4" s="51"/>
      <c r="AE4" s="51"/>
      <c r="AF4" s="51"/>
      <c r="AG4" s="51"/>
      <c r="AL4" s="51"/>
    </row>
    <row r="5" spans="2:41" s="50" customFormat="1" x14ac:dyDescent="0.3">
      <c r="B5" s="44">
        <v>85</v>
      </c>
      <c r="C5" s="45">
        <v>87</v>
      </c>
      <c r="D5" s="45">
        <f>(C5-B5)+1</f>
        <v>3</v>
      </c>
      <c r="E5" s="46">
        <v>1</v>
      </c>
      <c r="F5" s="45"/>
      <c r="G5" s="44"/>
      <c r="H5" s="47"/>
      <c r="I5" s="45"/>
      <c r="J5" s="44"/>
      <c r="K5" s="45"/>
      <c r="L5" s="45"/>
      <c r="M5" s="48"/>
      <c r="N5" s="49"/>
      <c r="O5" s="44"/>
      <c r="P5" s="45"/>
      <c r="Q5" s="47"/>
      <c r="R5" s="45"/>
      <c r="S5" s="44"/>
      <c r="T5" s="45"/>
      <c r="U5" s="47"/>
      <c r="V5" s="45"/>
      <c r="W5" s="44"/>
      <c r="X5" s="47"/>
      <c r="Y5" s="45"/>
      <c r="Z5" s="45"/>
      <c r="AB5" s="51"/>
      <c r="AC5" s="51"/>
      <c r="AD5" s="51"/>
      <c r="AE5" s="51"/>
      <c r="AF5" s="51"/>
      <c r="AG5" s="51"/>
      <c r="AL5" s="51"/>
    </row>
    <row r="6" spans="2:41" s="50" customFormat="1" x14ac:dyDescent="0.3">
      <c r="B6" s="44">
        <v>89</v>
      </c>
      <c r="C6" s="45">
        <v>89</v>
      </c>
      <c r="D6" s="45">
        <f>(C6-B6)+1</f>
        <v>1</v>
      </c>
      <c r="E6" s="46">
        <v>1</v>
      </c>
      <c r="F6" s="45"/>
      <c r="G6" s="44"/>
      <c r="H6" s="47"/>
      <c r="I6" s="45"/>
      <c r="J6" s="44"/>
      <c r="K6" s="45"/>
      <c r="L6" s="45"/>
      <c r="M6" s="48"/>
      <c r="N6" s="49"/>
      <c r="O6" s="44"/>
      <c r="P6" s="45"/>
      <c r="Q6" s="47"/>
      <c r="R6" s="45"/>
      <c r="S6" s="44"/>
      <c r="T6" s="45"/>
      <c r="U6" s="47"/>
      <c r="V6" s="45"/>
      <c r="W6" s="44"/>
      <c r="X6" s="47"/>
      <c r="Y6" s="45"/>
      <c r="Z6" s="45"/>
      <c r="AB6" s="51"/>
      <c r="AC6" s="51"/>
      <c r="AD6" s="51"/>
      <c r="AE6" s="51"/>
      <c r="AF6" s="51"/>
      <c r="AG6" s="51"/>
      <c r="AL6" s="51"/>
    </row>
    <row r="7" spans="2:41" s="50" customFormat="1" x14ac:dyDescent="0.3">
      <c r="B7" s="44">
        <v>101</v>
      </c>
      <c r="C7" s="45">
        <v>101</v>
      </c>
      <c r="D7" s="45">
        <f>(C7-B7)+1</f>
        <v>1</v>
      </c>
      <c r="E7" s="46">
        <v>1</v>
      </c>
      <c r="F7" s="45"/>
      <c r="G7" s="44"/>
      <c r="H7" s="47"/>
      <c r="I7" s="45"/>
      <c r="J7" s="44"/>
      <c r="K7" s="45"/>
      <c r="L7" s="45"/>
      <c r="M7" s="48"/>
      <c r="N7" s="49"/>
      <c r="O7" s="44"/>
      <c r="P7" s="45"/>
      <c r="Q7" s="47"/>
      <c r="R7" s="45"/>
      <c r="S7" s="44"/>
      <c r="T7" s="45"/>
      <c r="U7" s="47"/>
      <c r="V7" s="45"/>
      <c r="W7" s="44"/>
      <c r="X7" s="47"/>
      <c r="Y7" s="45"/>
      <c r="Z7" s="45"/>
      <c r="AB7" s="51"/>
      <c r="AC7" s="51"/>
      <c r="AD7" s="51"/>
      <c r="AE7" s="51"/>
      <c r="AF7" s="51"/>
      <c r="AG7" s="51"/>
      <c r="AL7" s="51"/>
    </row>
    <row r="8" spans="2:41" s="50" customFormat="1" x14ac:dyDescent="0.3">
      <c r="B8" s="44">
        <v>126</v>
      </c>
      <c r="C8" s="45">
        <v>127</v>
      </c>
      <c r="D8" s="45">
        <f>(C8-B8)+1</f>
        <v>2</v>
      </c>
      <c r="E8" s="46">
        <v>1</v>
      </c>
      <c r="F8" s="45"/>
      <c r="G8" s="44"/>
      <c r="H8" s="47"/>
      <c r="I8" s="45"/>
      <c r="J8" s="44"/>
      <c r="K8" s="45"/>
      <c r="L8" s="45"/>
      <c r="M8" s="48"/>
      <c r="N8" s="49"/>
      <c r="O8" s="44"/>
      <c r="P8" s="45"/>
      <c r="Q8" s="47"/>
      <c r="R8" s="45"/>
      <c r="S8" s="44"/>
      <c r="T8" s="45"/>
      <c r="U8" s="47"/>
      <c r="V8" s="45"/>
      <c r="W8" s="44"/>
      <c r="X8" s="47"/>
      <c r="Y8" s="45"/>
      <c r="Z8" s="45"/>
      <c r="AB8" s="51"/>
      <c r="AC8" s="51"/>
      <c r="AD8" s="51"/>
      <c r="AE8" s="51"/>
      <c r="AF8" s="51"/>
      <c r="AG8" s="51"/>
      <c r="AL8" s="51"/>
    </row>
    <row r="9" spans="2:41" s="50" customFormat="1" x14ac:dyDescent="0.3">
      <c r="B9" s="44">
        <v>129</v>
      </c>
      <c r="C9" s="45">
        <v>129</v>
      </c>
      <c r="D9" s="45">
        <f>(C9-B9)+1</f>
        <v>1</v>
      </c>
      <c r="E9" s="46">
        <v>1</v>
      </c>
      <c r="F9" s="45"/>
      <c r="G9" s="44"/>
      <c r="H9" s="47"/>
      <c r="I9" s="45"/>
      <c r="J9" s="44"/>
      <c r="K9" s="45"/>
      <c r="L9" s="45"/>
      <c r="M9" s="48"/>
      <c r="N9" s="49"/>
      <c r="O9" s="44"/>
      <c r="P9" s="45"/>
      <c r="Q9" s="47"/>
      <c r="R9" s="45"/>
      <c r="S9" s="44"/>
      <c r="T9" s="45"/>
      <c r="U9" s="47"/>
      <c r="V9" s="45"/>
      <c r="W9" s="44"/>
      <c r="X9" s="47"/>
      <c r="Y9" s="45"/>
      <c r="Z9" s="45"/>
      <c r="AB9" s="51"/>
      <c r="AC9" s="51"/>
      <c r="AD9" s="51"/>
      <c r="AE9" s="51"/>
      <c r="AF9" s="51"/>
      <c r="AG9" s="51"/>
      <c r="AL9" s="51"/>
    </row>
    <row r="10" spans="2:41" s="50" customFormat="1" x14ac:dyDescent="0.3">
      <c r="B10" s="44">
        <v>187</v>
      </c>
      <c r="C10" s="45">
        <v>188</v>
      </c>
      <c r="D10" s="45">
        <f>(C10-B10)+1</f>
        <v>2</v>
      </c>
      <c r="E10" s="46">
        <v>1</v>
      </c>
      <c r="F10" s="45"/>
      <c r="G10" s="44"/>
      <c r="H10" s="47"/>
      <c r="I10" s="45"/>
      <c r="J10" s="44"/>
      <c r="K10" s="45"/>
      <c r="L10" s="45"/>
      <c r="M10" s="48"/>
      <c r="N10" s="49"/>
      <c r="O10" s="44"/>
      <c r="P10" s="45"/>
      <c r="Q10" s="47"/>
      <c r="R10" s="45"/>
      <c r="S10" s="44"/>
      <c r="T10" s="45"/>
      <c r="U10" s="47"/>
      <c r="V10" s="45"/>
      <c r="W10" s="44"/>
      <c r="X10" s="47"/>
      <c r="Y10" s="45"/>
      <c r="Z10" s="45"/>
      <c r="AB10" s="51"/>
      <c r="AC10" s="51"/>
      <c r="AD10" s="51"/>
      <c r="AE10" s="51"/>
      <c r="AF10" s="51"/>
      <c r="AG10" s="51"/>
      <c r="AL10" s="51"/>
    </row>
    <row r="11" spans="2:41" s="50" customFormat="1" x14ac:dyDescent="0.3">
      <c r="B11" s="44">
        <v>198</v>
      </c>
      <c r="C11" s="45">
        <v>198</v>
      </c>
      <c r="D11" s="45">
        <f>(C11-B11)+1</f>
        <v>1</v>
      </c>
      <c r="E11" s="46">
        <v>1</v>
      </c>
      <c r="F11" s="45"/>
      <c r="G11" s="44"/>
      <c r="H11" s="47"/>
      <c r="I11" s="45"/>
      <c r="J11" s="44"/>
      <c r="K11" s="45"/>
      <c r="L11" s="45"/>
      <c r="M11" s="48"/>
      <c r="N11" s="49"/>
      <c r="O11" s="44"/>
      <c r="P11" s="45"/>
      <c r="Q11" s="47"/>
      <c r="R11" s="45"/>
      <c r="S11" s="44"/>
      <c r="T11" s="45"/>
      <c r="U11" s="47"/>
      <c r="V11" s="45"/>
      <c r="W11" s="44"/>
      <c r="X11" s="47"/>
      <c r="Y11" s="45"/>
      <c r="Z11" s="45"/>
      <c r="AB11" s="51"/>
      <c r="AC11" s="51"/>
      <c r="AD11" s="51"/>
      <c r="AE11" s="51"/>
      <c r="AF11" s="51"/>
      <c r="AG11" s="51"/>
      <c r="AL11" s="51"/>
    </row>
    <row r="12" spans="2:41" s="50" customFormat="1" x14ac:dyDescent="0.3">
      <c r="B12" s="44">
        <v>211</v>
      </c>
      <c r="C12" s="45">
        <v>213</v>
      </c>
      <c r="D12" s="45">
        <f>(C12-B12)+1</f>
        <v>3</v>
      </c>
      <c r="E12" s="46">
        <v>1</v>
      </c>
      <c r="F12" s="45"/>
      <c r="G12" s="44"/>
      <c r="H12" s="47"/>
      <c r="I12" s="45"/>
      <c r="J12" s="44"/>
      <c r="K12" s="45"/>
      <c r="L12" s="45"/>
      <c r="M12" s="48"/>
      <c r="N12" s="49"/>
      <c r="O12" s="44"/>
      <c r="P12" s="45"/>
      <c r="Q12" s="47"/>
      <c r="R12" s="45"/>
      <c r="S12" s="44"/>
      <c r="T12" s="45"/>
      <c r="U12" s="47"/>
      <c r="V12" s="45"/>
      <c r="W12" s="44"/>
      <c r="X12" s="47"/>
      <c r="Y12" s="45"/>
      <c r="Z12" s="45"/>
      <c r="AB12" s="51"/>
      <c r="AC12" s="51"/>
      <c r="AD12" s="51"/>
      <c r="AE12" s="51"/>
      <c r="AF12" s="51"/>
      <c r="AG12" s="51"/>
      <c r="AL12" s="51"/>
    </row>
    <row r="13" spans="2:41" s="50" customFormat="1" x14ac:dyDescent="0.3">
      <c r="B13" s="52">
        <v>217</v>
      </c>
      <c r="C13" s="50">
        <v>220</v>
      </c>
      <c r="D13" s="50">
        <f>(C13-B13)+1</f>
        <v>4</v>
      </c>
      <c r="E13" s="46">
        <v>1</v>
      </c>
      <c r="G13" s="52"/>
      <c r="H13" s="46"/>
      <c r="J13" s="52"/>
      <c r="M13" s="46"/>
      <c r="O13" s="52"/>
      <c r="Q13" s="46"/>
      <c r="S13" s="52"/>
      <c r="U13" s="46"/>
      <c r="W13" s="52"/>
      <c r="X13" s="46"/>
      <c r="AB13" s="51"/>
      <c r="AC13" s="51"/>
      <c r="AD13" s="51"/>
      <c r="AE13" s="51"/>
      <c r="AF13" s="51"/>
      <c r="AG13" s="51"/>
      <c r="AL13" s="51"/>
    </row>
    <row r="14" spans="2:41" s="50" customFormat="1" x14ac:dyDescent="0.3">
      <c r="B14" s="52">
        <v>243</v>
      </c>
      <c r="C14" s="50">
        <v>253</v>
      </c>
      <c r="D14" s="50">
        <f>(C14-B14)+1</f>
        <v>11</v>
      </c>
      <c r="E14" s="46">
        <v>1</v>
      </c>
      <c r="G14" s="52"/>
      <c r="H14" s="46"/>
      <c r="J14" s="52"/>
      <c r="M14" s="46"/>
      <c r="O14" s="52"/>
      <c r="Q14" s="46"/>
      <c r="S14" s="52"/>
      <c r="U14" s="46"/>
      <c r="W14" s="52"/>
      <c r="X14" s="46"/>
      <c r="AB14" s="51"/>
      <c r="AC14" s="51"/>
      <c r="AD14" s="51"/>
      <c r="AE14" s="51"/>
      <c r="AF14" s="51"/>
      <c r="AG14" s="51"/>
      <c r="AL14" s="51"/>
    </row>
    <row r="15" spans="2:41" s="50" customFormat="1" x14ac:dyDescent="0.3">
      <c r="B15" s="52">
        <v>280</v>
      </c>
      <c r="C15" s="50">
        <v>280</v>
      </c>
      <c r="D15" s="50">
        <f>(C15-B15)+1</f>
        <v>1</v>
      </c>
      <c r="E15" s="46">
        <v>1</v>
      </c>
      <c r="G15" s="52"/>
      <c r="H15" s="46"/>
      <c r="J15" s="52"/>
      <c r="M15" s="46"/>
      <c r="O15" s="52"/>
      <c r="Q15" s="46"/>
      <c r="S15" s="52"/>
      <c r="U15" s="46"/>
      <c r="W15" s="52"/>
      <c r="X15" s="46"/>
      <c r="AB15" s="51"/>
      <c r="AC15" s="51"/>
      <c r="AD15" s="51"/>
      <c r="AE15" s="51"/>
      <c r="AF15" s="51"/>
      <c r="AG15" s="51"/>
      <c r="AL15" s="51"/>
    </row>
    <row r="16" spans="2:41" s="50" customFormat="1" x14ac:dyDescent="0.3">
      <c r="B16" s="52">
        <v>290</v>
      </c>
      <c r="C16" s="50">
        <v>290</v>
      </c>
      <c r="D16" s="50">
        <f>(C16-B16)+1</f>
        <v>1</v>
      </c>
      <c r="E16" s="46">
        <v>1</v>
      </c>
      <c r="G16" s="52"/>
      <c r="H16" s="46"/>
      <c r="J16" s="52"/>
      <c r="M16" s="46"/>
      <c r="O16" s="52"/>
      <c r="Q16" s="46"/>
      <c r="S16" s="52"/>
      <c r="U16" s="46"/>
      <c r="W16" s="52"/>
      <c r="X16" s="46"/>
      <c r="AB16" s="51"/>
      <c r="AC16" s="51"/>
      <c r="AD16" s="51"/>
      <c r="AE16" s="51"/>
      <c r="AF16" s="51"/>
      <c r="AG16" s="51"/>
      <c r="AL16" s="51"/>
    </row>
    <row r="17" spans="2:41" s="50" customFormat="1" x14ac:dyDescent="0.3">
      <c r="B17" s="52">
        <v>302</v>
      </c>
      <c r="C17" s="50">
        <v>304</v>
      </c>
      <c r="D17" s="50">
        <f>(C17-B17)+1</f>
        <v>3</v>
      </c>
      <c r="E17" s="46">
        <v>1</v>
      </c>
      <c r="G17" s="52"/>
      <c r="H17" s="46"/>
      <c r="J17" s="52"/>
      <c r="M17" s="46"/>
      <c r="O17" s="52"/>
      <c r="Q17" s="46"/>
      <c r="S17" s="52"/>
      <c r="U17" s="46"/>
      <c r="W17" s="52"/>
      <c r="X17" s="46"/>
      <c r="AB17" s="51"/>
      <c r="AC17" s="51"/>
      <c r="AD17" s="51"/>
      <c r="AE17" s="51"/>
      <c r="AF17" s="51"/>
      <c r="AG17" s="51"/>
      <c r="AL17" s="51"/>
    </row>
    <row r="18" spans="2:41" s="50" customFormat="1" x14ac:dyDescent="0.3">
      <c r="B18" s="52">
        <v>313</v>
      </c>
      <c r="C18" s="50">
        <v>313</v>
      </c>
      <c r="D18" s="50">
        <f>(C18-B18)+1</f>
        <v>1</v>
      </c>
      <c r="E18" s="46">
        <v>1</v>
      </c>
      <c r="G18" s="52"/>
      <c r="H18" s="46"/>
      <c r="J18" s="52"/>
      <c r="M18" s="46"/>
      <c r="O18" s="52"/>
      <c r="Q18" s="46"/>
      <c r="S18" s="52"/>
      <c r="U18" s="46"/>
      <c r="W18" s="52"/>
      <c r="X18" s="46"/>
      <c r="AB18" s="51"/>
      <c r="AC18" s="51"/>
      <c r="AD18" s="51"/>
      <c r="AE18" s="51"/>
      <c r="AF18" s="51"/>
      <c r="AG18" s="51"/>
      <c r="AL18" s="51"/>
    </row>
    <row r="19" spans="2:41" s="50" customFormat="1" x14ac:dyDescent="0.3">
      <c r="B19" s="52">
        <v>327</v>
      </c>
      <c r="C19" s="50">
        <v>330</v>
      </c>
      <c r="D19" s="50">
        <f>(C19-B19)+1</f>
        <v>4</v>
      </c>
      <c r="E19" s="46">
        <v>1</v>
      </c>
      <c r="G19" s="52"/>
      <c r="H19" s="46"/>
      <c r="J19" s="52"/>
      <c r="M19" s="46"/>
      <c r="O19" s="52"/>
      <c r="Q19" s="46"/>
      <c r="S19" s="52"/>
      <c r="U19" s="46"/>
      <c r="W19" s="52"/>
      <c r="X19" s="46"/>
      <c r="AB19" s="51"/>
      <c r="AC19" s="51"/>
      <c r="AD19" s="51"/>
      <c r="AE19" s="51"/>
      <c r="AF19" s="51"/>
      <c r="AG19" s="51"/>
      <c r="AL19" s="51"/>
    </row>
    <row r="20" spans="2:41" s="50" customFormat="1" x14ac:dyDescent="0.3">
      <c r="B20" s="52">
        <v>340</v>
      </c>
      <c r="C20" s="50">
        <v>341</v>
      </c>
      <c r="D20" s="50">
        <f>(C20-B20)+1</f>
        <v>2</v>
      </c>
      <c r="E20" s="46">
        <v>1</v>
      </c>
      <c r="G20" s="52"/>
      <c r="H20" s="46"/>
      <c r="J20" s="52"/>
      <c r="M20" s="46"/>
      <c r="O20" s="52"/>
      <c r="Q20" s="46"/>
      <c r="S20" s="52"/>
      <c r="U20" s="46"/>
      <c r="W20" s="52"/>
      <c r="X20" s="46"/>
      <c r="AB20" s="51"/>
      <c r="AC20" s="51"/>
      <c r="AD20" s="51"/>
      <c r="AE20" s="51"/>
      <c r="AF20" s="51"/>
      <c r="AG20" s="51"/>
      <c r="AL20" s="51"/>
    </row>
    <row r="21" spans="2:41" s="50" customFormat="1" x14ac:dyDescent="0.3">
      <c r="B21" s="53"/>
      <c r="C21" s="54"/>
      <c r="D21" s="54"/>
      <c r="E21" s="55"/>
      <c r="G21" s="53"/>
      <c r="H21" s="55"/>
      <c r="J21" s="53"/>
      <c r="K21" s="54"/>
      <c r="L21" s="54"/>
      <c r="M21" s="55"/>
      <c r="O21" s="53"/>
      <c r="P21" s="54"/>
      <c r="Q21" s="55"/>
      <c r="S21" s="53"/>
      <c r="T21" s="54"/>
      <c r="U21" s="55"/>
      <c r="W21" s="53"/>
      <c r="X21" s="55"/>
      <c r="AB21" s="51"/>
      <c r="AC21" s="51"/>
      <c r="AD21" s="51"/>
      <c r="AE21" s="51"/>
      <c r="AF21" s="51"/>
      <c r="AG21" s="51"/>
      <c r="AL21" s="51"/>
    </row>
    <row r="23" spans="2:41" x14ac:dyDescent="0.3">
      <c r="D23" s="5">
        <f>SUM(D4:D20)</f>
        <v>45</v>
      </c>
      <c r="E23" s="5">
        <f>SUM(E4:E20)</f>
        <v>17</v>
      </c>
      <c r="H23" s="5">
        <f>SUM(H4:H20)</f>
        <v>1</v>
      </c>
      <c r="L23" s="5">
        <f>SUM(L4:L20)</f>
        <v>2</v>
      </c>
      <c r="M23" s="5">
        <f>SUM(M4:M20)</f>
        <v>1</v>
      </c>
      <c r="Q23" s="5">
        <f>SUM(Q4:Q20)</f>
        <v>77</v>
      </c>
      <c r="U23" s="5">
        <f>SUM(U21:U21)</f>
        <v>0</v>
      </c>
      <c r="X23" s="5">
        <f>SUM(X4:X20)</f>
        <v>1</v>
      </c>
      <c r="Z23" s="5">
        <f>SUM(Z4:Z20)</f>
        <v>420</v>
      </c>
      <c r="AA23" s="5">
        <f>Z23-(Q23+U23+X23)</f>
        <v>342</v>
      </c>
      <c r="AB23" s="6">
        <f>((D23+H23)/AA23)*100</f>
        <v>13.450292397660817</v>
      </c>
      <c r="AC23" s="6">
        <f>100-AB23</f>
        <v>86.549707602339183</v>
      </c>
      <c r="AD23" s="6">
        <f>(L23/AA23)*100</f>
        <v>0.58479532163742687</v>
      </c>
      <c r="AE23" s="6">
        <f>B4/120</f>
        <v>0.58333333333333337</v>
      </c>
      <c r="AF23" s="6">
        <f>G4/120</f>
        <v>2.85</v>
      </c>
      <c r="AG23" s="6">
        <f>Q4/120</f>
        <v>0.64166666666666672</v>
      </c>
      <c r="AH23" s="6">
        <f>H23</f>
        <v>1</v>
      </c>
      <c r="AI23" s="6">
        <v>0</v>
      </c>
      <c r="AJ23" s="6">
        <f>(AI23/AH23)*100</f>
        <v>0</v>
      </c>
      <c r="AK23" s="6">
        <f>E23+H23</f>
        <v>18</v>
      </c>
      <c r="AL23" s="6">
        <f>(SUM(E25:E26)/AK23)*100</f>
        <v>5.5555555555555554</v>
      </c>
      <c r="AM23" s="6">
        <f>(SUM(E25:E26)/M23)*100</f>
        <v>100</v>
      </c>
      <c r="AN23" s="6">
        <f>(AVERAGE(L4)*0.5)</f>
        <v>1</v>
      </c>
      <c r="AO23" s="6">
        <f>E29</f>
        <v>1.3235294117647058</v>
      </c>
    </row>
    <row r="25" spans="2:41" x14ac:dyDescent="0.3">
      <c r="B25" s="21" t="s">
        <v>25</v>
      </c>
      <c r="E25" s="5">
        <v>1</v>
      </c>
    </row>
    <row r="26" spans="2:41" x14ac:dyDescent="0.3">
      <c r="B26" s="22" t="s">
        <v>26</v>
      </c>
      <c r="E26" s="5">
        <v>0</v>
      </c>
    </row>
    <row r="28" spans="2:41" x14ac:dyDescent="0.3">
      <c r="D28" s="5" t="s">
        <v>9</v>
      </c>
      <c r="E28" s="5" t="s">
        <v>33</v>
      </c>
    </row>
    <row r="29" spans="2:41" ht="100" x14ac:dyDescent="0.3">
      <c r="B29" s="43" t="s">
        <v>34</v>
      </c>
      <c r="C29" s="6"/>
      <c r="D29" s="6">
        <f>AVERAGE(D3:D21)</f>
        <v>2.6470588235294117</v>
      </c>
      <c r="E29" s="6">
        <f>D29*0.5</f>
        <v>1.3235294117647058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FA8D-C0F9-9A46-B606-DEE99FBEBC18}">
  <dimension ref="B2:AO13"/>
  <sheetViews>
    <sheetView topLeftCell="U1" zoomScale="56" workbookViewId="0">
      <selection activeCell="AB7" sqref="AB7:AO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2</v>
      </c>
      <c r="C4" s="5">
        <v>9</v>
      </c>
      <c r="D4" s="5">
        <f>(C4-B4)+1</f>
        <v>8</v>
      </c>
      <c r="E4" s="8">
        <v>1</v>
      </c>
      <c r="G4" s="7">
        <v>10</v>
      </c>
      <c r="H4" s="8">
        <v>1</v>
      </c>
      <c r="J4" s="7"/>
      <c r="M4" s="8"/>
      <c r="O4" s="7">
        <v>11</v>
      </c>
      <c r="P4" s="5">
        <v>55</v>
      </c>
      <c r="Q4" s="8">
        <f>(P4-O4)+1</f>
        <v>45</v>
      </c>
      <c r="S4" s="7"/>
      <c r="U4" s="8"/>
      <c r="W4" s="7">
        <v>56</v>
      </c>
      <c r="X4" s="8">
        <v>1</v>
      </c>
      <c r="Z4" s="5">
        <v>56</v>
      </c>
    </row>
    <row r="5" spans="2:41" x14ac:dyDescent="0.3">
      <c r="B5" s="9"/>
      <c r="C5" s="10"/>
      <c r="D5" s="10"/>
      <c r="E5" s="11"/>
      <c r="G5" s="9"/>
      <c r="H5" s="11"/>
      <c r="J5" s="9"/>
      <c r="K5" s="10"/>
      <c r="L5" s="10"/>
      <c r="M5" s="11"/>
      <c r="O5" s="9"/>
      <c r="P5" s="10"/>
      <c r="Q5" s="11"/>
      <c r="S5" s="9"/>
      <c r="T5" s="10"/>
      <c r="U5" s="11"/>
      <c r="W5" s="9"/>
      <c r="X5" s="11"/>
    </row>
    <row r="7" spans="2:41" x14ac:dyDescent="0.3">
      <c r="D7" s="5">
        <f>SUM(D4:D5)</f>
        <v>8</v>
      </c>
      <c r="E7" s="5">
        <f>SUM(E4:E5)</f>
        <v>1</v>
      </c>
      <c r="H7" s="5">
        <f>SUM(H4:H5)</f>
        <v>1</v>
      </c>
      <c r="L7" s="5">
        <f>SUM(L4:L5)</f>
        <v>0</v>
      </c>
      <c r="M7" s="5">
        <f>SUM(M4:M5)</f>
        <v>0</v>
      </c>
      <c r="Q7" s="5">
        <f>SUM(Q4:Q5)</f>
        <v>45</v>
      </c>
      <c r="U7" s="5">
        <f>SUM(U4:U5)</f>
        <v>0</v>
      </c>
      <c r="X7" s="5">
        <f>SUM(X4:X5)</f>
        <v>1</v>
      </c>
      <c r="Z7" s="5">
        <f>SUM(Z4:Z5)</f>
        <v>56</v>
      </c>
      <c r="AA7" s="5">
        <f>Z7-(Q7+U7+X7)</f>
        <v>10</v>
      </c>
      <c r="AB7" s="6">
        <f>((D7+H7)/AA7)*100</f>
        <v>90</v>
      </c>
      <c r="AC7" s="6">
        <f>100-AB7</f>
        <v>10</v>
      </c>
      <c r="AD7" s="6">
        <f>(L7/AA7)*100</f>
        <v>0</v>
      </c>
      <c r="AE7" s="6">
        <f>B4/120</f>
        <v>1.6666666666666666E-2</v>
      </c>
      <c r="AF7" s="6">
        <f>G4/120</f>
        <v>8.3333333333333329E-2</v>
      </c>
      <c r="AG7" s="6">
        <f>Q4/120</f>
        <v>0.375</v>
      </c>
      <c r="AH7" s="6">
        <f>H7</f>
        <v>1</v>
      </c>
      <c r="AI7" s="6">
        <v>0</v>
      </c>
      <c r="AJ7" s="6">
        <f>(AI7/AH7)*100</f>
        <v>0</v>
      </c>
      <c r="AK7" s="6">
        <f>E7+H7</f>
        <v>2</v>
      </c>
      <c r="AL7" s="6">
        <f>(SUM(E9:E10)/AK7)*100</f>
        <v>0</v>
      </c>
      <c r="AM7" s="6" t="s">
        <v>32</v>
      </c>
      <c r="AN7" s="6" t="s">
        <v>32</v>
      </c>
      <c r="AO7" s="6">
        <f>E13</f>
        <v>4</v>
      </c>
    </row>
    <row r="9" spans="2:41" x14ac:dyDescent="0.3">
      <c r="B9" s="21" t="s">
        <v>25</v>
      </c>
      <c r="E9" s="5">
        <v>0</v>
      </c>
    </row>
    <row r="10" spans="2:41" x14ac:dyDescent="0.3">
      <c r="B10" s="22" t="s">
        <v>26</v>
      </c>
      <c r="E10" s="5">
        <v>0</v>
      </c>
    </row>
    <row r="12" spans="2:41" x14ac:dyDescent="0.3">
      <c r="D12" s="5" t="s">
        <v>9</v>
      </c>
      <c r="E12" s="5" t="s">
        <v>33</v>
      </c>
    </row>
    <row r="13" spans="2:41" ht="100" x14ac:dyDescent="0.3">
      <c r="B13" s="43" t="s">
        <v>34</v>
      </c>
      <c r="C13" s="6"/>
      <c r="D13" s="6">
        <f>AVERAGE(D4:D5)</f>
        <v>8</v>
      </c>
      <c r="E13" s="6">
        <f>D13*0.5</f>
        <v>4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BC5-CC64-9549-A542-0522FD05B7BA}">
  <dimension ref="B2:AO13"/>
  <sheetViews>
    <sheetView topLeftCell="U1" zoomScale="56" workbookViewId="0">
      <selection activeCell="AB7" sqref="AB7:AO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99</v>
      </c>
      <c r="C4" s="5">
        <v>110</v>
      </c>
      <c r="D4" s="5">
        <f>(C4-B4)+1</f>
        <v>12</v>
      </c>
      <c r="E4" s="8">
        <v>1</v>
      </c>
      <c r="G4" s="7">
        <v>111</v>
      </c>
      <c r="H4" s="8">
        <v>1</v>
      </c>
      <c r="J4" s="7"/>
      <c r="M4" s="8"/>
      <c r="O4" s="7">
        <v>112</v>
      </c>
      <c r="P4" s="5">
        <v>201</v>
      </c>
      <c r="Q4" s="8">
        <f>(P4-O4)+1</f>
        <v>90</v>
      </c>
      <c r="S4" s="7"/>
      <c r="U4" s="8"/>
      <c r="W4" s="7">
        <v>202</v>
      </c>
      <c r="X4" s="8">
        <v>1</v>
      </c>
      <c r="Z4" s="5">
        <v>202</v>
      </c>
    </row>
    <row r="5" spans="2:41" x14ac:dyDescent="0.3">
      <c r="B5" s="9"/>
      <c r="C5" s="10"/>
      <c r="D5" s="10"/>
      <c r="E5" s="11"/>
      <c r="G5" s="9"/>
      <c r="H5" s="11"/>
      <c r="J5" s="9"/>
      <c r="K5" s="10"/>
      <c r="L5" s="10"/>
      <c r="M5" s="11"/>
      <c r="O5" s="9"/>
      <c r="P5" s="10"/>
      <c r="Q5" s="11"/>
      <c r="S5" s="9"/>
      <c r="T5" s="10"/>
      <c r="U5" s="11"/>
      <c r="W5" s="9"/>
      <c r="X5" s="11"/>
    </row>
    <row r="7" spans="2:41" x14ac:dyDescent="0.3">
      <c r="D7" s="5">
        <f>SUM(D4:D5)</f>
        <v>12</v>
      </c>
      <c r="E7" s="5">
        <f>SUM(E4:E5)</f>
        <v>1</v>
      </c>
      <c r="H7" s="5">
        <f>SUM(H4:H5)</f>
        <v>1</v>
      </c>
      <c r="L7" s="5">
        <f>SUM(L4:L5)</f>
        <v>0</v>
      </c>
      <c r="M7" s="5">
        <f>SUM(M4:M5)</f>
        <v>0</v>
      </c>
      <c r="Q7" s="5">
        <f>SUM(Q4:Q5)</f>
        <v>90</v>
      </c>
      <c r="U7" s="5">
        <f>SUM(U4:U5)</f>
        <v>0</v>
      </c>
      <c r="X7" s="5">
        <f>SUM(X4:X5)</f>
        <v>1</v>
      </c>
      <c r="Z7" s="5">
        <f>SUM(Z4:Z5)</f>
        <v>202</v>
      </c>
      <c r="AA7" s="5">
        <f>Z7-(Q7+U7+X7)</f>
        <v>111</v>
      </c>
      <c r="AB7" s="6">
        <f>((D7+H7)/AA7)*100</f>
        <v>11.711711711711711</v>
      </c>
      <c r="AC7" s="6">
        <f>100-AB7</f>
        <v>88.288288288288285</v>
      </c>
      <c r="AD7" s="6">
        <f>(L7/AA7)*100</f>
        <v>0</v>
      </c>
      <c r="AE7" s="6">
        <f>B4/120</f>
        <v>0.82499999999999996</v>
      </c>
      <c r="AF7" s="6">
        <f>G4/120</f>
        <v>0.92500000000000004</v>
      </c>
      <c r="AG7" s="6">
        <f>Q4/120</f>
        <v>0.75</v>
      </c>
      <c r="AH7" s="6">
        <f>H7</f>
        <v>1</v>
      </c>
      <c r="AI7" s="6">
        <v>0</v>
      </c>
      <c r="AJ7" s="6">
        <f>(AI7/AH7)*100</f>
        <v>0</v>
      </c>
      <c r="AK7" s="6">
        <f>E7+H7</f>
        <v>2</v>
      </c>
      <c r="AL7" s="6">
        <f>(SUM(E9:E10)/AK7)*100</f>
        <v>0</v>
      </c>
      <c r="AM7" s="6" t="s">
        <v>32</v>
      </c>
      <c r="AN7" s="6" t="s">
        <v>32</v>
      </c>
      <c r="AO7" s="6">
        <f>E13</f>
        <v>6</v>
      </c>
    </row>
    <row r="9" spans="2:41" x14ac:dyDescent="0.3">
      <c r="B9" s="21" t="s">
        <v>25</v>
      </c>
      <c r="E9" s="5">
        <v>0</v>
      </c>
    </row>
    <row r="10" spans="2:41" x14ac:dyDescent="0.3">
      <c r="B10" s="22" t="s">
        <v>26</v>
      </c>
      <c r="E10" s="5">
        <v>0</v>
      </c>
    </row>
    <row r="12" spans="2:41" x14ac:dyDescent="0.3">
      <c r="D12" s="5" t="s">
        <v>9</v>
      </c>
      <c r="E12" s="5" t="s">
        <v>33</v>
      </c>
    </row>
    <row r="13" spans="2:41" ht="100" x14ac:dyDescent="0.3">
      <c r="B13" s="43" t="s">
        <v>34</v>
      </c>
      <c r="C13" s="6"/>
      <c r="D13" s="6">
        <f>AVERAGE(D4:D5)</f>
        <v>12</v>
      </c>
      <c r="E13" s="6">
        <f>D13*0.5</f>
        <v>6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BD91-9787-6A45-A4B9-B388E86CFF23}">
  <dimension ref="B2:AO14"/>
  <sheetViews>
    <sheetView topLeftCell="P1" zoomScale="40" workbookViewId="0">
      <selection activeCell="AB8" sqref="AB8:AO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9.83203125" style="5" bestFit="1" customWidth="1"/>
    <col min="42" max="16384" width="8.83203125" style="5"/>
  </cols>
  <sheetData>
    <row r="2" spans="2:41" ht="81" customHeight="1" x14ac:dyDescent="0.3">
      <c r="B2" s="25" t="s">
        <v>0</v>
      </c>
      <c r="C2" s="26"/>
      <c r="D2" s="26"/>
      <c r="E2" s="27"/>
      <c r="F2" s="13"/>
      <c r="G2" s="28" t="s">
        <v>4</v>
      </c>
      <c r="H2" s="29"/>
      <c r="I2" s="13"/>
      <c r="J2" s="30" t="s">
        <v>15</v>
      </c>
      <c r="K2" s="31"/>
      <c r="L2" s="31"/>
      <c r="M2" s="32"/>
      <c r="N2" s="13"/>
      <c r="O2" s="33" t="s">
        <v>7</v>
      </c>
      <c r="P2" s="34"/>
      <c r="Q2" s="35"/>
      <c r="R2" s="13"/>
      <c r="S2" s="36" t="s">
        <v>30</v>
      </c>
      <c r="T2" s="37"/>
      <c r="U2" s="38"/>
      <c r="V2" s="13"/>
      <c r="W2" s="23" t="s">
        <v>8</v>
      </c>
      <c r="X2" s="24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29</v>
      </c>
      <c r="AO2" s="4" t="s">
        <v>35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</row>
    <row r="4" spans="2:41" x14ac:dyDescent="0.3">
      <c r="B4" s="7">
        <v>21</v>
      </c>
      <c r="C4" s="5">
        <v>26</v>
      </c>
      <c r="D4" s="5">
        <f>(C4-B4)+1</f>
        <v>6</v>
      </c>
      <c r="E4" s="8">
        <v>1</v>
      </c>
      <c r="G4" s="7">
        <v>46</v>
      </c>
      <c r="H4" s="8">
        <v>1</v>
      </c>
      <c r="J4" s="7"/>
      <c r="M4" s="8"/>
      <c r="O4" s="7">
        <v>47</v>
      </c>
      <c r="P4" s="5">
        <v>94</v>
      </c>
      <c r="Q4" s="8">
        <f>(P4-O4)+1</f>
        <v>48</v>
      </c>
      <c r="S4" s="7"/>
      <c r="U4" s="8"/>
      <c r="W4" s="7">
        <v>95</v>
      </c>
      <c r="X4" s="8">
        <v>1</v>
      </c>
      <c r="Z4" s="5">
        <v>95</v>
      </c>
    </row>
    <row r="5" spans="2:41" x14ac:dyDescent="0.3">
      <c r="B5" s="7">
        <v>40</v>
      </c>
      <c r="C5" s="5">
        <v>45</v>
      </c>
      <c r="D5" s="5">
        <f>(C5-B5)+1</f>
        <v>6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9"/>
      <c r="C6" s="10"/>
      <c r="D6" s="10"/>
      <c r="E6" s="11"/>
      <c r="G6" s="9"/>
      <c r="H6" s="11"/>
      <c r="J6" s="9"/>
      <c r="K6" s="10"/>
      <c r="L6" s="10"/>
      <c r="M6" s="11"/>
      <c r="O6" s="9"/>
      <c r="P6" s="10"/>
      <c r="Q6" s="11"/>
      <c r="S6" s="9"/>
      <c r="T6" s="10"/>
      <c r="U6" s="11"/>
      <c r="W6" s="9"/>
      <c r="X6" s="11"/>
    </row>
    <row r="8" spans="2:41" x14ac:dyDescent="0.3">
      <c r="D8" s="5">
        <f>SUM(D4:D6)</f>
        <v>12</v>
      </c>
      <c r="E8" s="5">
        <f>SUM(E4:E6)</f>
        <v>2</v>
      </c>
      <c r="H8" s="5">
        <f>SUM(H4:H6)</f>
        <v>1</v>
      </c>
      <c r="L8" s="5">
        <f>SUM(L4:L6)</f>
        <v>0</v>
      </c>
      <c r="M8" s="5">
        <f>SUM(M4:M6)</f>
        <v>0</v>
      </c>
      <c r="Q8" s="5">
        <f>SUM(Q4:Q6)</f>
        <v>48</v>
      </c>
      <c r="U8" s="5">
        <f>SUM(U4:U6)</f>
        <v>0</v>
      </c>
      <c r="X8" s="5">
        <f>SUM(X4:X6)</f>
        <v>1</v>
      </c>
      <c r="Z8" s="5">
        <f>SUM(Z4:Z6)</f>
        <v>95</v>
      </c>
      <c r="AA8" s="5">
        <f>Z8-(Q8+U8+X8)</f>
        <v>46</v>
      </c>
      <c r="AB8" s="6">
        <f>((D8+H8)/AA8)*100</f>
        <v>28.260869565217391</v>
      </c>
      <c r="AC8" s="6">
        <f>100-AB8</f>
        <v>71.739130434782609</v>
      </c>
      <c r="AD8" s="6">
        <f>(L8/AA8)*100</f>
        <v>0</v>
      </c>
      <c r="AE8" s="6">
        <f>B4/120</f>
        <v>0.17499999999999999</v>
      </c>
      <c r="AF8" s="6">
        <f>G4/120</f>
        <v>0.38333333333333336</v>
      </c>
      <c r="AG8" s="6">
        <f>Q4/120</f>
        <v>0.4</v>
      </c>
      <c r="AH8" s="6">
        <f>H8</f>
        <v>1</v>
      </c>
      <c r="AI8" s="6">
        <v>0</v>
      </c>
      <c r="AJ8" s="6">
        <f>(AI8/AH8)*100</f>
        <v>0</v>
      </c>
      <c r="AK8" s="6">
        <f>E8+H8</f>
        <v>3</v>
      </c>
      <c r="AL8" s="6">
        <f>(SUM(E10:E11)/AK8)*100</f>
        <v>0</v>
      </c>
      <c r="AM8" s="6" t="s">
        <v>32</v>
      </c>
      <c r="AN8" s="6" t="s">
        <v>32</v>
      </c>
      <c r="AO8" s="6">
        <f>E14</f>
        <v>3</v>
      </c>
    </row>
    <row r="10" spans="2:41" x14ac:dyDescent="0.3">
      <c r="B10" s="21" t="s">
        <v>25</v>
      </c>
      <c r="E10" s="5">
        <v>0</v>
      </c>
    </row>
    <row r="11" spans="2:41" x14ac:dyDescent="0.3">
      <c r="B11" s="22" t="s">
        <v>26</v>
      </c>
      <c r="E11" s="5">
        <v>0</v>
      </c>
    </row>
    <row r="13" spans="2:41" x14ac:dyDescent="0.3">
      <c r="D13" s="5" t="s">
        <v>9</v>
      </c>
      <c r="E13" s="5" t="s">
        <v>33</v>
      </c>
    </row>
    <row r="14" spans="2:41" ht="100" x14ac:dyDescent="0.3">
      <c r="B14" s="43" t="s">
        <v>34</v>
      </c>
      <c r="C14" s="6"/>
      <c r="D14" s="6">
        <f>AVERAGE(D4:D6)</f>
        <v>6</v>
      </c>
      <c r="E14" s="6">
        <f>D14*0.5</f>
        <v>3</v>
      </c>
    </row>
  </sheetData>
  <mergeCells count="6">
    <mergeCell ref="B2:E2"/>
    <mergeCell ref="G2:H2"/>
    <mergeCell ref="J2:M2"/>
    <mergeCell ref="O2:Q2"/>
    <mergeCell ref="S2:U2"/>
    <mergeCell ref="W2:X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11"/>
  <sheetViews>
    <sheetView tabSelected="1" workbookViewId="0">
      <selection activeCell="C11" sqref="C11:P11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14</v>
      </c>
      <c r="C2" s="1" t="s">
        <v>18</v>
      </c>
      <c r="D2" s="1" t="s">
        <v>20</v>
      </c>
      <c r="E2" s="1" t="s">
        <v>19</v>
      </c>
      <c r="F2" s="1" t="s">
        <v>31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21</v>
      </c>
      <c r="L2" s="20" t="s">
        <v>27</v>
      </c>
      <c r="M2" s="1" t="s">
        <v>22</v>
      </c>
      <c r="N2" s="1" t="s">
        <v>28</v>
      </c>
      <c r="O2" s="1" t="s">
        <v>29</v>
      </c>
      <c r="P2" s="20" t="s">
        <v>36</v>
      </c>
    </row>
    <row r="3" spans="2:16" x14ac:dyDescent="0.2">
      <c r="B3">
        <v>1</v>
      </c>
      <c r="C3" s="59">
        <v>17.159763313609467</v>
      </c>
      <c r="D3" s="59">
        <v>82.84023668639054</v>
      </c>
      <c r="E3" s="59">
        <v>0</v>
      </c>
      <c r="F3" s="59">
        <v>0.11666666666666667</v>
      </c>
      <c r="G3" s="59">
        <v>1.1416666666666666</v>
      </c>
      <c r="H3" s="59">
        <v>0.34166666666666667</v>
      </c>
      <c r="I3" s="59">
        <v>2</v>
      </c>
      <c r="J3" s="59">
        <v>1</v>
      </c>
      <c r="K3" s="59">
        <v>50</v>
      </c>
      <c r="L3" s="59">
        <v>11</v>
      </c>
      <c r="M3" s="59">
        <v>0</v>
      </c>
      <c r="N3" s="59" t="s">
        <v>32</v>
      </c>
      <c r="O3" s="59" t="s">
        <v>32</v>
      </c>
      <c r="P3">
        <v>1.5</v>
      </c>
    </row>
    <row r="4" spans="2:16" x14ac:dyDescent="0.2">
      <c r="B4">
        <v>2</v>
      </c>
      <c r="C4" s="59">
        <v>13.157894736842104</v>
      </c>
      <c r="D4" s="59">
        <v>86.84210526315789</v>
      </c>
      <c r="E4" s="59">
        <v>7.8947368421052628</v>
      </c>
      <c r="F4" s="59">
        <v>0.38333333333333336</v>
      </c>
      <c r="G4" s="59">
        <v>0.6333333333333333</v>
      </c>
      <c r="H4" s="59">
        <v>0.49166666666666664</v>
      </c>
      <c r="I4" s="59">
        <v>1</v>
      </c>
      <c r="J4" s="59">
        <v>0</v>
      </c>
      <c r="K4" s="59">
        <v>0</v>
      </c>
      <c r="L4" s="59">
        <v>5</v>
      </c>
      <c r="M4" s="59">
        <v>60</v>
      </c>
      <c r="N4" s="59">
        <v>100</v>
      </c>
      <c r="O4" s="59">
        <v>1</v>
      </c>
      <c r="P4" s="59">
        <v>1.125</v>
      </c>
    </row>
    <row r="5" spans="2:16" x14ac:dyDescent="0.2">
      <c r="B5">
        <v>3</v>
      </c>
      <c r="C5" s="59">
        <v>81.818181818181827</v>
      </c>
      <c r="D5" s="59">
        <v>18.181818181818173</v>
      </c>
      <c r="E5" s="59">
        <v>0</v>
      </c>
      <c r="F5" s="59">
        <v>8.3333333333333332E-3</v>
      </c>
      <c r="G5" s="59">
        <v>9.166666666666666E-2</v>
      </c>
      <c r="H5" s="59">
        <v>0.7</v>
      </c>
      <c r="I5" s="59">
        <v>1</v>
      </c>
      <c r="J5" s="59">
        <v>0</v>
      </c>
      <c r="K5" s="59">
        <v>0</v>
      </c>
      <c r="L5" s="59">
        <v>4</v>
      </c>
      <c r="M5" s="59">
        <v>0</v>
      </c>
      <c r="N5" s="59" t="s">
        <v>32</v>
      </c>
      <c r="O5" s="59" t="s">
        <v>32</v>
      </c>
      <c r="P5" s="59">
        <v>1.3333333333333333</v>
      </c>
    </row>
    <row r="6" spans="2:16" x14ac:dyDescent="0.2">
      <c r="B6">
        <v>4</v>
      </c>
      <c r="C6" s="59">
        <v>28.30188679245283</v>
      </c>
      <c r="D6" s="59">
        <v>71.698113207547166</v>
      </c>
      <c r="E6" s="59">
        <v>3.1446540880503147</v>
      </c>
      <c r="F6" s="59">
        <v>0.1</v>
      </c>
      <c r="G6" s="59">
        <v>0.54166666666666663</v>
      </c>
      <c r="H6" s="59">
        <v>0.35833333333333334</v>
      </c>
      <c r="I6" s="59">
        <v>2</v>
      </c>
      <c r="J6" s="59">
        <v>1</v>
      </c>
      <c r="K6" s="59">
        <v>50</v>
      </c>
      <c r="L6" s="59">
        <v>16</v>
      </c>
      <c r="M6" s="59">
        <v>6.25</v>
      </c>
      <c r="N6" s="59">
        <v>100</v>
      </c>
      <c r="O6" s="59">
        <v>2.5</v>
      </c>
      <c r="P6" s="59">
        <v>1.5357142857142858</v>
      </c>
    </row>
    <row r="7" spans="2:16" x14ac:dyDescent="0.2">
      <c r="B7">
        <v>5</v>
      </c>
      <c r="C7" s="59">
        <v>13.131313131313133</v>
      </c>
      <c r="D7" s="59">
        <v>86.868686868686865</v>
      </c>
      <c r="E7" s="59">
        <v>0</v>
      </c>
      <c r="F7" s="59">
        <v>0.10833333333333334</v>
      </c>
      <c r="G7" s="59">
        <v>0.125</v>
      </c>
      <c r="H7" s="59">
        <v>0.19166666666666668</v>
      </c>
      <c r="I7" s="59">
        <v>3</v>
      </c>
      <c r="J7" s="59">
        <v>2</v>
      </c>
      <c r="K7" s="59">
        <v>66.666666666666657</v>
      </c>
      <c r="L7" s="59">
        <v>8</v>
      </c>
      <c r="M7" s="59">
        <v>0</v>
      </c>
      <c r="N7" s="59" t="s">
        <v>32</v>
      </c>
      <c r="O7" s="59" t="s">
        <v>32</v>
      </c>
      <c r="P7" s="59">
        <v>1</v>
      </c>
    </row>
    <row r="8" spans="2:16" x14ac:dyDescent="0.2">
      <c r="B8">
        <v>6</v>
      </c>
      <c r="C8" s="59">
        <v>13.450292397660817</v>
      </c>
      <c r="D8" s="59">
        <v>86.549707602339183</v>
      </c>
      <c r="E8" s="59">
        <v>0.58479532163742687</v>
      </c>
      <c r="F8" s="59">
        <v>0.58333333333333337</v>
      </c>
      <c r="G8" s="59">
        <v>2.85</v>
      </c>
      <c r="H8" s="59">
        <v>0.64166666666666672</v>
      </c>
      <c r="I8" s="59">
        <v>1</v>
      </c>
      <c r="J8" s="59">
        <v>0</v>
      </c>
      <c r="K8" s="59">
        <v>0</v>
      </c>
      <c r="L8" s="59">
        <v>18</v>
      </c>
      <c r="M8" s="59">
        <v>5.5555555555555554</v>
      </c>
      <c r="N8" s="59">
        <v>100</v>
      </c>
      <c r="O8" s="59">
        <v>1</v>
      </c>
      <c r="P8" s="59">
        <v>1.3235294117647058</v>
      </c>
    </row>
    <row r="9" spans="2:16" x14ac:dyDescent="0.2">
      <c r="B9">
        <v>7</v>
      </c>
      <c r="C9" s="59">
        <v>90</v>
      </c>
      <c r="D9" s="59">
        <v>10</v>
      </c>
      <c r="E9" s="59">
        <v>0</v>
      </c>
      <c r="F9" s="59">
        <v>1.6666666666666666E-2</v>
      </c>
      <c r="G9" s="59">
        <v>8.3333333333333329E-2</v>
      </c>
      <c r="H9" s="59">
        <v>0.375</v>
      </c>
      <c r="I9" s="59">
        <v>1</v>
      </c>
      <c r="J9" s="59">
        <v>0</v>
      </c>
      <c r="K9" s="59">
        <v>0</v>
      </c>
      <c r="L9" s="59">
        <v>2</v>
      </c>
      <c r="M9" s="59">
        <v>0</v>
      </c>
      <c r="N9" s="59" t="s">
        <v>32</v>
      </c>
      <c r="O9" s="59" t="s">
        <v>32</v>
      </c>
      <c r="P9" s="59">
        <v>4</v>
      </c>
    </row>
    <row r="10" spans="2:16" x14ac:dyDescent="0.2">
      <c r="B10">
        <v>8</v>
      </c>
      <c r="C10" s="59">
        <v>11.711711711711711</v>
      </c>
      <c r="D10" s="59">
        <v>88.288288288288285</v>
      </c>
      <c r="E10" s="59">
        <v>0</v>
      </c>
      <c r="F10" s="59">
        <v>0.82499999999999996</v>
      </c>
      <c r="G10" s="59">
        <v>0.92500000000000004</v>
      </c>
      <c r="H10" s="59">
        <v>0.75</v>
      </c>
      <c r="I10" s="59">
        <v>1</v>
      </c>
      <c r="J10" s="59">
        <v>0</v>
      </c>
      <c r="K10" s="59">
        <v>0</v>
      </c>
      <c r="L10" s="59">
        <v>2</v>
      </c>
      <c r="M10" s="59">
        <v>0</v>
      </c>
      <c r="N10" s="59" t="s">
        <v>32</v>
      </c>
      <c r="O10" s="59" t="s">
        <v>32</v>
      </c>
      <c r="P10" s="59">
        <v>6</v>
      </c>
    </row>
    <row r="11" spans="2:16" x14ac:dyDescent="0.2">
      <c r="B11">
        <v>9</v>
      </c>
      <c r="C11" s="59">
        <v>28.260869565217391</v>
      </c>
      <c r="D11" s="59">
        <v>71.739130434782609</v>
      </c>
      <c r="E11" s="59">
        <v>0</v>
      </c>
      <c r="F11" s="59">
        <v>0.17499999999999999</v>
      </c>
      <c r="G11" s="59">
        <v>0.38333333333333336</v>
      </c>
      <c r="H11" s="59">
        <v>0.4</v>
      </c>
      <c r="I11" s="59">
        <v>1</v>
      </c>
      <c r="J11" s="59">
        <v>0</v>
      </c>
      <c r="K11" s="59">
        <v>0</v>
      </c>
      <c r="L11" s="59">
        <v>3</v>
      </c>
      <c r="M11" s="59">
        <v>0</v>
      </c>
      <c r="N11" s="59" t="s">
        <v>32</v>
      </c>
      <c r="O11" s="59" t="s">
        <v>32</v>
      </c>
      <c r="P11" s="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Worm 9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2024-10-09T20:24:17Z</dcterms:modified>
</cp:coreProperties>
</file>