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9-25 Ex322/"/>
    </mc:Choice>
  </mc:AlternateContent>
  <xr:revisionPtr revIDLastSave="0" documentId="13_ncr:1_{0EA715B1-34BC-5340-9230-9E1701903AA9}" xr6:coauthVersionLast="47" xr6:coauthVersionMax="47" xr10:uidLastSave="{00000000-0000-0000-0000-000000000000}"/>
  <bookViews>
    <workbookView xWindow="360" yWindow="500" windowWidth="25900" windowHeight="15620" activeTab="8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5" l="1"/>
  <c r="L5" i="25"/>
  <c r="D7" i="25"/>
  <c r="D6" i="25"/>
  <c r="L4" i="25"/>
  <c r="D5" i="25"/>
  <c r="D11" i="25" s="1"/>
  <c r="D4" i="25"/>
  <c r="AO11" i="25" s="1"/>
  <c r="D20" i="24"/>
  <c r="L12" i="24"/>
  <c r="D19" i="24"/>
  <c r="D18" i="24"/>
  <c r="D17" i="24"/>
  <c r="D16" i="24"/>
  <c r="D15" i="24"/>
  <c r="L11" i="24"/>
  <c r="D14" i="24"/>
  <c r="D13" i="24"/>
  <c r="D12" i="24"/>
  <c r="L10" i="24"/>
  <c r="L9" i="24"/>
  <c r="D11" i="24"/>
  <c r="L8" i="24"/>
  <c r="L7" i="24"/>
  <c r="D10" i="24"/>
  <c r="D9" i="24"/>
  <c r="L6" i="24"/>
  <c r="D8" i="24"/>
  <c r="D7" i="24"/>
  <c r="L5" i="24"/>
  <c r="L4" i="24"/>
  <c r="AN23" i="24" s="1"/>
  <c r="D6" i="24"/>
  <c r="AO23" i="24" s="1"/>
  <c r="D5" i="24"/>
  <c r="D4" i="24"/>
  <c r="L10" i="23"/>
  <c r="D18" i="23"/>
  <c r="D17" i="23"/>
  <c r="L9" i="23"/>
  <c r="D16" i="23"/>
  <c r="D15" i="23"/>
  <c r="D14" i="23"/>
  <c r="D13" i="23"/>
  <c r="D12" i="23"/>
  <c r="D11" i="23"/>
  <c r="D10" i="23"/>
  <c r="L8" i="23"/>
  <c r="D9" i="23"/>
  <c r="L7" i="23"/>
  <c r="D8" i="23"/>
  <c r="D7" i="23"/>
  <c r="D6" i="23"/>
  <c r="L6" i="23"/>
  <c r="D5" i="23"/>
  <c r="D4" i="23"/>
  <c r="L5" i="23"/>
  <c r="L4" i="23"/>
  <c r="AN21" i="23" s="1"/>
  <c r="Q5" i="22"/>
  <c r="D11" i="22"/>
  <c r="Q4" i="22"/>
  <c r="D10" i="22"/>
  <c r="L9" i="22"/>
  <c r="L8" i="22"/>
  <c r="L7" i="22"/>
  <c r="L6" i="22"/>
  <c r="D9" i="22"/>
  <c r="L5" i="22"/>
  <c r="AN25" i="22" s="1"/>
  <c r="D8" i="22"/>
  <c r="D7" i="22"/>
  <c r="L4" i="22"/>
  <c r="D6" i="22"/>
  <c r="D5" i="22"/>
  <c r="D4" i="22"/>
  <c r="L8" i="21"/>
  <c r="L7" i="21"/>
  <c r="D12" i="21"/>
  <c r="D11" i="21"/>
  <c r="D10" i="21"/>
  <c r="D9" i="21"/>
  <c r="D8" i="21"/>
  <c r="L6" i="21"/>
  <c r="D7" i="21"/>
  <c r="D6" i="21"/>
  <c r="Q4" i="21"/>
  <c r="D5" i="21"/>
  <c r="L5" i="21"/>
  <c r="L4" i="21"/>
  <c r="AN15" i="21" s="1"/>
  <c r="D4" i="21"/>
  <c r="L7" i="20"/>
  <c r="L6" i="20"/>
  <c r="L5" i="20"/>
  <c r="L4" i="20"/>
  <c r="D5" i="20"/>
  <c r="D4" i="20"/>
  <c r="L22" i="19"/>
  <c r="D17" i="19"/>
  <c r="L21" i="19"/>
  <c r="D16" i="19"/>
  <c r="L20" i="19"/>
  <c r="D15" i="19"/>
  <c r="L19" i="19"/>
  <c r="Q4" i="19"/>
  <c r="Q25" i="19" s="1"/>
  <c r="D14" i="19"/>
  <c r="D13" i="19"/>
  <c r="L18" i="19"/>
  <c r="L17" i="19"/>
  <c r="D12" i="19"/>
  <c r="L16" i="19"/>
  <c r="L15" i="19"/>
  <c r="L14" i="19"/>
  <c r="D11" i="19"/>
  <c r="L13" i="19"/>
  <c r="L12" i="19"/>
  <c r="D10" i="19"/>
  <c r="L11" i="19"/>
  <c r="D9" i="19"/>
  <c r="L10" i="19"/>
  <c r="L9" i="19"/>
  <c r="D8" i="19"/>
  <c r="L8" i="19"/>
  <c r="D7" i="19"/>
  <c r="L7" i="19"/>
  <c r="D6" i="19"/>
  <c r="L6" i="19"/>
  <c r="D5" i="19"/>
  <c r="L5" i="19"/>
  <c r="L4" i="19"/>
  <c r="D4" i="19"/>
  <c r="AG13" i="3"/>
  <c r="Q6" i="3"/>
  <c r="L4" i="3"/>
  <c r="L13" i="3" s="1"/>
  <c r="D10" i="3"/>
  <c r="D9" i="3"/>
  <c r="D8" i="3"/>
  <c r="AO13" i="3" s="1"/>
  <c r="Q5" i="3"/>
  <c r="Q4" i="3"/>
  <c r="D6" i="3"/>
  <c r="D7" i="3"/>
  <c r="D5" i="3"/>
  <c r="D4" i="3"/>
  <c r="AF13" i="3"/>
  <c r="AE13" i="3"/>
  <c r="Z13" i="3"/>
  <c r="X13" i="3"/>
  <c r="U13" i="3"/>
  <c r="M13" i="3"/>
  <c r="AM13" i="3" s="1"/>
  <c r="H13" i="3"/>
  <c r="AH13" i="3" s="1"/>
  <c r="AJ13" i="3" s="1"/>
  <c r="E13" i="3"/>
  <c r="AF25" i="19"/>
  <c r="AE25" i="19"/>
  <c r="Z25" i="19"/>
  <c r="X25" i="19"/>
  <c r="U25" i="19"/>
  <c r="M25" i="19"/>
  <c r="AM25" i="19" s="1"/>
  <c r="H25" i="19"/>
  <c r="AH25" i="19" s="1"/>
  <c r="AJ25" i="19" s="1"/>
  <c r="E25" i="19"/>
  <c r="AE10" i="20"/>
  <c r="Z10" i="20"/>
  <c r="AA10" i="20" s="1"/>
  <c r="X10" i="20"/>
  <c r="U10" i="20"/>
  <c r="Q10" i="20"/>
  <c r="M10" i="20"/>
  <c r="AM10" i="20" s="1"/>
  <c r="L10" i="20"/>
  <c r="H10" i="20"/>
  <c r="AH10" i="20" s="1"/>
  <c r="E10" i="20"/>
  <c r="AK10" i="20" s="1"/>
  <c r="AL10" i="20" s="1"/>
  <c r="AN11" i="25"/>
  <c r="AE11" i="25"/>
  <c r="Z11" i="25"/>
  <c r="X11" i="25"/>
  <c r="U11" i="25"/>
  <c r="Q11" i="25"/>
  <c r="M11" i="25"/>
  <c r="AM11" i="25" s="1"/>
  <c r="L11" i="25"/>
  <c r="H11" i="25"/>
  <c r="AH11" i="25" s="1"/>
  <c r="E11" i="25"/>
  <c r="AK11" i="25" s="1"/>
  <c r="AL11" i="25" s="1"/>
  <c r="AE23" i="24"/>
  <c r="Z23" i="24"/>
  <c r="AA23" i="24" s="1"/>
  <c r="X23" i="24"/>
  <c r="U23" i="24"/>
  <c r="Q23" i="24"/>
  <c r="M23" i="24"/>
  <c r="AM23" i="24" s="1"/>
  <c r="H23" i="24"/>
  <c r="AH23" i="24" s="1"/>
  <c r="E23" i="24"/>
  <c r="AK23" i="24" s="1"/>
  <c r="AL23" i="24" s="1"/>
  <c r="AE21" i="23"/>
  <c r="Z21" i="23"/>
  <c r="X21" i="23"/>
  <c r="U21" i="23"/>
  <c r="Q21" i="23"/>
  <c r="M21" i="23"/>
  <c r="AM21" i="23" s="1"/>
  <c r="L21" i="23"/>
  <c r="H21" i="23"/>
  <c r="AH21" i="23" s="1"/>
  <c r="E21" i="23"/>
  <c r="AK21" i="23" s="1"/>
  <c r="AL21" i="23" s="1"/>
  <c r="AE25" i="22"/>
  <c r="AE15" i="21"/>
  <c r="AO25" i="22"/>
  <c r="AA11" i="25" l="1"/>
  <c r="AD11" i="25" s="1"/>
  <c r="L23" i="24"/>
  <c r="D23" i="24"/>
  <c r="AB23" i="24" s="1"/>
  <c r="AC23" i="24" s="1"/>
  <c r="AD23" i="24"/>
  <c r="AA21" i="23"/>
  <c r="AO21" i="23"/>
  <c r="D21" i="23"/>
  <c r="AB21" i="23" s="1"/>
  <c r="AC21" i="23" s="1"/>
  <c r="AO15" i="21"/>
  <c r="AN10" i="20"/>
  <c r="AO10" i="20"/>
  <c r="AD10" i="20"/>
  <c r="D10" i="20"/>
  <c r="AO25" i="19"/>
  <c r="AN25" i="19"/>
  <c r="AA25" i="19"/>
  <c r="AK25" i="19"/>
  <c r="AL25" i="19" s="1"/>
  <c r="L25" i="19"/>
  <c r="AD25" i="19" s="1"/>
  <c r="D25" i="19"/>
  <c r="AB25" i="19" s="1"/>
  <c r="AC25" i="19" s="1"/>
  <c r="D13" i="3"/>
  <c r="AN13" i="3"/>
  <c r="Q13" i="3"/>
  <c r="AA13" i="3" s="1"/>
  <c r="AK13" i="3"/>
  <c r="AL13" i="3" s="1"/>
  <c r="AB10" i="20"/>
  <c r="AC10" i="20" s="1"/>
  <c r="AB11" i="25"/>
  <c r="AC11" i="25" s="1"/>
  <c r="AD21" i="23"/>
  <c r="AD13" i="3" l="1"/>
  <c r="AB13" i="3"/>
  <c r="AC13" i="3" s="1"/>
  <c r="AF25" i="22"/>
  <c r="Z25" i="22"/>
  <c r="X25" i="22"/>
  <c r="U25" i="22"/>
  <c r="Q25" i="22"/>
  <c r="M25" i="22"/>
  <c r="AM25" i="22" s="1"/>
  <c r="L25" i="22"/>
  <c r="H25" i="22"/>
  <c r="AH25" i="22" s="1"/>
  <c r="AJ25" i="22" s="1"/>
  <c r="E25" i="22"/>
  <c r="AK25" i="22" s="1"/>
  <c r="AL25" i="22" s="1"/>
  <c r="D25" i="22"/>
  <c r="AF15" i="21"/>
  <c r="Z15" i="21"/>
  <c r="X15" i="21"/>
  <c r="U15" i="21"/>
  <c r="Q15" i="21"/>
  <c r="M15" i="21"/>
  <c r="AM15" i="21" s="1"/>
  <c r="L15" i="21"/>
  <c r="H15" i="21"/>
  <c r="AH15" i="21" s="1"/>
  <c r="AJ15" i="21" s="1"/>
  <c r="E15" i="21"/>
  <c r="AK15" i="21" s="1"/>
  <c r="AL15" i="21" s="1"/>
  <c r="D15" i="21"/>
  <c r="AA25" i="22" l="1"/>
  <c r="AB25" i="22" s="1"/>
  <c r="AC25" i="22" s="1"/>
  <c r="AD25" i="22"/>
  <c r="AA15" i="21"/>
  <c r="AB15" i="21"/>
  <c r="AC15" i="21" s="1"/>
  <c r="AD15" i="21"/>
</calcChain>
</file>

<file path=xl/sharedStrings.xml><?xml version="1.0" encoding="utf-8"?>
<sst xmlns="http://schemas.openxmlformats.org/spreadsheetml/2006/main" count="397" uniqueCount="34">
  <si>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</si>
  <si>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</si>
  <si>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</si>
  <si>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</si>
  <si>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</si>
  <si>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</si>
  <si>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</si>
  <si>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</si>
  <si>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</si>
  <si>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</si>
  <si>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</si>
  <si>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</si>
  <si>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</si>
  <si>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</si>
  <si>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</si>
  <si>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</si>
  <si>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</si>
  <si>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</si>
  <si>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</si>
  <si>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</si>
  <si>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</si>
  <si>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</si>
  <si>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</si>
  <si>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</si>
  <si>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</si>
  <si>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</si>
  <si>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</si>
  <si>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</si>
  <si>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</si>
  <si>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Not visible/Stuck in crevice</t>
  </si>
  <si>
    <t>Average push bout duration</t>
  </si>
  <si>
    <t>Time to first push</t>
  </si>
  <si>
    <t>N/A</t>
  </si>
  <si>
    <t>Average reversal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</si>
</sst>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10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O16"/>
  <sheetViews>
    <sheetView topLeftCell="Q1" zoomScale="56" workbookViewId="0">
      <selection activeCell="AB13" sqref="AB13:AO1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19</v>
      </c>
      <c r="C4" s="5">
        <v>19</v>
      </c>
      <c r="D4" s="5">
        <f>(C4-B4)+1</f>
        <v>1</v>
      </c>
      <c r="E4" s="8">
        <v>1</v>
      </c>
      <c r="G4" s="7">
        <v>74</v>
      </c>
      <c r="H4" s="8">
        <v>1</v>
      </c>
      <c r="J4" s="23">
        <v>99</v>
      </c>
      <c r="K4" s="24">
        <v>100</v>
      </c>
      <c r="L4" s="24">
        <f>(K4-J4)+1</f>
        <v>2</v>
      </c>
      <c r="M4" s="25">
        <v>1</v>
      </c>
      <c r="O4" s="7">
        <v>75</v>
      </c>
      <c r="P4" s="5">
        <v>80</v>
      </c>
      <c r="Q4" s="8">
        <f>(P4-O4)+1</f>
        <v>6</v>
      </c>
      <c r="S4" s="7"/>
      <c r="U4" s="8"/>
      <c r="W4" s="7">
        <v>267</v>
      </c>
      <c r="X4" s="8">
        <v>1</v>
      </c>
      <c r="Z4" s="5">
        <v>267</v>
      </c>
    </row>
    <row r="5" spans="2:41" x14ac:dyDescent="0.3">
      <c r="B5" s="7">
        <v>44</v>
      </c>
      <c r="C5" s="5">
        <v>55</v>
      </c>
      <c r="D5" s="5">
        <f>(C5-B5)+1</f>
        <v>12</v>
      </c>
      <c r="E5" s="8">
        <v>1</v>
      </c>
      <c r="G5" s="7">
        <v>84</v>
      </c>
      <c r="H5" s="8">
        <v>1</v>
      </c>
      <c r="J5" s="7"/>
      <c r="M5" s="8"/>
      <c r="O5" s="7">
        <v>85</v>
      </c>
      <c r="P5" s="5">
        <v>87</v>
      </c>
      <c r="Q5" s="8">
        <f>(P5-O5)+1</f>
        <v>3</v>
      </c>
      <c r="S5" s="7"/>
      <c r="U5" s="8"/>
      <c r="W5" s="7"/>
      <c r="X5" s="8"/>
    </row>
    <row r="6" spans="2:41" x14ac:dyDescent="0.3">
      <c r="B6" s="7">
        <v>61</v>
      </c>
      <c r="C6" s="5">
        <v>73</v>
      </c>
      <c r="D6" s="5">
        <f t="shared" ref="D6:D10" si="0">(C6-B6)+1</f>
        <v>13</v>
      </c>
      <c r="E6" s="8">
        <v>1</v>
      </c>
      <c r="G6" s="7">
        <v>222</v>
      </c>
      <c r="H6" s="8">
        <v>1</v>
      </c>
      <c r="J6" s="7"/>
      <c r="M6" s="8"/>
      <c r="O6" s="7">
        <v>223</v>
      </c>
      <c r="P6" s="5">
        <v>266</v>
      </c>
      <c r="Q6" s="8">
        <f>(P6-O6)+1</f>
        <v>44</v>
      </c>
      <c r="S6" s="7"/>
      <c r="U6" s="8"/>
      <c r="W6" s="7"/>
      <c r="X6" s="8"/>
    </row>
    <row r="7" spans="2:41" x14ac:dyDescent="0.3">
      <c r="B7" s="7">
        <v>83</v>
      </c>
      <c r="C7" s="5">
        <v>83</v>
      </c>
      <c r="D7" s="5">
        <f t="shared" si="0"/>
        <v>1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91</v>
      </c>
      <c r="C8" s="5">
        <v>95</v>
      </c>
      <c r="D8" s="5">
        <f t="shared" si="0"/>
        <v>5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98</v>
      </c>
      <c r="C9" s="5">
        <v>98</v>
      </c>
      <c r="D9" s="5">
        <f t="shared" si="0"/>
        <v>1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213</v>
      </c>
      <c r="C10" s="5">
        <v>221</v>
      </c>
      <c r="D10" s="5">
        <f t="shared" si="0"/>
        <v>9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9"/>
      <c r="C11" s="10"/>
      <c r="D11" s="10"/>
      <c r="E11" s="11"/>
      <c r="G11" s="9"/>
      <c r="H11" s="11"/>
      <c r="J11" s="9"/>
      <c r="K11" s="10"/>
      <c r="L11" s="10"/>
      <c r="M11" s="11"/>
      <c r="O11" s="9"/>
      <c r="P11" s="10"/>
      <c r="Q11" s="11"/>
      <c r="S11" s="9"/>
      <c r="T11" s="10"/>
      <c r="U11" s="11"/>
      <c r="W11" s="9"/>
      <c r="X11" s="11"/>
    </row>
    <row r="13" spans="2:41" x14ac:dyDescent="0.3">
      <c r="D13" s="5">
        <f>SUM(D4:D11)</f>
        <v>42</v>
      </c>
      <c r="E13" s="5">
        <f>SUM(E4:E11)</f>
        <v>7</v>
      </c>
      <c r="H13" s="5">
        <f>SUM(H4:H11)</f>
        <v>3</v>
      </c>
      <c r="L13" s="5">
        <f>SUM(L4:L11)</f>
        <v>2</v>
      </c>
      <c r="M13" s="5">
        <f>SUM(M4:M11)</f>
        <v>1</v>
      </c>
      <c r="Q13" s="5">
        <f>SUM(Q4:Q11)</f>
        <v>53</v>
      </c>
      <c r="U13" s="5">
        <f>SUM(U4:U11)</f>
        <v>0</v>
      </c>
      <c r="X13" s="5">
        <f>SUM(X4:X11)</f>
        <v>1</v>
      </c>
      <c r="Z13" s="5">
        <f>SUM(Z4:Z11)</f>
        <v>267</v>
      </c>
      <c r="AA13" s="5">
        <f>Z13-(Q13+U13+X13)</f>
        <v>213</v>
      </c>
      <c r="AB13" s="6">
        <f>((D13+H13)/AA13)*100</f>
        <v>21.12676056338028</v>
      </c>
      <c r="AC13" s="6">
        <f>100-AB13</f>
        <v>78.873239436619713</v>
      </c>
      <c r="AD13" s="6">
        <f>(L13/AA13)*100</f>
        <v>0.93896713615023475</v>
      </c>
      <c r="AE13" s="6">
        <f>B4/120</f>
        <v>0.15833333333333333</v>
      </c>
      <c r="AF13" s="6">
        <f>G4/120</f>
        <v>0.6166666666666667</v>
      </c>
      <c r="AG13" s="6">
        <f>Q6/120</f>
        <v>0.36666666666666664</v>
      </c>
      <c r="AH13" s="6">
        <f>H13</f>
        <v>3</v>
      </c>
      <c r="AI13" s="6">
        <v>2</v>
      </c>
      <c r="AJ13" s="6">
        <f>(AI13/AH13)*100</f>
        <v>66.666666666666657</v>
      </c>
      <c r="AK13" s="6">
        <f>E13+H13</f>
        <v>10</v>
      </c>
      <c r="AL13" s="6">
        <f>(SUM(E15:E16)/AK13)*100</f>
        <v>10</v>
      </c>
      <c r="AM13" s="6">
        <f>(SUM(E15:E16)/M13)*100</f>
        <v>100</v>
      </c>
      <c r="AN13" s="6">
        <f>(AVERAGE(L4:L11))*0.5</f>
        <v>1</v>
      </c>
      <c r="AO13" s="6">
        <f>(AVERAGE(D4:D11))*0.5</f>
        <v>3</v>
      </c>
    </row>
    <row r="15" spans="2:41" x14ac:dyDescent="0.3">
      <c r="B15" s="21" t="s">
        <v>25</v>
      </c>
      <c r="E15" s="5">
        <v>1</v>
      </c>
    </row>
    <row r="16" spans="2:41" x14ac:dyDescent="0.3">
      <c r="B16" s="22" t="s">
        <v>26</v>
      </c>
      <c r="E16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28"/>
  <sheetViews>
    <sheetView topLeftCell="R1" zoomScale="63" workbookViewId="0">
      <selection activeCell="AB25" sqref="AB25:AO2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12</v>
      </c>
      <c r="C4" s="5">
        <v>12</v>
      </c>
      <c r="D4" s="5">
        <f t="shared" ref="D4:D17" si="0">(C4-B4)+1</f>
        <v>1</v>
      </c>
      <c r="E4" s="8">
        <v>1</v>
      </c>
      <c r="G4" s="7">
        <v>471</v>
      </c>
      <c r="H4" s="8">
        <v>1</v>
      </c>
      <c r="J4" s="23">
        <v>13</v>
      </c>
      <c r="K4" s="24">
        <v>17</v>
      </c>
      <c r="L4" s="24">
        <f t="shared" ref="L4:L22" si="1">(K4-J4)+1</f>
        <v>5</v>
      </c>
      <c r="M4" s="25">
        <v>1</v>
      </c>
      <c r="O4" s="7">
        <v>472</v>
      </c>
      <c r="P4" s="5">
        <v>535</v>
      </c>
      <c r="Q4" s="8">
        <f>(P4-O4)+1</f>
        <v>64</v>
      </c>
      <c r="S4" s="7"/>
      <c r="U4" s="8"/>
      <c r="W4" s="7"/>
      <c r="X4" s="8"/>
      <c r="Z4" s="5">
        <v>600</v>
      </c>
    </row>
    <row r="5" spans="2:41" x14ac:dyDescent="0.3">
      <c r="B5" s="7">
        <v>37</v>
      </c>
      <c r="C5" s="5">
        <v>50</v>
      </c>
      <c r="D5" s="5">
        <f t="shared" si="0"/>
        <v>14</v>
      </c>
      <c r="E5" s="8">
        <v>1</v>
      </c>
      <c r="G5" s="7"/>
      <c r="H5" s="8"/>
      <c r="J5" s="29">
        <v>26</v>
      </c>
      <c r="K5" s="30">
        <v>32</v>
      </c>
      <c r="L5" s="30">
        <f t="shared" si="1"/>
        <v>7</v>
      </c>
      <c r="M5" s="31">
        <v>1</v>
      </c>
      <c r="O5" s="7"/>
      <c r="Q5" s="8"/>
      <c r="S5" s="7"/>
      <c r="U5" s="8"/>
      <c r="W5" s="7"/>
      <c r="X5" s="8"/>
    </row>
    <row r="6" spans="2:41" x14ac:dyDescent="0.3">
      <c r="B6" s="7">
        <v>64</v>
      </c>
      <c r="C6" s="5">
        <v>64</v>
      </c>
      <c r="D6" s="5">
        <f t="shared" si="0"/>
        <v>1</v>
      </c>
      <c r="E6" s="8">
        <v>1</v>
      </c>
      <c r="G6" s="7"/>
      <c r="H6" s="8"/>
      <c r="J6" s="23">
        <v>51</v>
      </c>
      <c r="K6" s="24">
        <v>63</v>
      </c>
      <c r="L6" s="24">
        <f t="shared" si="1"/>
        <v>13</v>
      </c>
      <c r="M6" s="25">
        <v>1</v>
      </c>
      <c r="O6" s="7"/>
      <c r="Q6" s="8"/>
      <c r="S6" s="7"/>
      <c r="U6" s="8"/>
      <c r="W6" s="7"/>
      <c r="X6" s="8"/>
    </row>
    <row r="7" spans="2:41" x14ac:dyDescent="0.3">
      <c r="B7" s="7">
        <v>131</v>
      </c>
      <c r="C7" s="5">
        <v>131</v>
      </c>
      <c r="D7" s="5">
        <f t="shared" si="0"/>
        <v>1</v>
      </c>
      <c r="E7" s="8">
        <v>1</v>
      </c>
      <c r="G7" s="7"/>
      <c r="H7" s="8"/>
      <c r="J7" s="23">
        <v>66</v>
      </c>
      <c r="K7" s="24">
        <v>129</v>
      </c>
      <c r="L7" s="24">
        <f t="shared" si="1"/>
        <v>64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147</v>
      </c>
      <c r="C8" s="5">
        <v>147</v>
      </c>
      <c r="D8" s="5">
        <f t="shared" si="0"/>
        <v>1</v>
      </c>
      <c r="E8" s="8">
        <v>1</v>
      </c>
      <c r="G8" s="7"/>
      <c r="H8" s="8"/>
      <c r="J8" s="23">
        <v>132</v>
      </c>
      <c r="K8" s="24">
        <v>145</v>
      </c>
      <c r="L8" s="24">
        <f t="shared" si="1"/>
        <v>14</v>
      </c>
      <c r="M8" s="25">
        <v>1</v>
      </c>
      <c r="O8" s="7"/>
      <c r="Q8" s="8"/>
      <c r="S8" s="7"/>
      <c r="U8" s="8"/>
      <c r="W8" s="7"/>
      <c r="X8" s="8"/>
    </row>
    <row r="9" spans="2:41" x14ac:dyDescent="0.3">
      <c r="B9" s="7">
        <v>265</v>
      </c>
      <c r="C9" s="5">
        <v>265</v>
      </c>
      <c r="D9" s="5">
        <f t="shared" si="0"/>
        <v>1</v>
      </c>
      <c r="E9" s="8">
        <v>1</v>
      </c>
      <c r="G9" s="7"/>
      <c r="H9" s="8"/>
      <c r="J9" s="23">
        <v>148</v>
      </c>
      <c r="K9" s="24">
        <v>151</v>
      </c>
      <c r="L9" s="24">
        <f t="shared" si="1"/>
        <v>4</v>
      </c>
      <c r="M9" s="25">
        <v>1</v>
      </c>
      <c r="O9" s="7"/>
      <c r="Q9" s="8"/>
      <c r="S9" s="7"/>
      <c r="U9" s="8"/>
      <c r="W9" s="7"/>
      <c r="X9" s="8"/>
    </row>
    <row r="10" spans="2:41" x14ac:dyDescent="0.3">
      <c r="B10" s="7">
        <v>288</v>
      </c>
      <c r="C10" s="5">
        <v>288</v>
      </c>
      <c r="D10" s="5">
        <f t="shared" si="0"/>
        <v>1</v>
      </c>
      <c r="E10" s="8">
        <v>1</v>
      </c>
      <c r="G10" s="7"/>
      <c r="H10" s="8"/>
      <c r="J10" s="29">
        <v>258</v>
      </c>
      <c r="K10" s="30">
        <v>263</v>
      </c>
      <c r="L10" s="30">
        <f t="shared" si="1"/>
        <v>6</v>
      </c>
      <c r="M10" s="31">
        <v>1</v>
      </c>
      <c r="O10" s="7"/>
      <c r="Q10" s="8"/>
      <c r="S10" s="7"/>
      <c r="U10" s="8"/>
      <c r="W10" s="7"/>
      <c r="X10" s="8"/>
    </row>
    <row r="11" spans="2:41" x14ac:dyDescent="0.3">
      <c r="B11" s="7">
        <v>326</v>
      </c>
      <c r="C11" s="5">
        <v>326</v>
      </c>
      <c r="D11" s="5">
        <f t="shared" si="0"/>
        <v>1</v>
      </c>
      <c r="E11" s="8">
        <v>1</v>
      </c>
      <c r="G11" s="7"/>
      <c r="H11" s="8"/>
      <c r="J11" s="23">
        <v>266</v>
      </c>
      <c r="K11" s="24">
        <v>276</v>
      </c>
      <c r="L11" s="24">
        <f t="shared" si="1"/>
        <v>11</v>
      </c>
      <c r="M11" s="25">
        <v>1</v>
      </c>
      <c r="O11" s="7"/>
      <c r="Q11" s="8"/>
      <c r="S11" s="7"/>
      <c r="U11" s="8"/>
      <c r="W11" s="7"/>
      <c r="X11" s="8"/>
    </row>
    <row r="12" spans="2:41" x14ac:dyDescent="0.3">
      <c r="B12" s="7">
        <v>401</v>
      </c>
      <c r="C12" s="5">
        <v>401</v>
      </c>
      <c r="D12" s="5">
        <f t="shared" si="0"/>
        <v>1</v>
      </c>
      <c r="E12" s="8">
        <v>1</v>
      </c>
      <c r="G12" s="7"/>
      <c r="H12" s="8"/>
      <c r="J12" s="23">
        <v>289</v>
      </c>
      <c r="K12" s="24">
        <v>303</v>
      </c>
      <c r="L12" s="24">
        <f t="shared" si="1"/>
        <v>15</v>
      </c>
      <c r="M12" s="25">
        <v>1</v>
      </c>
      <c r="O12" s="7"/>
      <c r="Q12" s="8"/>
      <c r="S12" s="7"/>
      <c r="U12" s="8"/>
      <c r="W12" s="7"/>
      <c r="X12" s="8"/>
    </row>
    <row r="13" spans="2:41" x14ac:dyDescent="0.3">
      <c r="B13" s="7">
        <v>464</v>
      </c>
      <c r="C13" s="5">
        <v>464</v>
      </c>
      <c r="D13" s="5">
        <f t="shared" si="0"/>
        <v>1</v>
      </c>
      <c r="E13" s="8">
        <v>1</v>
      </c>
      <c r="G13" s="7"/>
      <c r="H13" s="8"/>
      <c r="J13" s="23">
        <v>318</v>
      </c>
      <c r="K13" s="24">
        <v>325</v>
      </c>
      <c r="L13" s="24">
        <f t="shared" si="1"/>
        <v>8</v>
      </c>
      <c r="M13" s="25">
        <v>1</v>
      </c>
      <c r="O13" s="7"/>
      <c r="Q13" s="8"/>
      <c r="S13" s="7"/>
      <c r="U13" s="8"/>
      <c r="W13" s="7"/>
      <c r="X13" s="8"/>
    </row>
    <row r="14" spans="2:41" x14ac:dyDescent="0.3">
      <c r="B14" s="7">
        <v>467</v>
      </c>
      <c r="C14" s="5">
        <v>470</v>
      </c>
      <c r="D14" s="5">
        <f t="shared" si="0"/>
        <v>4</v>
      </c>
      <c r="E14" s="8">
        <v>1</v>
      </c>
      <c r="G14" s="7"/>
      <c r="H14" s="8"/>
      <c r="J14" s="23">
        <v>327</v>
      </c>
      <c r="K14" s="24">
        <v>330</v>
      </c>
      <c r="L14" s="24">
        <f t="shared" si="1"/>
        <v>4</v>
      </c>
      <c r="M14" s="25">
        <v>1</v>
      </c>
      <c r="O14" s="7"/>
      <c r="Q14" s="8"/>
      <c r="S14" s="7"/>
      <c r="U14" s="8"/>
      <c r="W14" s="7"/>
      <c r="X14" s="8"/>
    </row>
    <row r="15" spans="2:41" x14ac:dyDescent="0.3">
      <c r="B15" s="7">
        <v>559</v>
      </c>
      <c r="C15" s="5">
        <v>561</v>
      </c>
      <c r="D15" s="5">
        <f t="shared" si="0"/>
        <v>3</v>
      </c>
      <c r="E15" s="8">
        <v>1</v>
      </c>
      <c r="G15" s="7"/>
      <c r="H15" s="8"/>
      <c r="J15" s="29">
        <v>354</v>
      </c>
      <c r="K15" s="30">
        <v>360</v>
      </c>
      <c r="L15" s="30">
        <f t="shared" si="1"/>
        <v>7</v>
      </c>
      <c r="M15" s="31">
        <v>1</v>
      </c>
      <c r="O15" s="7"/>
      <c r="Q15" s="8"/>
      <c r="S15" s="7"/>
      <c r="U15" s="8"/>
      <c r="W15" s="7"/>
      <c r="X15" s="8"/>
    </row>
    <row r="16" spans="2:41" x14ac:dyDescent="0.3">
      <c r="B16" s="7">
        <v>573</v>
      </c>
      <c r="C16" s="5">
        <v>573</v>
      </c>
      <c r="D16" s="5">
        <f t="shared" si="0"/>
        <v>1</v>
      </c>
      <c r="E16" s="8">
        <v>1</v>
      </c>
      <c r="G16" s="7"/>
      <c r="H16" s="8"/>
      <c r="J16" s="29">
        <v>372</v>
      </c>
      <c r="K16" s="30">
        <v>378</v>
      </c>
      <c r="L16" s="30">
        <f t="shared" si="1"/>
        <v>7</v>
      </c>
      <c r="M16" s="31">
        <v>1</v>
      </c>
      <c r="O16" s="7"/>
      <c r="Q16" s="8"/>
      <c r="S16" s="7"/>
      <c r="U16" s="8"/>
      <c r="W16" s="7"/>
      <c r="X16" s="8"/>
    </row>
    <row r="17" spans="2:41" x14ac:dyDescent="0.3">
      <c r="B17" s="7">
        <v>595</v>
      </c>
      <c r="C17" s="5">
        <v>595</v>
      </c>
      <c r="D17" s="5">
        <f t="shared" si="0"/>
        <v>1</v>
      </c>
      <c r="E17" s="8">
        <v>1</v>
      </c>
      <c r="G17" s="7"/>
      <c r="H17" s="8"/>
      <c r="J17" s="23">
        <v>402</v>
      </c>
      <c r="K17" s="24">
        <v>415</v>
      </c>
      <c r="L17" s="24">
        <f t="shared" si="1"/>
        <v>14</v>
      </c>
      <c r="M17" s="25">
        <v>1</v>
      </c>
      <c r="O17" s="7"/>
      <c r="Q17" s="8"/>
      <c r="S17" s="7"/>
      <c r="U17" s="8"/>
      <c r="W17" s="7"/>
      <c r="X17" s="8"/>
    </row>
    <row r="18" spans="2:41" x14ac:dyDescent="0.3">
      <c r="B18" s="7"/>
      <c r="E18" s="8"/>
      <c r="G18" s="7"/>
      <c r="H18" s="8"/>
      <c r="J18" s="29">
        <v>437</v>
      </c>
      <c r="K18" s="30">
        <v>447</v>
      </c>
      <c r="L18" s="30">
        <f t="shared" si="1"/>
        <v>11</v>
      </c>
      <c r="M18" s="31">
        <v>1</v>
      </c>
      <c r="O18" s="7"/>
      <c r="Q18" s="8"/>
      <c r="S18" s="7"/>
      <c r="U18" s="8"/>
      <c r="W18" s="7"/>
      <c r="X18" s="8"/>
    </row>
    <row r="19" spans="2:41" x14ac:dyDescent="0.3">
      <c r="B19" s="7"/>
      <c r="E19" s="8"/>
      <c r="G19" s="7"/>
      <c r="H19" s="8"/>
      <c r="J19" s="26">
        <v>536</v>
      </c>
      <c r="K19" s="27">
        <v>537</v>
      </c>
      <c r="L19" s="27">
        <f t="shared" si="1"/>
        <v>2</v>
      </c>
      <c r="M19" s="28">
        <v>1</v>
      </c>
      <c r="O19" s="7"/>
      <c r="Q19" s="8"/>
      <c r="S19" s="7"/>
      <c r="U19" s="8"/>
      <c r="W19" s="7"/>
      <c r="X19" s="8"/>
    </row>
    <row r="20" spans="2:41" x14ac:dyDescent="0.3">
      <c r="B20" s="7"/>
      <c r="E20" s="8"/>
      <c r="G20" s="7"/>
      <c r="H20" s="8"/>
      <c r="J20" s="23">
        <v>562</v>
      </c>
      <c r="K20" s="24">
        <v>566</v>
      </c>
      <c r="L20" s="24">
        <f t="shared" si="1"/>
        <v>5</v>
      </c>
      <c r="M20" s="25">
        <v>1</v>
      </c>
      <c r="O20" s="7"/>
      <c r="Q20" s="8"/>
      <c r="S20" s="7"/>
      <c r="U20" s="8"/>
      <c r="W20" s="7"/>
      <c r="X20" s="8"/>
    </row>
    <row r="21" spans="2:41" x14ac:dyDescent="0.3">
      <c r="B21" s="7"/>
      <c r="E21" s="8"/>
      <c r="G21" s="7"/>
      <c r="H21" s="8"/>
      <c r="J21" s="23">
        <v>574</v>
      </c>
      <c r="K21" s="24">
        <v>577</v>
      </c>
      <c r="L21" s="24">
        <f t="shared" si="1"/>
        <v>4</v>
      </c>
      <c r="M21" s="25">
        <v>1</v>
      </c>
      <c r="O21" s="7"/>
      <c r="Q21" s="8"/>
      <c r="S21" s="7"/>
      <c r="U21" s="8"/>
      <c r="W21" s="7"/>
      <c r="X21" s="8"/>
    </row>
    <row r="22" spans="2:41" x14ac:dyDescent="0.3">
      <c r="B22" s="7"/>
      <c r="E22" s="8"/>
      <c r="G22" s="7"/>
      <c r="H22" s="8"/>
      <c r="J22" s="29">
        <v>597</v>
      </c>
      <c r="K22" s="30">
        <v>600</v>
      </c>
      <c r="L22" s="30">
        <f t="shared" si="1"/>
        <v>4</v>
      </c>
      <c r="M22" s="31">
        <v>1</v>
      </c>
      <c r="O22" s="7"/>
      <c r="Q22" s="8"/>
      <c r="S22" s="7"/>
      <c r="U22" s="8"/>
      <c r="W22" s="7"/>
      <c r="X22" s="8"/>
    </row>
    <row r="23" spans="2:41" x14ac:dyDescent="0.3">
      <c r="B23" s="9"/>
      <c r="C23" s="10"/>
      <c r="D23" s="10"/>
      <c r="E23" s="11"/>
      <c r="G23" s="9"/>
      <c r="H23" s="11"/>
      <c r="J23" s="9"/>
      <c r="K23" s="10"/>
      <c r="L23" s="10"/>
      <c r="M23" s="11"/>
      <c r="O23" s="9"/>
      <c r="P23" s="10"/>
      <c r="Q23" s="11"/>
      <c r="S23" s="9"/>
      <c r="T23" s="10"/>
      <c r="U23" s="11"/>
      <c r="W23" s="9"/>
      <c r="X23" s="11"/>
    </row>
    <row r="25" spans="2:41" x14ac:dyDescent="0.3">
      <c r="D25" s="5">
        <f>SUM(D4:D23)</f>
        <v>32</v>
      </c>
      <c r="E25" s="5">
        <f>SUM(E4:E23)</f>
        <v>14</v>
      </c>
      <c r="H25" s="5">
        <f>SUM(H4:H23)</f>
        <v>1</v>
      </c>
      <c r="L25" s="5">
        <f>SUM(L4:L23)</f>
        <v>205</v>
      </c>
      <c r="M25" s="5">
        <f>SUM(M4:M23)</f>
        <v>19</v>
      </c>
      <c r="Q25" s="5">
        <f>SUM(Q4:Q23)</f>
        <v>64</v>
      </c>
      <c r="U25" s="5">
        <f>SUM(U4:U23)</f>
        <v>0</v>
      </c>
      <c r="X25" s="5">
        <f>SUM(X4:X23)</f>
        <v>0</v>
      </c>
      <c r="Z25" s="5">
        <f>SUM(Z4:Z23)</f>
        <v>600</v>
      </c>
      <c r="AA25" s="5">
        <f>Z25-(Q25+U25+X25)</f>
        <v>536</v>
      </c>
      <c r="AB25" s="6">
        <f>((D25+H25)/AA25)*100</f>
        <v>6.1567164179104479</v>
      </c>
      <c r="AC25" s="6">
        <f>100-AB25</f>
        <v>93.843283582089555</v>
      </c>
      <c r="AD25" s="6">
        <f>(L25/AA25)*100</f>
        <v>38.246268656716417</v>
      </c>
      <c r="AE25" s="6">
        <f>B4/120</f>
        <v>0.1</v>
      </c>
      <c r="AF25" s="6">
        <f>G4/120</f>
        <v>3.9249999999999998</v>
      </c>
      <c r="AG25" s="6" t="s">
        <v>32</v>
      </c>
      <c r="AH25" s="6">
        <f>H25</f>
        <v>1</v>
      </c>
      <c r="AI25" s="6">
        <v>1</v>
      </c>
      <c r="AJ25" s="6">
        <f>(AI25/AH25)*100</f>
        <v>100</v>
      </c>
      <c r="AK25" s="6">
        <f>E25+H25</f>
        <v>15</v>
      </c>
      <c r="AL25" s="6">
        <f>(SUM(E27:E28)/AK25)*100</f>
        <v>86.666666666666671</v>
      </c>
      <c r="AM25" s="6">
        <f>(SUM(E27:E28)/M25)*100</f>
        <v>68.421052631578945</v>
      </c>
      <c r="AN25" s="6">
        <f>(AVERAGE(L4:L23))*0.5</f>
        <v>5.3947368421052628</v>
      </c>
      <c r="AO25" s="6">
        <f>(AVERAGE(D4:D23))*0.5</f>
        <v>1.1428571428571428</v>
      </c>
    </row>
    <row r="27" spans="2:41" x14ac:dyDescent="0.3">
      <c r="B27" s="21" t="s">
        <v>25</v>
      </c>
      <c r="E27" s="5">
        <v>12</v>
      </c>
    </row>
    <row r="28" spans="2:41" x14ac:dyDescent="0.3">
      <c r="B28" s="22" t="s">
        <v>26</v>
      </c>
      <c r="E28" s="5">
        <v>1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13"/>
  <sheetViews>
    <sheetView topLeftCell="P1" zoomScale="50" workbookViewId="0">
      <selection activeCell="AB10" sqref="AB10:AO1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29</v>
      </c>
      <c r="C4" s="5">
        <v>32</v>
      </c>
      <c r="D4" s="5">
        <f>(C4-B4)+1</f>
        <v>4</v>
      </c>
      <c r="E4" s="8">
        <v>1</v>
      </c>
      <c r="G4" s="7"/>
      <c r="H4" s="8"/>
      <c r="J4" s="29">
        <v>457</v>
      </c>
      <c r="K4" s="30">
        <v>458</v>
      </c>
      <c r="L4" s="30">
        <f>(K4-J4)+1</f>
        <v>2</v>
      </c>
      <c r="M4" s="31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>
        <v>374</v>
      </c>
      <c r="C5" s="5">
        <v>377</v>
      </c>
      <c r="D5" s="5">
        <f>(C5-B5)+1</f>
        <v>4</v>
      </c>
      <c r="E5" s="8">
        <v>1</v>
      </c>
      <c r="G5" s="7"/>
      <c r="H5" s="8"/>
      <c r="J5" s="29">
        <v>490</v>
      </c>
      <c r="K5" s="30">
        <v>497</v>
      </c>
      <c r="L5" s="30">
        <f>(K5-J5)+1</f>
        <v>8</v>
      </c>
      <c r="M5" s="31">
        <v>1</v>
      </c>
      <c r="O5" s="7"/>
      <c r="Q5" s="8"/>
      <c r="S5" s="7"/>
      <c r="U5" s="8"/>
      <c r="W5" s="7"/>
      <c r="X5" s="8"/>
    </row>
    <row r="6" spans="2:41" x14ac:dyDescent="0.3">
      <c r="B6" s="7"/>
      <c r="E6" s="8"/>
      <c r="G6" s="7"/>
      <c r="H6" s="8"/>
      <c r="J6" s="29">
        <v>507</v>
      </c>
      <c r="K6" s="30">
        <v>509</v>
      </c>
      <c r="L6" s="30">
        <f>(K6-J6)+1</f>
        <v>3</v>
      </c>
      <c r="M6" s="31">
        <v>1</v>
      </c>
      <c r="O6" s="7"/>
      <c r="Q6" s="8"/>
      <c r="S6" s="7"/>
      <c r="U6" s="8"/>
      <c r="W6" s="7"/>
      <c r="X6" s="8"/>
    </row>
    <row r="7" spans="2:41" x14ac:dyDescent="0.3">
      <c r="B7" s="7"/>
      <c r="E7" s="8"/>
      <c r="G7" s="7"/>
      <c r="H7" s="8"/>
      <c r="J7" s="29">
        <v>515</v>
      </c>
      <c r="K7" s="30">
        <v>517</v>
      </c>
      <c r="L7" s="30">
        <f>(K7-J7)+1</f>
        <v>3</v>
      </c>
      <c r="M7" s="31">
        <v>1</v>
      </c>
      <c r="O7" s="7"/>
      <c r="Q7" s="8"/>
      <c r="S7" s="7"/>
      <c r="U7" s="8"/>
      <c r="W7" s="7"/>
      <c r="X7" s="8"/>
    </row>
    <row r="8" spans="2:41" x14ac:dyDescent="0.3">
      <c r="B8" s="9"/>
      <c r="C8" s="10"/>
      <c r="D8" s="10"/>
      <c r="E8" s="11"/>
      <c r="G8" s="9"/>
      <c r="H8" s="11"/>
      <c r="J8" s="9"/>
      <c r="K8" s="10"/>
      <c r="L8" s="10"/>
      <c r="M8" s="11"/>
      <c r="O8" s="9"/>
      <c r="P8" s="10"/>
      <c r="Q8" s="11"/>
      <c r="S8" s="9"/>
      <c r="T8" s="10"/>
      <c r="U8" s="11"/>
      <c r="W8" s="9"/>
      <c r="X8" s="11"/>
    </row>
    <row r="10" spans="2:41" x14ac:dyDescent="0.3">
      <c r="D10" s="5">
        <f>SUM(D4:D8)</f>
        <v>8</v>
      </c>
      <c r="E10" s="5">
        <f>SUM(E4:E8)</f>
        <v>2</v>
      </c>
      <c r="H10" s="5">
        <f>SUM(H4:H8)</f>
        <v>0</v>
      </c>
      <c r="L10" s="5">
        <f>SUM(L4:L8)</f>
        <v>16</v>
      </c>
      <c r="M10" s="5">
        <f>SUM(M4:M8)</f>
        <v>4</v>
      </c>
      <c r="Q10" s="5">
        <f>SUM(Q4:Q8)</f>
        <v>0</v>
      </c>
      <c r="U10" s="5">
        <f>SUM(U4:U8)</f>
        <v>0</v>
      </c>
      <c r="X10" s="5">
        <f>SUM(X4:X8)</f>
        <v>0</v>
      </c>
      <c r="Z10" s="5">
        <f>SUM(Z4:Z8)</f>
        <v>600</v>
      </c>
      <c r="AA10" s="5">
        <f>Z10-(Q10+U10+X10)</f>
        <v>600</v>
      </c>
      <c r="AB10" s="6">
        <f>((D10+H10)/AA10)*100</f>
        <v>1.3333333333333335</v>
      </c>
      <c r="AC10" s="6">
        <f>100-AB10</f>
        <v>98.666666666666671</v>
      </c>
      <c r="AD10" s="6">
        <f>(L10/AA10)*100</f>
        <v>2.666666666666667</v>
      </c>
      <c r="AE10" s="6">
        <f>B4/120</f>
        <v>0.24166666666666667</v>
      </c>
      <c r="AF10" s="6" t="s">
        <v>32</v>
      </c>
      <c r="AG10" s="6" t="s">
        <v>32</v>
      </c>
      <c r="AH10" s="6">
        <f>H10</f>
        <v>0</v>
      </c>
      <c r="AI10" s="6" t="s">
        <v>32</v>
      </c>
      <c r="AJ10" s="6" t="s">
        <v>32</v>
      </c>
      <c r="AK10" s="6">
        <f>E10+H10</f>
        <v>2</v>
      </c>
      <c r="AL10" s="6">
        <f>(SUM(E12:E13)/AK10)*100</f>
        <v>0</v>
      </c>
      <c r="AM10" s="6">
        <f>(SUM(E12:E13)/M10)*100</f>
        <v>0</v>
      </c>
      <c r="AN10" s="6">
        <f>(AVERAGE(L4:L8))*0.5</f>
        <v>2</v>
      </c>
      <c r="AO10" s="6">
        <f>(AVERAGE(D4:D8))*0.5</f>
        <v>2</v>
      </c>
    </row>
    <row r="12" spans="2:41" x14ac:dyDescent="0.3">
      <c r="B12" s="21" t="s">
        <v>25</v>
      </c>
      <c r="E12" s="5">
        <v>0</v>
      </c>
    </row>
    <row r="13" spans="2:41" x14ac:dyDescent="0.3">
      <c r="B13" s="22" t="s">
        <v>26</v>
      </c>
      <c r="E13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18"/>
  <sheetViews>
    <sheetView topLeftCell="W2" zoomScale="50" workbookViewId="0">
      <selection activeCell="AB15" sqref="AB15:AO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67</v>
      </c>
      <c r="C4" s="5">
        <v>67</v>
      </c>
      <c r="D4" s="5">
        <f>(C4-B4)+1</f>
        <v>1</v>
      </c>
      <c r="E4" s="8">
        <v>1</v>
      </c>
      <c r="G4" s="7">
        <v>135</v>
      </c>
      <c r="H4" s="8">
        <v>1</v>
      </c>
      <c r="J4" s="29">
        <v>86</v>
      </c>
      <c r="K4" s="30">
        <v>91</v>
      </c>
      <c r="L4" s="30">
        <f>(K4-J4)+1</f>
        <v>6</v>
      </c>
      <c r="M4" s="31">
        <v>1</v>
      </c>
      <c r="O4" s="7">
        <v>136</v>
      </c>
      <c r="P4" s="5">
        <v>200</v>
      </c>
      <c r="Q4" s="8">
        <f>(P4-O4)+1</f>
        <v>65</v>
      </c>
      <c r="S4" s="7"/>
      <c r="U4" s="8"/>
      <c r="W4" s="7"/>
      <c r="X4" s="8"/>
      <c r="Z4" s="5">
        <v>600</v>
      </c>
    </row>
    <row r="5" spans="2:41" x14ac:dyDescent="0.3">
      <c r="B5" s="7">
        <v>122</v>
      </c>
      <c r="C5" s="5">
        <v>134</v>
      </c>
      <c r="D5" s="5">
        <f>(C5-B5)+1</f>
        <v>13</v>
      </c>
      <c r="E5" s="8">
        <v>1</v>
      </c>
      <c r="G5" s="7"/>
      <c r="H5" s="8"/>
      <c r="J5" s="29">
        <v>95</v>
      </c>
      <c r="K5" s="30">
        <v>102</v>
      </c>
      <c r="L5" s="30">
        <f>(K5-J5)+1</f>
        <v>8</v>
      </c>
      <c r="M5" s="31">
        <v>1</v>
      </c>
      <c r="O5" s="7"/>
      <c r="Q5" s="8"/>
      <c r="S5" s="7"/>
      <c r="U5" s="8"/>
      <c r="W5" s="7"/>
      <c r="X5" s="8"/>
    </row>
    <row r="6" spans="2:41" x14ac:dyDescent="0.3">
      <c r="B6" s="7">
        <v>372</v>
      </c>
      <c r="C6" s="5">
        <v>372</v>
      </c>
      <c r="D6" s="5">
        <f>(C6-B6)+1</f>
        <v>1</v>
      </c>
      <c r="E6" s="8">
        <v>1</v>
      </c>
      <c r="G6" s="7"/>
      <c r="H6" s="8"/>
      <c r="J6" s="23">
        <v>398</v>
      </c>
      <c r="K6" s="24">
        <v>399</v>
      </c>
      <c r="L6" s="24">
        <f>(K6-J6)+1</f>
        <v>2</v>
      </c>
      <c r="M6" s="25">
        <v>1</v>
      </c>
      <c r="O6" s="7"/>
      <c r="Q6" s="8"/>
      <c r="S6" s="7"/>
      <c r="U6" s="8"/>
      <c r="W6" s="7"/>
      <c r="X6" s="8"/>
    </row>
    <row r="7" spans="2:41" x14ac:dyDescent="0.3">
      <c r="B7" s="7">
        <v>397</v>
      </c>
      <c r="C7" s="5">
        <v>397</v>
      </c>
      <c r="D7" s="5">
        <f>(C7-B7)+1</f>
        <v>1</v>
      </c>
      <c r="E7" s="8">
        <v>1</v>
      </c>
      <c r="G7" s="7"/>
      <c r="H7" s="8"/>
      <c r="J7" s="23">
        <v>478</v>
      </c>
      <c r="K7" s="24">
        <v>479</v>
      </c>
      <c r="L7" s="24">
        <f>(K7-J7)+1</f>
        <v>2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412</v>
      </c>
      <c r="C8" s="5">
        <v>417</v>
      </c>
      <c r="D8" s="5">
        <f>(C8-B8)+1</f>
        <v>6</v>
      </c>
      <c r="E8" s="8">
        <v>1</v>
      </c>
      <c r="G8" s="7"/>
      <c r="H8" s="8"/>
      <c r="J8" s="7">
        <v>520</v>
      </c>
      <c r="K8" s="5">
        <v>537</v>
      </c>
      <c r="L8" s="5">
        <f>(K8-J8)+1</f>
        <v>18</v>
      </c>
      <c r="M8" s="8">
        <v>1</v>
      </c>
      <c r="O8" s="7"/>
      <c r="Q8" s="8"/>
      <c r="S8" s="7"/>
      <c r="U8" s="8"/>
      <c r="W8" s="7"/>
      <c r="X8" s="8"/>
    </row>
    <row r="9" spans="2:41" x14ac:dyDescent="0.3">
      <c r="B9" s="7">
        <v>457</v>
      </c>
      <c r="C9" s="5">
        <v>464</v>
      </c>
      <c r="D9" s="5">
        <f>(C9-B9)+1</f>
        <v>8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466</v>
      </c>
      <c r="C10" s="5">
        <v>466</v>
      </c>
      <c r="D10" s="5">
        <f>(C10-B10)+1</f>
        <v>1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468</v>
      </c>
      <c r="C11" s="5">
        <v>470</v>
      </c>
      <c r="D11" s="5">
        <f>(C11-B11)+1</f>
        <v>3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476</v>
      </c>
      <c r="C12" s="5">
        <v>476</v>
      </c>
      <c r="D12" s="5">
        <f>(C12-B12)+1</f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9"/>
      <c r="C13" s="10"/>
      <c r="D13" s="10"/>
      <c r="E13" s="11"/>
      <c r="G13" s="9"/>
      <c r="H13" s="11"/>
      <c r="J13" s="9"/>
      <c r="K13" s="10"/>
      <c r="L13" s="10"/>
      <c r="M13" s="11"/>
      <c r="O13" s="9"/>
      <c r="P13" s="10"/>
      <c r="Q13" s="11"/>
      <c r="S13" s="9"/>
      <c r="T13" s="10"/>
      <c r="U13" s="11"/>
      <c r="W13" s="9"/>
      <c r="X13" s="11"/>
    </row>
    <row r="15" spans="2:41" x14ac:dyDescent="0.3">
      <c r="D15" s="5">
        <f>SUM(D4:D13)</f>
        <v>35</v>
      </c>
      <c r="E15" s="5">
        <f>SUM(E4:E13)</f>
        <v>9</v>
      </c>
      <c r="H15" s="5">
        <f>SUM(H4:H13)</f>
        <v>1</v>
      </c>
      <c r="L15" s="5">
        <f>SUM(L4:L13)</f>
        <v>36</v>
      </c>
      <c r="M15" s="5">
        <f>SUM(M4:M13)</f>
        <v>5</v>
      </c>
      <c r="Q15" s="5">
        <f>SUM(Q4:Q13)</f>
        <v>65</v>
      </c>
      <c r="U15" s="5">
        <f>SUM(U4:U13)</f>
        <v>0</v>
      </c>
      <c r="X15" s="5">
        <f>SUM(X4:X13)</f>
        <v>0</v>
      </c>
      <c r="Z15" s="5">
        <f>SUM(Z4:Z13)</f>
        <v>600</v>
      </c>
      <c r="AA15" s="5">
        <f>Z15-(Q15+U15+X15)</f>
        <v>535</v>
      </c>
      <c r="AB15" s="6">
        <f>((D15+H15)/AA15)*100</f>
        <v>6.7289719626168223</v>
      </c>
      <c r="AC15" s="6">
        <f>100-AB15</f>
        <v>93.271028037383175</v>
      </c>
      <c r="AD15" s="6">
        <f>(L15/AA15)*100</f>
        <v>6.7289719626168223</v>
      </c>
      <c r="AE15" s="6">
        <f>B4/120</f>
        <v>0.55833333333333335</v>
      </c>
      <c r="AF15" s="6">
        <f>G4/120</f>
        <v>1.125</v>
      </c>
      <c r="AG15" s="6" t="s">
        <v>32</v>
      </c>
      <c r="AH15" s="6">
        <f>H15</f>
        <v>1</v>
      </c>
      <c r="AI15" s="6">
        <v>1</v>
      </c>
      <c r="AJ15" s="6">
        <f>(AI15/AH15)*100</f>
        <v>100</v>
      </c>
      <c r="AK15" s="6">
        <f>E15+H15</f>
        <v>10</v>
      </c>
      <c r="AL15" s="6">
        <f>(SUM(E17:E18)/AK15)*100</f>
        <v>20</v>
      </c>
      <c r="AM15" s="6">
        <f>(SUM(E17:E18)/M15)*100</f>
        <v>40</v>
      </c>
      <c r="AN15" s="6">
        <f>(AVERAGE(L4:L13))*0.5</f>
        <v>3.6</v>
      </c>
      <c r="AO15" s="6">
        <f>(AVERAGE(D4:D13))*0.5</f>
        <v>1.9444444444444444</v>
      </c>
    </row>
    <row r="17" spans="2:5" x14ac:dyDescent="0.3">
      <c r="B17" s="21" t="s">
        <v>25</v>
      </c>
      <c r="E17" s="5">
        <v>2</v>
      </c>
    </row>
    <row r="18" spans="2:5" x14ac:dyDescent="0.3">
      <c r="B18" s="22" t="s">
        <v>26</v>
      </c>
      <c r="E18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O28"/>
  <sheetViews>
    <sheetView topLeftCell="P1" zoomScale="50" workbookViewId="0">
      <selection activeCell="AB25" sqref="AB25:AO2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3.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26</v>
      </c>
      <c r="C4" s="5">
        <v>31</v>
      </c>
      <c r="D4" s="5">
        <f>(C4-B4)+1</f>
        <v>6</v>
      </c>
      <c r="E4" s="8">
        <v>1</v>
      </c>
      <c r="G4" s="7">
        <v>470</v>
      </c>
      <c r="H4" s="8">
        <v>1</v>
      </c>
      <c r="J4" s="23">
        <v>105</v>
      </c>
      <c r="K4" s="24">
        <v>106</v>
      </c>
      <c r="L4" s="24">
        <f>(K4-J4)+1</f>
        <v>2</v>
      </c>
      <c r="M4" s="25">
        <v>1</v>
      </c>
      <c r="O4" s="7">
        <v>471</v>
      </c>
      <c r="P4" s="5">
        <v>472</v>
      </c>
      <c r="Q4" s="8">
        <f>(P4-O4)+1</f>
        <v>2</v>
      </c>
      <c r="S4" s="7"/>
      <c r="U4" s="8"/>
      <c r="W4" s="7"/>
      <c r="X4" s="8"/>
      <c r="Z4" s="5">
        <v>600</v>
      </c>
    </row>
    <row r="5" spans="2:41" x14ac:dyDescent="0.3">
      <c r="B5" s="7">
        <v>101</v>
      </c>
      <c r="C5" s="5">
        <v>101</v>
      </c>
      <c r="D5" s="5">
        <f>(C5-B5)+1</f>
        <v>1</v>
      </c>
      <c r="E5" s="8">
        <v>1</v>
      </c>
      <c r="G5" s="7">
        <v>476</v>
      </c>
      <c r="H5" s="8">
        <v>1</v>
      </c>
      <c r="J5" s="23">
        <v>113</v>
      </c>
      <c r="K5" s="24">
        <v>114</v>
      </c>
      <c r="L5" s="24">
        <f>(K5-J5)+1</f>
        <v>2</v>
      </c>
      <c r="M5" s="25">
        <v>1</v>
      </c>
      <c r="O5" s="7">
        <v>477</v>
      </c>
      <c r="P5" s="5">
        <v>505</v>
      </c>
      <c r="Q5" s="8">
        <f>(P5-O5)+1</f>
        <v>29</v>
      </c>
      <c r="S5" s="7"/>
      <c r="U5" s="8"/>
      <c r="W5" s="7"/>
      <c r="X5" s="8"/>
    </row>
    <row r="6" spans="2:41" x14ac:dyDescent="0.3">
      <c r="B6" s="7">
        <v>104</v>
      </c>
      <c r="C6" s="5">
        <v>104</v>
      </c>
      <c r="D6" s="5">
        <f>(C6-B6)+1</f>
        <v>1</v>
      </c>
      <c r="E6" s="8">
        <v>1</v>
      </c>
      <c r="G6" s="7"/>
      <c r="H6" s="8"/>
      <c r="J6" s="23">
        <v>127</v>
      </c>
      <c r="K6" s="24">
        <v>133</v>
      </c>
      <c r="L6" s="24">
        <f>(K6-J6)+1</f>
        <v>7</v>
      </c>
      <c r="M6" s="25">
        <v>1</v>
      </c>
      <c r="O6" s="7"/>
      <c r="Q6" s="8"/>
      <c r="S6" s="7"/>
      <c r="U6" s="8"/>
      <c r="W6" s="7"/>
      <c r="X6" s="8"/>
    </row>
    <row r="7" spans="2:41" x14ac:dyDescent="0.3">
      <c r="B7" s="7">
        <v>109</v>
      </c>
      <c r="C7" s="5">
        <v>109</v>
      </c>
      <c r="D7" s="5">
        <f>(C7-B7)+1</f>
        <v>1</v>
      </c>
      <c r="E7" s="8">
        <v>1</v>
      </c>
      <c r="G7" s="7"/>
      <c r="H7" s="8"/>
      <c r="J7" s="7">
        <v>138</v>
      </c>
      <c r="K7" s="5">
        <v>147</v>
      </c>
      <c r="L7" s="5">
        <f>(K7-J7)+1</f>
        <v>10</v>
      </c>
      <c r="M7" s="8">
        <v>1</v>
      </c>
      <c r="O7" s="7"/>
      <c r="Q7" s="8"/>
      <c r="S7" s="7"/>
      <c r="U7" s="8"/>
      <c r="W7" s="7"/>
      <c r="X7" s="8"/>
    </row>
    <row r="8" spans="2:41" x14ac:dyDescent="0.3">
      <c r="B8" s="7">
        <v>112</v>
      </c>
      <c r="C8" s="5">
        <v>112</v>
      </c>
      <c r="D8" s="5">
        <f>(C8-B8)+1</f>
        <v>1</v>
      </c>
      <c r="E8" s="8">
        <v>1</v>
      </c>
      <c r="G8" s="7"/>
      <c r="H8" s="8"/>
      <c r="J8" s="7">
        <v>314</v>
      </c>
      <c r="K8" s="5">
        <v>323</v>
      </c>
      <c r="L8" s="5">
        <f>(K8-J8)+1</f>
        <v>10</v>
      </c>
      <c r="M8" s="8">
        <v>1</v>
      </c>
      <c r="O8" s="7"/>
      <c r="Q8" s="8"/>
      <c r="S8" s="7"/>
      <c r="U8" s="8"/>
      <c r="W8" s="7"/>
      <c r="X8" s="8"/>
    </row>
    <row r="9" spans="2:41" x14ac:dyDescent="0.3">
      <c r="B9" s="7">
        <v>126</v>
      </c>
      <c r="C9" s="5">
        <v>126</v>
      </c>
      <c r="D9" s="5">
        <f>(C9-B9)+1</f>
        <v>1</v>
      </c>
      <c r="E9" s="8">
        <v>1</v>
      </c>
      <c r="G9" s="7"/>
      <c r="H9" s="8"/>
      <c r="J9" s="7">
        <v>388</v>
      </c>
      <c r="K9" s="5">
        <v>402</v>
      </c>
      <c r="L9" s="5">
        <f>(K9-J9)+1</f>
        <v>15</v>
      </c>
      <c r="M9" s="8">
        <v>1</v>
      </c>
      <c r="O9" s="7"/>
      <c r="Q9" s="8"/>
      <c r="S9" s="7"/>
      <c r="U9" s="8"/>
      <c r="W9" s="7"/>
      <c r="X9" s="8"/>
    </row>
    <row r="10" spans="2:41" x14ac:dyDescent="0.3">
      <c r="B10" s="7">
        <v>464</v>
      </c>
      <c r="C10" s="5">
        <v>469</v>
      </c>
      <c r="D10" s="5">
        <f>(C10-B10)+1</f>
        <v>6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473</v>
      </c>
      <c r="C11" s="5">
        <v>475</v>
      </c>
      <c r="D11" s="5">
        <f>(C11-B11)+1</f>
        <v>3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/>
      <c r="E12" s="8"/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/>
      <c r="E13" s="8"/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/>
      <c r="E14" s="8"/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/>
      <c r="E15" s="8"/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/>
      <c r="E16" s="8"/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7"/>
      <c r="E17" s="8"/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41" x14ac:dyDescent="0.3">
      <c r="B18" s="7"/>
      <c r="E18" s="8"/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41" x14ac:dyDescent="0.3">
      <c r="B19" s="7"/>
      <c r="E19" s="8"/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41" x14ac:dyDescent="0.3">
      <c r="B20" s="7"/>
      <c r="E20" s="8"/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41" x14ac:dyDescent="0.3">
      <c r="B21" s="7"/>
      <c r="E21" s="8"/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41" x14ac:dyDescent="0.3">
      <c r="B22" s="7"/>
      <c r="E22" s="8"/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41" x14ac:dyDescent="0.3">
      <c r="B23" s="9"/>
      <c r="C23" s="10"/>
      <c r="D23" s="10"/>
      <c r="E23" s="11"/>
      <c r="G23" s="9"/>
      <c r="H23" s="11"/>
      <c r="J23" s="9"/>
      <c r="K23" s="10"/>
      <c r="L23" s="10"/>
      <c r="M23" s="11"/>
      <c r="O23" s="9"/>
      <c r="P23" s="10"/>
      <c r="Q23" s="11"/>
      <c r="S23" s="9"/>
      <c r="T23" s="10"/>
      <c r="U23" s="11"/>
      <c r="W23" s="9"/>
      <c r="X23" s="11"/>
    </row>
    <row r="25" spans="2:41" x14ac:dyDescent="0.3">
      <c r="D25" s="5">
        <f>SUM(D4:D23)</f>
        <v>20</v>
      </c>
      <c r="E25" s="5">
        <f>SUM(E4:E23)</f>
        <v>8</v>
      </c>
      <c r="H25" s="5">
        <f>SUM(H4:H23)</f>
        <v>2</v>
      </c>
      <c r="L25" s="5">
        <f>SUM(L4:L23)</f>
        <v>46</v>
      </c>
      <c r="M25" s="5">
        <f>SUM(M4:M23)</f>
        <v>6</v>
      </c>
      <c r="Q25" s="5">
        <f>SUM(Q4:Q23)</f>
        <v>31</v>
      </c>
      <c r="U25" s="5">
        <f>SUM(U4:U23)</f>
        <v>0</v>
      </c>
      <c r="X25" s="5">
        <f>SUM(X4:X23)</f>
        <v>0</v>
      </c>
      <c r="Z25" s="5">
        <f>SUM(Z4:Z23)</f>
        <v>600</v>
      </c>
      <c r="AA25" s="5">
        <f>Z25-(Q25+U25+X25)</f>
        <v>569</v>
      </c>
      <c r="AB25" s="6">
        <f>((D25+H25)/AA25)*100</f>
        <v>3.8664323374340945</v>
      </c>
      <c r="AC25" s="6">
        <f>100-AB25</f>
        <v>96.133567662565909</v>
      </c>
      <c r="AD25" s="6">
        <f>(L25/AA25)*100</f>
        <v>8.0843585237258342</v>
      </c>
      <c r="AE25" s="6">
        <f>B4/120</f>
        <v>0.21666666666666667</v>
      </c>
      <c r="AF25" s="6">
        <f>G4/120</f>
        <v>3.9166666666666665</v>
      </c>
      <c r="AG25" s="6" t="s">
        <v>32</v>
      </c>
      <c r="AH25" s="6">
        <f>H25</f>
        <v>2</v>
      </c>
      <c r="AI25" s="6">
        <v>2</v>
      </c>
      <c r="AJ25" s="6">
        <f>(AI25/AH25)*100</f>
        <v>100</v>
      </c>
      <c r="AK25" s="6">
        <f>E25+H25</f>
        <v>10</v>
      </c>
      <c r="AL25" s="6">
        <f>(SUM(E27:E28)/AK25)*100</f>
        <v>30</v>
      </c>
      <c r="AM25" s="6">
        <f>(SUM(E27:E28)/M25)*100</f>
        <v>50</v>
      </c>
      <c r="AN25" s="6">
        <f>(AVERAGE(L4:L23))*0.5</f>
        <v>3.8333333333333335</v>
      </c>
      <c r="AO25" s="6">
        <f>(AVERAGE(D4:D23))*0.5</f>
        <v>1.25</v>
      </c>
    </row>
    <row r="27" spans="2:41" x14ac:dyDescent="0.3">
      <c r="B27" s="21" t="s">
        <v>25</v>
      </c>
      <c r="E27" s="5">
        <v>3</v>
      </c>
    </row>
    <row r="28" spans="2:41" x14ac:dyDescent="0.3">
      <c r="B28" s="22" t="s">
        <v>26</v>
      </c>
      <c r="E28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FFB0-486A-BD44-BFD6-45CB02E0B01A}">
  <dimension ref="B2:AO24"/>
  <sheetViews>
    <sheetView topLeftCell="P1" zoomScale="50" workbookViewId="0">
      <selection activeCell="AB21" sqref="AB21:AO2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120</v>
      </c>
      <c r="C4" s="5">
        <v>121</v>
      </c>
      <c r="D4" s="5">
        <f>(C4-B4)+1</f>
        <v>2</v>
      </c>
      <c r="E4" s="8">
        <v>1</v>
      </c>
      <c r="G4" s="7"/>
      <c r="H4" s="8"/>
      <c r="J4" s="7">
        <v>49</v>
      </c>
      <c r="K4" s="5">
        <v>76</v>
      </c>
      <c r="L4" s="5">
        <f>(K4-J4)+1</f>
        <v>28</v>
      </c>
      <c r="M4" s="8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>
        <v>123</v>
      </c>
      <c r="C5" s="5">
        <v>123</v>
      </c>
      <c r="D5" s="5">
        <f>(C5-B5)+1</f>
        <v>1</v>
      </c>
      <c r="E5" s="8">
        <v>1</v>
      </c>
      <c r="G5" s="7"/>
      <c r="H5" s="8"/>
      <c r="J5" s="7">
        <v>91</v>
      </c>
      <c r="K5" s="5">
        <v>92</v>
      </c>
      <c r="L5" s="5">
        <f>(K5-J5)+1</f>
        <v>2</v>
      </c>
      <c r="M5" s="8">
        <v>1</v>
      </c>
      <c r="O5" s="7"/>
      <c r="Q5" s="8"/>
      <c r="S5" s="7"/>
      <c r="U5" s="8"/>
      <c r="W5" s="7"/>
      <c r="X5" s="8"/>
    </row>
    <row r="6" spans="2:41" x14ac:dyDescent="0.3">
      <c r="B6" s="7">
        <v>172</v>
      </c>
      <c r="C6" s="5">
        <v>174</v>
      </c>
      <c r="D6" s="5">
        <f>(C6-B6)+1</f>
        <v>3</v>
      </c>
      <c r="E6" s="8">
        <v>1</v>
      </c>
      <c r="G6" s="7"/>
      <c r="H6" s="8"/>
      <c r="J6" s="23">
        <v>124</v>
      </c>
      <c r="K6" s="24">
        <v>137</v>
      </c>
      <c r="L6" s="24">
        <f>(K6-J6)+1</f>
        <v>14</v>
      </c>
      <c r="M6" s="25">
        <v>1</v>
      </c>
      <c r="O6" s="7"/>
      <c r="Q6" s="8"/>
      <c r="S6" s="7"/>
      <c r="U6" s="8"/>
      <c r="W6" s="7"/>
      <c r="X6" s="8"/>
    </row>
    <row r="7" spans="2:41" x14ac:dyDescent="0.3">
      <c r="B7" s="7">
        <v>176</v>
      </c>
      <c r="C7" s="5">
        <v>177</v>
      </c>
      <c r="D7" s="5">
        <f>(C7-B7)+1</f>
        <v>2</v>
      </c>
      <c r="E7" s="8">
        <v>1</v>
      </c>
      <c r="G7" s="7"/>
      <c r="H7" s="8"/>
      <c r="J7" s="23">
        <v>185</v>
      </c>
      <c r="K7" s="24">
        <v>186</v>
      </c>
      <c r="L7" s="24">
        <f>(K7-J7)+1</f>
        <v>2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179</v>
      </c>
      <c r="C8" s="5">
        <v>184</v>
      </c>
      <c r="D8" s="5">
        <f>(C8-B8)+1</f>
        <v>6</v>
      </c>
      <c r="E8" s="8">
        <v>1</v>
      </c>
      <c r="G8" s="7"/>
      <c r="H8" s="8"/>
      <c r="J8" s="23">
        <v>189</v>
      </c>
      <c r="K8" s="24">
        <v>190</v>
      </c>
      <c r="L8" s="24">
        <f>(K8-J8)+1</f>
        <v>2</v>
      </c>
      <c r="M8" s="25">
        <v>1</v>
      </c>
      <c r="O8" s="7"/>
      <c r="Q8" s="8"/>
      <c r="S8" s="7"/>
      <c r="U8" s="8"/>
      <c r="W8" s="7"/>
      <c r="X8" s="8"/>
    </row>
    <row r="9" spans="2:41" x14ac:dyDescent="0.3">
      <c r="B9" s="7">
        <v>187</v>
      </c>
      <c r="C9" s="5">
        <v>188</v>
      </c>
      <c r="D9" s="5">
        <f>(C9-B9)+1</f>
        <v>2</v>
      </c>
      <c r="E9" s="8">
        <v>1</v>
      </c>
      <c r="G9" s="7"/>
      <c r="H9" s="8"/>
      <c r="J9" s="7">
        <v>350</v>
      </c>
      <c r="K9" s="5">
        <v>389</v>
      </c>
      <c r="L9" s="5">
        <f>(K9-J9)+1</f>
        <v>40</v>
      </c>
      <c r="M9" s="8">
        <v>1</v>
      </c>
      <c r="O9" s="7"/>
      <c r="Q9" s="8"/>
      <c r="S9" s="7"/>
      <c r="U9" s="8"/>
      <c r="W9" s="7"/>
      <c r="X9" s="8"/>
    </row>
    <row r="10" spans="2:41" x14ac:dyDescent="0.3">
      <c r="B10" s="7">
        <v>192</v>
      </c>
      <c r="C10" s="5">
        <v>192</v>
      </c>
      <c r="D10" s="5">
        <f>(C10-B10)+1</f>
        <v>1</v>
      </c>
      <c r="E10" s="8">
        <v>1</v>
      </c>
      <c r="G10" s="7"/>
      <c r="H10" s="8"/>
      <c r="J10" s="23">
        <v>532</v>
      </c>
      <c r="K10" s="24">
        <v>539</v>
      </c>
      <c r="L10" s="24">
        <f>(K10-J10)+1</f>
        <v>8</v>
      </c>
      <c r="M10" s="25">
        <v>1</v>
      </c>
      <c r="O10" s="7"/>
      <c r="Q10" s="8"/>
      <c r="S10" s="7"/>
      <c r="U10" s="8"/>
      <c r="W10" s="7"/>
      <c r="X10" s="8"/>
    </row>
    <row r="11" spans="2:41" x14ac:dyDescent="0.3">
      <c r="B11" s="7">
        <v>196</v>
      </c>
      <c r="C11" s="5">
        <v>196</v>
      </c>
      <c r="D11" s="5">
        <f>(C11-B11)+1</f>
        <v>1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198</v>
      </c>
      <c r="C12" s="5">
        <v>199</v>
      </c>
      <c r="D12" s="5">
        <f>(C12-B12)+1</f>
        <v>2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203</v>
      </c>
      <c r="C13" s="5">
        <v>204</v>
      </c>
      <c r="D13" s="5">
        <f>(C13-B13)+1</f>
        <v>2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273</v>
      </c>
      <c r="C14" s="5">
        <v>273</v>
      </c>
      <c r="D14" s="5">
        <f>(C14-B14)+1</f>
        <v>1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308</v>
      </c>
      <c r="C15" s="5">
        <v>308</v>
      </c>
      <c r="D15" s="5">
        <f>(C15-B15)+1</f>
        <v>1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328</v>
      </c>
      <c r="C16" s="5">
        <v>328</v>
      </c>
      <c r="D16" s="5">
        <f>(C16-B16)+1</f>
        <v>1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7">
        <v>515</v>
      </c>
      <c r="C17" s="5">
        <v>516</v>
      </c>
      <c r="D17" s="5">
        <f>(C17-B17)+1</f>
        <v>2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41" x14ac:dyDescent="0.3">
      <c r="B18" s="7">
        <v>530</v>
      </c>
      <c r="C18" s="5">
        <v>530</v>
      </c>
      <c r="D18" s="5">
        <f>(C18-B18)+1</f>
        <v>1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41" x14ac:dyDescent="0.3">
      <c r="B19" s="9"/>
      <c r="C19" s="10"/>
      <c r="D19" s="10"/>
      <c r="E19" s="11"/>
      <c r="G19" s="9"/>
      <c r="H19" s="11"/>
      <c r="J19" s="9"/>
      <c r="K19" s="10"/>
      <c r="L19" s="10"/>
      <c r="M19" s="11"/>
      <c r="O19" s="9"/>
      <c r="P19" s="10"/>
      <c r="Q19" s="11"/>
      <c r="S19" s="9"/>
      <c r="T19" s="10"/>
      <c r="U19" s="11"/>
      <c r="W19" s="9"/>
      <c r="X19" s="11"/>
    </row>
    <row r="21" spans="2:41" x14ac:dyDescent="0.3">
      <c r="D21" s="5">
        <f>SUM(D4:D19)</f>
        <v>28</v>
      </c>
      <c r="E21" s="5">
        <f>SUM(E4:E19)</f>
        <v>15</v>
      </c>
      <c r="H21" s="5">
        <f>SUM(H4:H19)</f>
        <v>0</v>
      </c>
      <c r="L21" s="5">
        <f>SUM(L4:L19)</f>
        <v>96</v>
      </c>
      <c r="M21" s="5">
        <f>SUM(M4:M19)</f>
        <v>7</v>
      </c>
      <c r="Q21" s="5">
        <f>SUM(Q4:Q19)</f>
        <v>0</v>
      </c>
      <c r="U21" s="5">
        <f>SUM(U4:U19)</f>
        <v>0</v>
      </c>
      <c r="X21" s="5">
        <f>SUM(X4:X19)</f>
        <v>0</v>
      </c>
      <c r="Z21" s="5">
        <f>SUM(Z4:Z19)</f>
        <v>600</v>
      </c>
      <c r="AA21" s="5">
        <f>Z21-(Q21+U21+X21)</f>
        <v>600</v>
      </c>
      <c r="AB21" s="6">
        <f>((D21+H21)/AA21)*100</f>
        <v>4.666666666666667</v>
      </c>
      <c r="AC21" s="6">
        <f>100-AB21</f>
        <v>95.333333333333329</v>
      </c>
      <c r="AD21" s="6">
        <f>(L21/AA21)*100</f>
        <v>16</v>
      </c>
      <c r="AE21" s="6">
        <f>B4/120</f>
        <v>1</v>
      </c>
      <c r="AF21" s="6" t="s">
        <v>32</v>
      </c>
      <c r="AG21" s="6" t="s">
        <v>32</v>
      </c>
      <c r="AH21" s="6">
        <f>H21</f>
        <v>0</v>
      </c>
      <c r="AI21" s="6" t="s">
        <v>32</v>
      </c>
      <c r="AJ21" s="6" t="s">
        <v>32</v>
      </c>
      <c r="AK21" s="6">
        <f>E21+H21</f>
        <v>15</v>
      </c>
      <c r="AL21" s="6">
        <f>(SUM(E23:E24)/AK21)*100</f>
        <v>26.666666666666668</v>
      </c>
      <c r="AM21" s="6">
        <f>(SUM(E23:E24)/M21)*100</f>
        <v>57.142857142857139</v>
      </c>
      <c r="AN21" s="6">
        <f>(AVERAGE(L4:L19))*0.5</f>
        <v>6.8571428571428568</v>
      </c>
      <c r="AO21" s="6">
        <f>(AVERAGE(D4:D19))*0.5</f>
        <v>0.93333333333333335</v>
      </c>
    </row>
    <row r="23" spans="2:41" x14ac:dyDescent="0.3">
      <c r="B23" s="21" t="s">
        <v>25</v>
      </c>
      <c r="E23" s="5">
        <v>4</v>
      </c>
    </row>
    <row r="24" spans="2:41" x14ac:dyDescent="0.3">
      <c r="B24" s="22" t="s">
        <v>26</v>
      </c>
      <c r="E24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0D2F-ECE1-004B-B8F7-FBF923D63384}">
  <dimension ref="B2:AO26"/>
  <sheetViews>
    <sheetView topLeftCell="Z2" zoomScale="56" workbookViewId="0">
      <selection activeCell="AB23" sqref="AB23:AO2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10</v>
      </c>
      <c r="C4" s="5">
        <v>12</v>
      </c>
      <c r="D4" s="5">
        <f>(C4-B4)+1</f>
        <v>3</v>
      </c>
      <c r="E4" s="8">
        <v>1</v>
      </c>
      <c r="G4" s="7"/>
      <c r="H4" s="8"/>
      <c r="J4" s="23">
        <v>95</v>
      </c>
      <c r="K4" s="24">
        <v>97</v>
      </c>
      <c r="L4" s="24">
        <f>(K4-J4)+1</f>
        <v>3</v>
      </c>
      <c r="M4" s="25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>
        <v>88</v>
      </c>
      <c r="C5" s="5">
        <v>88</v>
      </c>
      <c r="D5" s="5">
        <f>(C5-B5)+1</f>
        <v>1</v>
      </c>
      <c r="E5" s="8">
        <v>1</v>
      </c>
      <c r="G5" s="7"/>
      <c r="H5" s="8"/>
      <c r="J5" s="7">
        <v>104</v>
      </c>
      <c r="K5" s="5">
        <v>119</v>
      </c>
      <c r="L5" s="5">
        <f>(K5-J5)+1</f>
        <v>16</v>
      </c>
      <c r="M5" s="8">
        <v>1</v>
      </c>
      <c r="O5" s="7"/>
      <c r="Q5" s="8"/>
      <c r="S5" s="7"/>
      <c r="U5" s="8"/>
      <c r="W5" s="7"/>
      <c r="X5" s="8"/>
    </row>
    <row r="6" spans="2:41" x14ac:dyDescent="0.3">
      <c r="B6" s="7">
        <v>94</v>
      </c>
      <c r="C6" s="5">
        <v>94</v>
      </c>
      <c r="D6" s="5">
        <f>(C6-B6)+1</f>
        <v>1</v>
      </c>
      <c r="E6" s="8">
        <v>1</v>
      </c>
      <c r="G6" s="7"/>
      <c r="H6" s="8"/>
      <c r="J6" s="7">
        <v>158</v>
      </c>
      <c r="K6" s="5">
        <v>167</v>
      </c>
      <c r="L6" s="5">
        <f>(K6-J6)+1</f>
        <v>10</v>
      </c>
      <c r="M6" s="8">
        <v>1</v>
      </c>
      <c r="O6" s="7"/>
      <c r="Q6" s="8"/>
      <c r="S6" s="7"/>
      <c r="U6" s="8"/>
      <c r="W6" s="7"/>
      <c r="X6" s="8"/>
    </row>
    <row r="7" spans="2:41" x14ac:dyDescent="0.3">
      <c r="B7" s="7">
        <v>143</v>
      </c>
      <c r="C7" s="5">
        <v>143</v>
      </c>
      <c r="D7" s="5">
        <f>(C7-B7)+1</f>
        <v>1</v>
      </c>
      <c r="E7" s="8">
        <v>1</v>
      </c>
      <c r="G7" s="7"/>
      <c r="H7" s="8"/>
      <c r="J7" s="23">
        <v>232</v>
      </c>
      <c r="K7" s="24">
        <v>233</v>
      </c>
      <c r="L7" s="24">
        <f>(K7-J7)+1</f>
        <v>2</v>
      </c>
      <c r="M7" s="25">
        <v>1</v>
      </c>
      <c r="O7" s="7"/>
      <c r="Q7" s="8"/>
      <c r="S7" s="7"/>
      <c r="U7" s="8"/>
      <c r="W7" s="7"/>
      <c r="X7" s="8"/>
    </row>
    <row r="8" spans="2:41" x14ac:dyDescent="0.3">
      <c r="B8" s="7">
        <v>145</v>
      </c>
      <c r="C8" s="5">
        <v>145</v>
      </c>
      <c r="D8" s="5">
        <f>(C8-B8)+1</f>
        <v>1</v>
      </c>
      <c r="E8" s="8">
        <v>1</v>
      </c>
      <c r="G8" s="7"/>
      <c r="H8" s="8"/>
      <c r="J8" s="7">
        <v>254</v>
      </c>
      <c r="K8" s="5">
        <v>266</v>
      </c>
      <c r="L8" s="5">
        <f>(K8-J8)+1</f>
        <v>13</v>
      </c>
      <c r="M8" s="8">
        <v>1</v>
      </c>
      <c r="O8" s="7"/>
      <c r="Q8" s="8"/>
      <c r="S8" s="7"/>
      <c r="U8" s="8"/>
      <c r="W8" s="7"/>
      <c r="X8" s="8"/>
    </row>
    <row r="9" spans="2:41" x14ac:dyDescent="0.3">
      <c r="B9" s="7">
        <v>191</v>
      </c>
      <c r="C9" s="5">
        <v>195</v>
      </c>
      <c r="D9" s="5">
        <f>(C9-B9)+1</f>
        <v>5</v>
      </c>
      <c r="E9" s="8">
        <v>1</v>
      </c>
      <c r="G9" s="7"/>
      <c r="H9" s="8"/>
      <c r="J9" s="7">
        <v>288</v>
      </c>
      <c r="K9" s="5">
        <v>293</v>
      </c>
      <c r="L9" s="5">
        <f>(K9-J9)+1</f>
        <v>6</v>
      </c>
      <c r="M9" s="8">
        <v>1</v>
      </c>
      <c r="O9" s="7"/>
      <c r="Q9" s="8"/>
      <c r="S9" s="7"/>
      <c r="U9" s="8"/>
      <c r="W9" s="7"/>
      <c r="X9" s="8"/>
    </row>
    <row r="10" spans="2:41" x14ac:dyDescent="0.3">
      <c r="B10" s="7">
        <v>225</v>
      </c>
      <c r="C10" s="5">
        <v>231</v>
      </c>
      <c r="D10" s="5">
        <f>(C10-B10)+1</f>
        <v>7</v>
      </c>
      <c r="E10" s="8">
        <v>1</v>
      </c>
      <c r="G10" s="7"/>
      <c r="H10" s="8"/>
      <c r="J10" s="7">
        <v>315</v>
      </c>
      <c r="K10" s="5">
        <v>325</v>
      </c>
      <c r="L10" s="5">
        <f>(K10-J10)+1</f>
        <v>11</v>
      </c>
      <c r="M10" s="8">
        <v>1</v>
      </c>
      <c r="O10" s="7"/>
      <c r="Q10" s="8"/>
      <c r="S10" s="7"/>
      <c r="U10" s="8"/>
      <c r="W10" s="7"/>
      <c r="X10" s="8"/>
    </row>
    <row r="11" spans="2:41" x14ac:dyDescent="0.3">
      <c r="B11" s="7">
        <v>272</v>
      </c>
      <c r="C11" s="5">
        <v>272</v>
      </c>
      <c r="D11" s="5">
        <f>(C11-B11)+1</f>
        <v>1</v>
      </c>
      <c r="E11" s="8">
        <v>1</v>
      </c>
      <c r="G11" s="7"/>
      <c r="H11" s="8"/>
      <c r="J11" s="23">
        <v>385</v>
      </c>
      <c r="K11" s="24">
        <v>403</v>
      </c>
      <c r="L11" s="24">
        <f>(K11-J11)+1</f>
        <v>19</v>
      </c>
      <c r="M11" s="25">
        <v>1</v>
      </c>
      <c r="O11" s="7"/>
      <c r="Q11" s="8"/>
      <c r="S11" s="7"/>
      <c r="U11" s="8"/>
      <c r="W11" s="7"/>
      <c r="X11" s="8"/>
    </row>
    <row r="12" spans="2:41" x14ac:dyDescent="0.3">
      <c r="B12" s="7">
        <v>361</v>
      </c>
      <c r="C12" s="5">
        <v>361</v>
      </c>
      <c r="D12" s="5">
        <f>(C12-B12)+1</f>
        <v>1</v>
      </c>
      <c r="E12" s="8">
        <v>1</v>
      </c>
      <c r="G12" s="7"/>
      <c r="H12" s="8"/>
      <c r="J12" s="23">
        <v>582</v>
      </c>
      <c r="K12" s="24">
        <v>583</v>
      </c>
      <c r="L12" s="24">
        <f>(K12-J12)+1</f>
        <v>2</v>
      </c>
      <c r="M12" s="25">
        <v>1</v>
      </c>
      <c r="O12" s="7"/>
      <c r="Q12" s="8"/>
      <c r="S12" s="7"/>
      <c r="U12" s="8"/>
      <c r="W12" s="7"/>
      <c r="X12" s="8"/>
    </row>
    <row r="13" spans="2:41" x14ac:dyDescent="0.3">
      <c r="B13" s="7">
        <v>378</v>
      </c>
      <c r="C13" s="5">
        <v>378</v>
      </c>
      <c r="D13" s="5">
        <f>(C13-B13)+1</f>
        <v>1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381</v>
      </c>
      <c r="C14" s="5">
        <v>384</v>
      </c>
      <c r="D14" s="5">
        <f>(C14-B14)+1</f>
        <v>4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425</v>
      </c>
      <c r="C15" s="5">
        <v>432</v>
      </c>
      <c r="D15" s="5">
        <f>(C15-B15)+1</f>
        <v>8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461</v>
      </c>
      <c r="C16" s="5">
        <v>462</v>
      </c>
      <c r="D16" s="5">
        <f>(C16-B16)+1</f>
        <v>2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7">
        <v>529</v>
      </c>
      <c r="C17" s="5">
        <v>531</v>
      </c>
      <c r="D17" s="5">
        <f>(C17-B17)+1</f>
        <v>3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41" x14ac:dyDescent="0.3">
      <c r="B18" s="7">
        <v>576</v>
      </c>
      <c r="C18" s="5">
        <v>579</v>
      </c>
      <c r="D18" s="5">
        <f>(C18-B18)+1</f>
        <v>4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41" x14ac:dyDescent="0.3">
      <c r="B19" s="7">
        <v>581</v>
      </c>
      <c r="C19" s="5">
        <v>581</v>
      </c>
      <c r="D19" s="5">
        <f>(C19-B19)+1</f>
        <v>1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41" x14ac:dyDescent="0.3">
      <c r="B20" s="7">
        <v>590</v>
      </c>
      <c r="C20" s="5">
        <v>594</v>
      </c>
      <c r="D20" s="5">
        <f>(C20-B20)+1</f>
        <v>5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41" x14ac:dyDescent="0.3">
      <c r="B21" s="9"/>
      <c r="C21" s="10"/>
      <c r="D21" s="10"/>
      <c r="E21" s="11"/>
      <c r="G21" s="9"/>
      <c r="H21" s="11"/>
      <c r="J21" s="9"/>
      <c r="K21" s="10"/>
      <c r="L21" s="10"/>
      <c r="M21" s="11"/>
      <c r="O21" s="9"/>
      <c r="P21" s="10"/>
      <c r="Q21" s="11"/>
      <c r="S21" s="9"/>
      <c r="T21" s="10"/>
      <c r="U21" s="11"/>
      <c r="W21" s="9"/>
      <c r="X21" s="11"/>
    </row>
    <row r="23" spans="2:41" x14ac:dyDescent="0.3">
      <c r="D23" s="5">
        <f>SUM(D4:D21)</f>
        <v>49</v>
      </c>
      <c r="E23" s="5">
        <f>SUM(E4:E21)</f>
        <v>17</v>
      </c>
      <c r="H23" s="5">
        <f>SUM(H4:H21)</f>
        <v>0</v>
      </c>
      <c r="L23" s="5">
        <f>SUM(L4:L21)</f>
        <v>82</v>
      </c>
      <c r="M23" s="5">
        <f>SUM(M4:M21)</f>
        <v>9</v>
      </c>
      <c r="Q23" s="5">
        <f>SUM(Q4:Q21)</f>
        <v>0</v>
      </c>
      <c r="U23" s="5">
        <f>SUM(U4:U21)</f>
        <v>0</v>
      </c>
      <c r="X23" s="5">
        <f>SUM(X4:X21)</f>
        <v>0</v>
      </c>
      <c r="Z23" s="5">
        <f>SUM(Z4:Z21)</f>
        <v>600</v>
      </c>
      <c r="AA23" s="5">
        <f>Z23-(Q23+U23+X23)</f>
        <v>600</v>
      </c>
      <c r="AB23" s="6">
        <f>((D23+H23)/AA23)*100</f>
        <v>8.1666666666666661</v>
      </c>
      <c r="AC23" s="6">
        <f>100-AB23</f>
        <v>91.833333333333329</v>
      </c>
      <c r="AD23" s="6">
        <f>(L23/AA23)*100</f>
        <v>13.666666666666666</v>
      </c>
      <c r="AE23" s="6">
        <f>B4/120</f>
        <v>8.3333333333333329E-2</v>
      </c>
      <c r="AF23" s="6" t="s">
        <v>32</v>
      </c>
      <c r="AG23" s="6" t="s">
        <v>32</v>
      </c>
      <c r="AH23" s="6">
        <f>H23</f>
        <v>0</v>
      </c>
      <c r="AI23" s="6" t="s">
        <v>32</v>
      </c>
      <c r="AJ23" s="6" t="s">
        <v>32</v>
      </c>
      <c r="AK23" s="6">
        <f>E23+H23</f>
        <v>17</v>
      </c>
      <c r="AL23" s="6">
        <f>(SUM(E25:E26)/AK23)*100</f>
        <v>23.52941176470588</v>
      </c>
      <c r="AM23" s="6">
        <f>(SUM(E25:E26)/M23)*100</f>
        <v>44.444444444444443</v>
      </c>
      <c r="AN23" s="6">
        <f>(AVERAGE(L4:L21))*0.5</f>
        <v>4.5555555555555554</v>
      </c>
      <c r="AO23" s="6">
        <f>(AVERAGE(D4:D21))*0.5</f>
        <v>1.4411764705882353</v>
      </c>
    </row>
    <row r="25" spans="2:41" x14ac:dyDescent="0.3">
      <c r="B25" s="21" t="s">
        <v>25</v>
      </c>
      <c r="E25" s="5">
        <v>4</v>
      </c>
    </row>
    <row r="26" spans="2:41" x14ac:dyDescent="0.3">
      <c r="B26" s="22" t="s">
        <v>26</v>
      </c>
      <c r="E26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9159-FB5D-9548-AE84-4AF781D9D030}">
  <dimension ref="B2:AO14"/>
  <sheetViews>
    <sheetView topLeftCell="X1" zoomScale="56" workbookViewId="0">
      <selection activeCell="AB11" sqref="AB11:AO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34" t="s">
        <v>0</v>
      </c>
      <c r="C2" s="35"/>
      <c r="D2" s="35"/>
      <c r="E2" s="36"/>
      <c r="F2" s="13"/>
      <c r="G2" s="37" t="s">
        <v>4</v>
      </c>
      <c r="H2" s="38"/>
      <c r="I2" s="13"/>
      <c r="J2" s="39" t="s">
        <v>15</v>
      </c>
      <c r="K2" s="40"/>
      <c r="L2" s="40"/>
      <c r="M2" s="41"/>
      <c r="N2" s="13"/>
      <c r="O2" s="42" t="s">
        <v>7</v>
      </c>
      <c r="P2" s="43"/>
      <c r="Q2" s="44"/>
      <c r="R2" s="13"/>
      <c r="S2" s="45" t="s">
        <v>29</v>
      </c>
      <c r="T2" s="46"/>
      <c r="U2" s="47"/>
      <c r="V2" s="13"/>
      <c r="W2" s="32" t="s">
        <v>8</v>
      </c>
      <c r="X2" s="33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33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82</v>
      </c>
      <c r="C4" s="5">
        <v>82</v>
      </c>
      <c r="D4" s="5">
        <f>(C4-B4)+1</f>
        <v>1</v>
      </c>
      <c r="E4" s="8">
        <v>1</v>
      </c>
      <c r="G4" s="7"/>
      <c r="H4" s="8"/>
      <c r="J4" s="23">
        <v>87</v>
      </c>
      <c r="K4" s="24">
        <v>89</v>
      </c>
      <c r="L4" s="24">
        <f>(K4-J4)+1</f>
        <v>3</v>
      </c>
      <c r="M4" s="25">
        <v>1</v>
      </c>
      <c r="O4" s="7"/>
      <c r="Q4" s="8"/>
      <c r="S4" s="7"/>
      <c r="U4" s="8"/>
      <c r="W4" s="7"/>
      <c r="X4" s="8"/>
      <c r="Z4" s="5">
        <v>600</v>
      </c>
    </row>
    <row r="5" spans="2:41" x14ac:dyDescent="0.3">
      <c r="B5" s="7">
        <v>85</v>
      </c>
      <c r="C5" s="5">
        <v>86</v>
      </c>
      <c r="D5" s="5">
        <f>(C5-B5)+1</f>
        <v>2</v>
      </c>
      <c r="E5" s="8">
        <v>1</v>
      </c>
      <c r="G5" s="7"/>
      <c r="H5" s="8"/>
      <c r="J5" s="23">
        <v>408</v>
      </c>
      <c r="K5" s="24">
        <v>422</v>
      </c>
      <c r="L5" s="24">
        <f>(K5-J5)+1</f>
        <v>15</v>
      </c>
      <c r="M5" s="25">
        <v>1</v>
      </c>
      <c r="O5" s="7"/>
      <c r="Q5" s="8"/>
      <c r="S5" s="7"/>
      <c r="U5" s="8"/>
      <c r="W5" s="7"/>
      <c r="X5" s="8"/>
    </row>
    <row r="6" spans="2:41" x14ac:dyDescent="0.3">
      <c r="B6" s="7">
        <v>371</v>
      </c>
      <c r="C6" s="5">
        <v>372</v>
      </c>
      <c r="D6" s="5">
        <f>(C6-B6)+1</f>
        <v>2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407</v>
      </c>
      <c r="C7" s="5">
        <v>407</v>
      </c>
      <c r="D7" s="5">
        <f>(C7-B7)+1</f>
        <v>1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479</v>
      </c>
      <c r="C8" s="5">
        <v>479</v>
      </c>
      <c r="D8" s="5">
        <f>(C8-B8)+1</f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9"/>
      <c r="C9" s="10"/>
      <c r="D9" s="10"/>
      <c r="E9" s="11"/>
      <c r="G9" s="9"/>
      <c r="H9" s="11"/>
      <c r="J9" s="9"/>
      <c r="K9" s="10"/>
      <c r="L9" s="10"/>
      <c r="M9" s="11"/>
      <c r="O9" s="9"/>
      <c r="P9" s="10"/>
      <c r="Q9" s="11"/>
      <c r="S9" s="9"/>
      <c r="T9" s="10"/>
      <c r="U9" s="11"/>
      <c r="W9" s="9"/>
      <c r="X9" s="11"/>
    </row>
    <row r="11" spans="2:41" x14ac:dyDescent="0.3">
      <c r="D11" s="5">
        <f>SUM(D4:D9)</f>
        <v>7</v>
      </c>
      <c r="E11" s="5">
        <f>SUM(E4:E9)</f>
        <v>5</v>
      </c>
      <c r="H11" s="5">
        <f>SUM(H4:H9)</f>
        <v>0</v>
      </c>
      <c r="L11" s="5">
        <f>SUM(L4:L9)</f>
        <v>18</v>
      </c>
      <c r="M11" s="5">
        <f>SUM(M4:M9)</f>
        <v>2</v>
      </c>
      <c r="Q11" s="5">
        <f>SUM(Q4:Q9)</f>
        <v>0</v>
      </c>
      <c r="U11" s="5">
        <f>SUM(U4:U9)</f>
        <v>0</v>
      </c>
      <c r="X11" s="5">
        <f>SUM(X4:X9)</f>
        <v>0</v>
      </c>
      <c r="Z11" s="5">
        <f>SUM(Z4:Z9)</f>
        <v>600</v>
      </c>
      <c r="AA11" s="5">
        <f>Z11-(Q11+U11+X11)</f>
        <v>600</v>
      </c>
      <c r="AB11" s="6">
        <f>((D11+H11)/AA11)*100</f>
        <v>1.1666666666666667</v>
      </c>
      <c r="AC11" s="6">
        <f>100-AB11</f>
        <v>98.833333333333329</v>
      </c>
      <c r="AD11" s="6">
        <f>(L11/AA11)*100</f>
        <v>3</v>
      </c>
      <c r="AE11" s="6">
        <f>B4/120</f>
        <v>0.68333333333333335</v>
      </c>
      <c r="AF11" s="6" t="s">
        <v>32</v>
      </c>
      <c r="AG11" s="6" t="s">
        <v>32</v>
      </c>
      <c r="AH11" s="6">
        <f>H11</f>
        <v>0</v>
      </c>
      <c r="AI11" s="6" t="s">
        <v>32</v>
      </c>
      <c r="AJ11" s="6" t="s">
        <v>32</v>
      </c>
      <c r="AK11" s="6">
        <f>E11+H11</f>
        <v>5</v>
      </c>
      <c r="AL11" s="6">
        <f>(SUM(E13:E14)/AK11)*100</f>
        <v>40</v>
      </c>
      <c r="AM11" s="6">
        <f>(SUM(E13:E14)/M11)*100</f>
        <v>100</v>
      </c>
      <c r="AN11" s="6">
        <f>(AVERAGE(L4:L9))*0.5</f>
        <v>4.5</v>
      </c>
      <c r="AO11" s="6">
        <f>(AVERAGE(D4:D9))*0.5</f>
        <v>0.7</v>
      </c>
    </row>
    <row r="13" spans="2:41" x14ac:dyDescent="0.3">
      <c r="B13" s="21" t="s">
        <v>25</v>
      </c>
      <c r="E13" s="5">
        <v>2</v>
      </c>
    </row>
    <row r="14" spans="2:41" x14ac:dyDescent="0.3">
      <c r="B14" s="22" t="s">
        <v>26</v>
      </c>
      <c r="E14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10"/>
  <sheetViews>
    <sheetView tabSelected="1" workbookViewId="0">
      <selection activeCell="P3" sqref="P3:P10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31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33</v>
      </c>
      <c r="P2" s="1" t="s">
        <v>30</v>
      </c>
    </row>
    <row r="3" spans="2:16" x14ac:dyDescent="0.2">
      <c r="B3">
        <v>1</v>
      </c>
      <c r="C3" s="48">
        <v>21.12676056338028</v>
      </c>
      <c r="D3" s="48">
        <v>78.873239436619713</v>
      </c>
      <c r="E3" s="48">
        <v>0.93896713615023475</v>
      </c>
      <c r="F3" s="48">
        <v>0.15833333333333333</v>
      </c>
      <c r="G3" s="48">
        <v>0.6166666666666667</v>
      </c>
      <c r="H3" s="48">
        <v>0.36666666666666664</v>
      </c>
      <c r="I3" s="48">
        <v>3</v>
      </c>
      <c r="J3" s="48">
        <v>2</v>
      </c>
      <c r="K3" s="48">
        <v>66.666666666666657</v>
      </c>
      <c r="L3" s="48">
        <v>10</v>
      </c>
      <c r="M3" s="48">
        <v>10</v>
      </c>
      <c r="N3" s="48">
        <v>100</v>
      </c>
      <c r="O3" s="48">
        <v>1</v>
      </c>
      <c r="P3" s="48">
        <v>3</v>
      </c>
    </row>
    <row r="4" spans="2:16" x14ac:dyDescent="0.2">
      <c r="B4">
        <v>2</v>
      </c>
      <c r="C4" s="48">
        <v>6.1567164179104479</v>
      </c>
      <c r="D4" s="48">
        <v>93.843283582089555</v>
      </c>
      <c r="E4" s="48">
        <v>38.246268656716417</v>
      </c>
      <c r="F4" s="48">
        <v>0.1</v>
      </c>
      <c r="G4" s="48">
        <v>3.9249999999999998</v>
      </c>
      <c r="H4" s="48" t="s">
        <v>32</v>
      </c>
      <c r="I4" s="48">
        <v>1</v>
      </c>
      <c r="J4" s="48">
        <v>1</v>
      </c>
      <c r="K4" s="48">
        <v>100</v>
      </c>
      <c r="L4" s="48">
        <v>15</v>
      </c>
      <c r="M4" s="48">
        <v>86.666666666666671</v>
      </c>
      <c r="N4" s="48">
        <v>68.421052631578945</v>
      </c>
      <c r="O4" s="48">
        <v>5.3947368421052628</v>
      </c>
      <c r="P4" s="48">
        <v>1.1428571428571428</v>
      </c>
    </row>
    <row r="5" spans="2:16" x14ac:dyDescent="0.2">
      <c r="B5">
        <v>3</v>
      </c>
      <c r="C5" s="48">
        <v>1.3333333333333335</v>
      </c>
      <c r="D5" s="48">
        <v>98.666666666666671</v>
      </c>
      <c r="E5" s="48">
        <v>2.666666666666667</v>
      </c>
      <c r="F5" s="48">
        <v>0.24166666666666667</v>
      </c>
      <c r="G5" s="48" t="s">
        <v>32</v>
      </c>
      <c r="H5" s="48" t="s">
        <v>32</v>
      </c>
      <c r="I5" s="48">
        <v>0</v>
      </c>
      <c r="J5" s="48" t="s">
        <v>32</v>
      </c>
      <c r="K5" s="48" t="s">
        <v>32</v>
      </c>
      <c r="L5" s="48">
        <v>2</v>
      </c>
      <c r="M5" s="48">
        <v>0</v>
      </c>
      <c r="N5" s="48">
        <v>0</v>
      </c>
      <c r="O5" s="48">
        <v>2</v>
      </c>
      <c r="P5" s="48">
        <v>2</v>
      </c>
    </row>
    <row r="6" spans="2:16" x14ac:dyDescent="0.2">
      <c r="B6">
        <v>4</v>
      </c>
      <c r="C6" s="48">
        <v>6.7289719626168223</v>
      </c>
      <c r="D6" s="48">
        <v>93.271028037383175</v>
      </c>
      <c r="E6" s="48">
        <v>6.7289719626168223</v>
      </c>
      <c r="F6" s="48">
        <v>0.55833333333333335</v>
      </c>
      <c r="G6" s="48">
        <v>1.125</v>
      </c>
      <c r="H6" s="48" t="s">
        <v>32</v>
      </c>
      <c r="I6" s="48">
        <v>1</v>
      </c>
      <c r="J6" s="48">
        <v>1</v>
      </c>
      <c r="K6" s="48">
        <v>100</v>
      </c>
      <c r="L6" s="48">
        <v>10</v>
      </c>
      <c r="M6" s="48">
        <v>20</v>
      </c>
      <c r="N6" s="48">
        <v>40</v>
      </c>
      <c r="O6" s="48">
        <v>3.6</v>
      </c>
      <c r="P6" s="48">
        <v>1.9444444444444444</v>
      </c>
    </row>
    <row r="7" spans="2:16" x14ac:dyDescent="0.2">
      <c r="B7">
        <v>5</v>
      </c>
      <c r="C7" s="48">
        <v>3.8664323374340945</v>
      </c>
      <c r="D7" s="48">
        <v>96.133567662565909</v>
      </c>
      <c r="E7" s="48">
        <v>8.0843585237258342</v>
      </c>
      <c r="F7" s="48">
        <v>0.21666666666666667</v>
      </c>
      <c r="G7" s="48">
        <v>3.9166666666666665</v>
      </c>
      <c r="H7" s="48" t="s">
        <v>32</v>
      </c>
      <c r="I7" s="48">
        <v>2</v>
      </c>
      <c r="J7" s="48">
        <v>2</v>
      </c>
      <c r="K7" s="48">
        <v>100</v>
      </c>
      <c r="L7" s="48">
        <v>10</v>
      </c>
      <c r="M7" s="48">
        <v>30</v>
      </c>
      <c r="N7" s="48">
        <v>50</v>
      </c>
      <c r="O7" s="48">
        <v>3.8333333333333335</v>
      </c>
      <c r="P7" s="48">
        <v>1.25</v>
      </c>
    </row>
    <row r="8" spans="2:16" x14ac:dyDescent="0.2">
      <c r="B8">
        <v>6</v>
      </c>
      <c r="C8" s="48">
        <v>4.666666666666667</v>
      </c>
      <c r="D8" s="48">
        <v>95.333333333333329</v>
      </c>
      <c r="E8" s="48">
        <v>16</v>
      </c>
      <c r="F8" s="48">
        <v>1</v>
      </c>
      <c r="G8" s="48" t="s">
        <v>32</v>
      </c>
      <c r="H8" s="48" t="s">
        <v>32</v>
      </c>
      <c r="I8" s="48">
        <v>0</v>
      </c>
      <c r="J8" s="48" t="s">
        <v>32</v>
      </c>
      <c r="K8" s="48" t="s">
        <v>32</v>
      </c>
      <c r="L8" s="48">
        <v>15</v>
      </c>
      <c r="M8" s="48">
        <v>26.666666666666668</v>
      </c>
      <c r="N8" s="48">
        <v>57.142857142857139</v>
      </c>
      <c r="O8" s="48">
        <v>6.8571428571428568</v>
      </c>
      <c r="P8" s="48">
        <v>0.93333333333333335</v>
      </c>
    </row>
    <row r="9" spans="2:16" x14ac:dyDescent="0.2">
      <c r="B9">
        <v>7</v>
      </c>
      <c r="C9" s="48">
        <v>8.1666666666666661</v>
      </c>
      <c r="D9" s="48">
        <v>91.833333333333329</v>
      </c>
      <c r="E9" s="48">
        <v>13.666666666666666</v>
      </c>
      <c r="F9" s="48">
        <v>8.3333333333333329E-2</v>
      </c>
      <c r="G9" s="48" t="s">
        <v>32</v>
      </c>
      <c r="H9" s="48" t="s">
        <v>32</v>
      </c>
      <c r="I9" s="48">
        <v>0</v>
      </c>
      <c r="J9" s="48" t="s">
        <v>32</v>
      </c>
      <c r="K9" s="48" t="s">
        <v>32</v>
      </c>
      <c r="L9" s="48">
        <v>17</v>
      </c>
      <c r="M9" s="48">
        <v>23.52941176470588</v>
      </c>
      <c r="N9" s="48">
        <v>44.444444444444443</v>
      </c>
      <c r="O9" s="48">
        <v>4.5555555555555554</v>
      </c>
      <c r="P9" s="48">
        <v>1.4411764705882353</v>
      </c>
    </row>
    <row r="10" spans="2:16" x14ac:dyDescent="0.2">
      <c r="B10">
        <v>8</v>
      </c>
      <c r="C10" s="48">
        <v>1.1666666666666667</v>
      </c>
      <c r="D10" s="48">
        <v>98.833333333333329</v>
      </c>
      <c r="E10" s="48">
        <v>3</v>
      </c>
      <c r="F10" s="48">
        <v>0.68333333333333335</v>
      </c>
      <c r="G10" s="48" t="s">
        <v>32</v>
      </c>
      <c r="H10" s="48" t="s">
        <v>32</v>
      </c>
      <c r="I10" s="48">
        <v>0</v>
      </c>
      <c r="J10" s="48" t="s">
        <v>32</v>
      </c>
      <c r="K10" s="48" t="s">
        <v>32</v>
      </c>
      <c r="L10" s="48">
        <v>5</v>
      </c>
      <c r="M10" s="48">
        <v>40</v>
      </c>
      <c r="N10" s="48">
        <v>100</v>
      </c>
      <c r="O10" s="48">
        <v>4.5</v>
      </c>
      <c r="P10" s="48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2024-10-21T18:53:11Z</dcterms:modified>
</cp:coreProperties>
</file>