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2/Behavior Worksheets/"/>
    </mc:Choice>
  </mc:AlternateContent>
  <xr:revisionPtr revIDLastSave="0" documentId="13_ncr:1_{10EA19E5-DAC9-634F-956F-AB41FEE5EDB0}" xr6:coauthVersionLast="47" xr6:coauthVersionMax="47" xr10:uidLastSave="{00000000-0000-0000-0000-000000000000}"/>
  <bookViews>
    <workbookView xWindow="-40" yWindow="-21100" windowWidth="32780" windowHeight="18560" xr2:uid="{E8647115-4527-472B-9C5C-A7FAAB6ACF7F}"/>
  </bookViews>
  <sheets>
    <sheet name="Behaviors - 2 fps" sheetId="1" r:id="rId1"/>
    <sheet name="Comp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26" i="1"/>
  <c r="E27" i="1"/>
  <c r="E28" i="1"/>
  <c r="E29" i="1"/>
  <c r="E30" i="1"/>
  <c r="E25" i="1"/>
  <c r="E24" i="1"/>
  <c r="E23" i="1"/>
  <c r="E16" i="1"/>
  <c r="E17" i="1"/>
  <c r="E15" i="1"/>
  <c r="D36" i="1"/>
  <c r="D26" i="1"/>
  <c r="D27" i="1"/>
  <c r="D28" i="1"/>
  <c r="D29" i="1"/>
  <c r="D30" i="1"/>
  <c r="D25" i="1"/>
  <c r="D24" i="1"/>
  <c r="D23" i="1"/>
  <c r="D16" i="1"/>
  <c r="D17" i="1"/>
  <c r="D15" i="1"/>
  <c r="D18" i="1" s="1"/>
  <c r="E10" i="1"/>
  <c r="D10" i="1"/>
  <c r="D31" i="1"/>
  <c r="R36" i="1" l="1"/>
  <c r="Q36" i="1"/>
  <c r="J36" i="1"/>
  <c r="S36" i="1" s="1"/>
  <c r="W36" i="1"/>
  <c r="N36" i="1" l="1"/>
  <c r="O36" i="1" s="1"/>
  <c r="P36" i="1" s="1"/>
  <c r="R31" i="1"/>
  <c r="Q31" i="1"/>
  <c r="M31" i="1"/>
  <c r="L31" i="1"/>
  <c r="G31" i="1"/>
  <c r="J23" i="1"/>
  <c r="J31" i="1" s="1"/>
  <c r="R18" i="1"/>
  <c r="Q18" i="1"/>
  <c r="M18" i="1"/>
  <c r="L18" i="1"/>
  <c r="J15" i="1"/>
  <c r="S18" i="1" s="1"/>
  <c r="G18" i="1"/>
  <c r="W18" i="1"/>
  <c r="R10" i="1"/>
  <c r="Q10" i="1"/>
  <c r="W10" i="1"/>
  <c r="J10" i="1"/>
  <c r="S10" i="1" s="1"/>
  <c r="R5" i="1"/>
  <c r="W31" i="1" l="1"/>
  <c r="N31" i="1"/>
  <c r="E31" i="1"/>
  <c r="S31" i="1"/>
  <c r="E18" i="1"/>
  <c r="J18" i="1"/>
  <c r="N18" i="1" s="1"/>
  <c r="N10" i="1"/>
  <c r="O10" i="1" s="1"/>
  <c r="P10" i="1" s="1"/>
  <c r="J5" i="1"/>
  <c r="O31" i="1" l="1"/>
  <c r="P31" i="1" s="1"/>
  <c r="O18" i="1"/>
  <c r="P18" i="1" s="1"/>
  <c r="S5" i="1"/>
  <c r="N5" i="1"/>
  <c r="O5" i="1" s="1"/>
  <c r="P5" i="1" s="1"/>
</calcChain>
</file>

<file path=xl/sharedStrings.xml><?xml version="1.0" encoding="utf-8"?>
<sst xmlns="http://schemas.openxmlformats.org/spreadsheetml/2006/main" count="155" uniqueCount="30">
  <si>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</si>
  <si>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</si>
  <si>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</si>
  <si>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</si>
  <si>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</si>
  <si>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</si>
  <si>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</si>
  <si>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</si>
  <si>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</si>
  <si>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</si>
  <si>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</si>
  <si>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</si>
  <si>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</si>
  <si>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</si>
  <si>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</si>
  <si>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</si>
  <si>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</si>
  <si>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</si>
  <si>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</si>
  <si>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</si>
  <si>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</si>
  <si>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</si>
  <si>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</si>
  <si>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</si>
  <si>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ID</t>
  </si>
  <si>
    <t>Worm 6: exclude; can't tell if it penetrated or went under fur</t>
  </si>
  <si>
    <t>Average push 
bout duration</t>
  </si>
  <si>
    <t>N/A</t>
  </si>
  <si>
    <t>Bout duration (s)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</si>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</sst>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W38"/>
  <sheetViews>
    <sheetView tabSelected="1" topLeftCell="A8" zoomScale="85" workbookViewId="0">
      <selection activeCell="E46" sqref="E4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4" bestFit="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2" max="22" width="10" customWidth="1"/>
    <col min="23" max="23" width="8.83203125" style="5"/>
  </cols>
  <sheetData>
    <row r="1" spans="2:23" ht="6" customHeight="1" x14ac:dyDescent="0.2"/>
    <row r="2" spans="2:23" s="1" customFormat="1" x14ac:dyDescent="0.2">
      <c r="B2" s="3" t="s">
        <v>14</v>
      </c>
      <c r="P2" s="7"/>
      <c r="Q2" s="7"/>
      <c r="R2" s="7"/>
      <c r="S2" s="7"/>
      <c r="W2" s="7"/>
    </row>
    <row r="3" spans="2:23" ht="64" x14ac:dyDescent="0.2">
      <c r="B3" s="11" t="s">
        <v>0</v>
      </c>
      <c r="C3" s="11"/>
      <c r="D3" s="11"/>
      <c r="E3" s="11"/>
      <c r="F3" s="11" t="s">
        <v>4</v>
      </c>
      <c r="G3" s="11"/>
      <c r="H3" s="11" t="s">
        <v>7</v>
      </c>
      <c r="I3" s="11"/>
      <c r="J3" s="11"/>
      <c r="K3" s="11" t="s">
        <v>8</v>
      </c>
      <c r="L3" s="11"/>
      <c r="M3" s="4" t="s">
        <v>12</v>
      </c>
      <c r="N3" s="4" t="s">
        <v>10</v>
      </c>
      <c r="O3" s="6" t="s">
        <v>11</v>
      </c>
      <c r="P3" s="6" t="s">
        <v>13</v>
      </c>
      <c r="Q3" s="6" t="s">
        <v>29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26</v>
      </c>
    </row>
    <row r="4" spans="2:23" x14ac:dyDescent="0.2">
      <c r="B4" s="2" t="s">
        <v>1</v>
      </c>
      <c r="C4" s="2" t="s">
        <v>2</v>
      </c>
      <c r="D4" s="2" t="s">
        <v>3</v>
      </c>
      <c r="E4" s="2" t="s">
        <v>28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</row>
    <row r="5" spans="2:23" x14ac:dyDescent="0.2">
      <c r="F5">
        <v>6</v>
      </c>
      <c r="G5">
        <v>1</v>
      </c>
      <c r="H5">
        <v>7</v>
      </c>
      <c r="I5">
        <v>34</v>
      </c>
      <c r="J5">
        <f>(I5-H5)+1</f>
        <v>28</v>
      </c>
      <c r="K5">
        <v>35</v>
      </c>
      <c r="L5">
        <v>1</v>
      </c>
      <c r="M5">
        <v>35</v>
      </c>
      <c r="N5">
        <f>M5-(J5+L5)</f>
        <v>6</v>
      </c>
      <c r="O5" s="5">
        <f>((E5+G5)/N5)*100</f>
        <v>16.666666666666664</v>
      </c>
      <c r="P5" s="5">
        <f>100-O5</f>
        <v>83.333333333333343</v>
      </c>
      <c r="Q5" s="5" t="s">
        <v>27</v>
      </c>
      <c r="R5" s="5">
        <f>F5/120</f>
        <v>0.05</v>
      </c>
      <c r="S5" s="5">
        <f>J5/120</f>
        <v>0.23333333333333334</v>
      </c>
      <c r="T5">
        <v>1</v>
      </c>
      <c r="U5">
        <v>0</v>
      </c>
      <c r="V5">
        <v>0</v>
      </c>
      <c r="W5" s="5" t="s">
        <v>27</v>
      </c>
    </row>
    <row r="7" spans="2:23" s="1" customFormat="1" x14ac:dyDescent="0.2">
      <c r="B7" s="3" t="s">
        <v>15</v>
      </c>
      <c r="P7" s="7"/>
      <c r="Q7" s="7"/>
      <c r="R7" s="7"/>
      <c r="S7" s="7"/>
      <c r="W7" s="7"/>
    </row>
    <row r="8" spans="2:23" ht="64" x14ac:dyDescent="0.2">
      <c r="B8" s="11" t="s">
        <v>0</v>
      </c>
      <c r="C8" s="11"/>
      <c r="D8" s="11"/>
      <c r="E8" s="11"/>
      <c r="F8" s="11" t="s">
        <v>4</v>
      </c>
      <c r="G8" s="11"/>
      <c r="H8" s="11" t="s">
        <v>7</v>
      </c>
      <c r="I8" s="11"/>
      <c r="J8" s="11"/>
      <c r="K8" s="11" t="s">
        <v>8</v>
      </c>
      <c r="L8" s="11"/>
      <c r="M8" s="4" t="s">
        <v>12</v>
      </c>
      <c r="N8" s="4" t="s">
        <v>10</v>
      </c>
      <c r="O8" s="6" t="s">
        <v>11</v>
      </c>
      <c r="P8" s="6" t="s">
        <v>13</v>
      </c>
      <c r="Q8" s="6" t="s">
        <v>29</v>
      </c>
      <c r="R8" s="6" t="s">
        <v>19</v>
      </c>
      <c r="S8" s="6" t="s">
        <v>20</v>
      </c>
      <c r="T8" s="6" t="s">
        <v>21</v>
      </c>
      <c r="U8" s="6" t="s">
        <v>22</v>
      </c>
      <c r="V8" s="6" t="s">
        <v>23</v>
      </c>
      <c r="W8" s="6" t="s">
        <v>26</v>
      </c>
    </row>
    <row r="9" spans="2:23" x14ac:dyDescent="0.2">
      <c r="B9" s="2" t="s">
        <v>1</v>
      </c>
      <c r="C9" s="2" t="s">
        <v>2</v>
      </c>
      <c r="D9" s="2" t="s">
        <v>3</v>
      </c>
      <c r="E9" s="2" t="s">
        <v>28</v>
      </c>
      <c r="F9" s="2" t="s">
        <v>5</v>
      </c>
      <c r="G9" s="2" t="s">
        <v>6</v>
      </c>
      <c r="H9" s="2" t="s">
        <v>1</v>
      </c>
      <c r="I9" s="2" t="s">
        <v>2</v>
      </c>
      <c r="J9" s="2" t="s">
        <v>3</v>
      </c>
      <c r="K9" s="2" t="s">
        <v>5</v>
      </c>
      <c r="L9" s="2" t="s">
        <v>6</v>
      </c>
      <c r="M9" s="2" t="s">
        <v>9</v>
      </c>
    </row>
    <row r="10" spans="2:23" x14ac:dyDescent="0.2">
      <c r="B10">
        <v>51</v>
      </c>
      <c r="C10">
        <v>59</v>
      </c>
      <c r="D10">
        <f>(C10-B10)+1</f>
        <v>9</v>
      </c>
      <c r="E10">
        <f>D10/2</f>
        <v>4.5</v>
      </c>
      <c r="F10">
        <v>68</v>
      </c>
      <c r="G10">
        <v>1</v>
      </c>
      <c r="H10">
        <v>69</v>
      </c>
      <c r="I10">
        <v>140</v>
      </c>
      <c r="J10">
        <f>(I10-H10)+1</f>
        <v>72</v>
      </c>
      <c r="K10">
        <v>141</v>
      </c>
      <c r="L10">
        <v>1</v>
      </c>
      <c r="M10">
        <v>141</v>
      </c>
      <c r="N10">
        <f>M10-(J10+L10)</f>
        <v>68</v>
      </c>
      <c r="O10" s="5">
        <f>((E10+G10)/N10)*100</f>
        <v>8.0882352941176467</v>
      </c>
      <c r="P10" s="5">
        <f>100-O10</f>
        <v>91.911764705882348</v>
      </c>
      <c r="Q10" s="5">
        <f>B10/120</f>
        <v>0.42499999999999999</v>
      </c>
      <c r="R10" s="5">
        <f>F10/120</f>
        <v>0.56666666666666665</v>
      </c>
      <c r="S10" s="5">
        <f>J10/120</f>
        <v>0.6</v>
      </c>
      <c r="T10">
        <v>1</v>
      </c>
      <c r="U10">
        <v>0</v>
      </c>
      <c r="V10">
        <v>0</v>
      </c>
      <c r="W10" s="5">
        <f>AVERAGE(E10)/2</f>
        <v>2.25</v>
      </c>
    </row>
    <row r="12" spans="2:23" s="1" customFormat="1" x14ac:dyDescent="0.2">
      <c r="B12" s="3" t="s">
        <v>16</v>
      </c>
      <c r="P12" s="7"/>
      <c r="Q12" s="7"/>
      <c r="R12" s="7"/>
      <c r="S12" s="7"/>
      <c r="W12" s="7"/>
    </row>
    <row r="13" spans="2:23" ht="64" x14ac:dyDescent="0.2">
      <c r="B13" s="11" t="s">
        <v>0</v>
      </c>
      <c r="C13" s="11"/>
      <c r="D13" s="11"/>
      <c r="E13" s="11"/>
      <c r="F13" s="11" t="s">
        <v>4</v>
      </c>
      <c r="G13" s="11"/>
      <c r="H13" s="11" t="s">
        <v>7</v>
      </c>
      <c r="I13" s="11"/>
      <c r="J13" s="11"/>
      <c r="K13" s="11" t="s">
        <v>8</v>
      </c>
      <c r="L13" s="11"/>
      <c r="M13" s="4" t="s">
        <v>12</v>
      </c>
      <c r="N13" s="4" t="s">
        <v>10</v>
      </c>
      <c r="O13" s="6" t="s">
        <v>11</v>
      </c>
      <c r="P13" s="6" t="s">
        <v>13</v>
      </c>
      <c r="Q13" s="6" t="s">
        <v>29</v>
      </c>
      <c r="R13" s="6" t="s">
        <v>19</v>
      </c>
      <c r="S13" s="6" t="s">
        <v>20</v>
      </c>
      <c r="T13" s="6" t="s">
        <v>21</v>
      </c>
      <c r="U13" s="6" t="s">
        <v>22</v>
      </c>
      <c r="V13" s="6" t="s">
        <v>23</v>
      </c>
      <c r="W13" s="6" t="s">
        <v>26</v>
      </c>
    </row>
    <row r="14" spans="2:23" x14ac:dyDescent="0.2">
      <c r="B14" s="2" t="s">
        <v>1</v>
      </c>
      <c r="C14" s="2" t="s">
        <v>2</v>
      </c>
      <c r="D14" s="2" t="s">
        <v>3</v>
      </c>
      <c r="E14" s="2" t="s">
        <v>28</v>
      </c>
      <c r="F14" s="2" t="s">
        <v>5</v>
      </c>
      <c r="G14" s="2" t="s">
        <v>6</v>
      </c>
      <c r="H14" s="2" t="s">
        <v>1</v>
      </c>
      <c r="I14" s="2" t="s">
        <v>2</v>
      </c>
      <c r="J14" s="2" t="s">
        <v>3</v>
      </c>
      <c r="K14" s="2" t="s">
        <v>5</v>
      </c>
      <c r="L14" s="2" t="s">
        <v>6</v>
      </c>
      <c r="M14" s="2" t="s">
        <v>9</v>
      </c>
    </row>
    <row r="15" spans="2:23" x14ac:dyDescent="0.2">
      <c r="B15">
        <v>8</v>
      </c>
      <c r="C15">
        <v>12</v>
      </c>
      <c r="D15">
        <f>(C15-B15)+1</f>
        <v>5</v>
      </c>
      <c r="E15">
        <f>D15/2</f>
        <v>2.5</v>
      </c>
      <c r="F15">
        <v>27</v>
      </c>
      <c r="G15">
        <v>1</v>
      </c>
      <c r="H15">
        <v>28</v>
      </c>
      <c r="I15">
        <v>90</v>
      </c>
      <c r="J15">
        <f>(I15-H15)+1</f>
        <v>63</v>
      </c>
      <c r="K15">
        <v>91</v>
      </c>
      <c r="L15">
        <v>1</v>
      </c>
      <c r="M15">
        <v>91</v>
      </c>
    </row>
    <row r="16" spans="2:23" x14ac:dyDescent="0.2">
      <c r="B16">
        <v>18</v>
      </c>
      <c r="C16">
        <v>21</v>
      </c>
      <c r="D16">
        <f t="shared" ref="D16:D17" si="0">(C16-B16)+1</f>
        <v>4</v>
      </c>
      <c r="E16">
        <f t="shared" ref="E16:E17" si="1">D16/2</f>
        <v>2</v>
      </c>
    </row>
    <row r="17" spans="2:23" x14ac:dyDescent="0.2">
      <c r="B17">
        <v>25</v>
      </c>
      <c r="C17">
        <v>26</v>
      </c>
      <c r="D17">
        <f t="shared" si="0"/>
        <v>2</v>
      </c>
      <c r="E17">
        <f t="shared" si="1"/>
        <v>1</v>
      </c>
    </row>
    <row r="18" spans="2:23" x14ac:dyDescent="0.2">
      <c r="D18">
        <f>SUM(D15:D17)</f>
        <v>11</v>
      </c>
      <c r="E18">
        <f>SUM(E15:E17)</f>
        <v>5.5</v>
      </c>
      <c r="G18">
        <f>SUM(G15:G17)</f>
        <v>1</v>
      </c>
      <c r="J18">
        <f>SUM(J15:J17)</f>
        <v>63</v>
      </c>
      <c r="L18">
        <f>SUM(L15:L17)</f>
        <v>1</v>
      </c>
      <c r="M18">
        <f>SUM(M15:M17)</f>
        <v>91</v>
      </c>
      <c r="N18">
        <f>M18-(J18+L18)</f>
        <v>27</v>
      </c>
      <c r="O18" s="5">
        <f>((E18+G18)/N18)*100</f>
        <v>24.074074074074073</v>
      </c>
      <c r="P18" s="5">
        <f>100-O18</f>
        <v>75.925925925925924</v>
      </c>
      <c r="Q18" s="5">
        <f>B15/120</f>
        <v>6.6666666666666666E-2</v>
      </c>
      <c r="R18" s="5">
        <f>F15/120</f>
        <v>0.22500000000000001</v>
      </c>
      <c r="S18" s="5">
        <f>J15/120</f>
        <v>0.52500000000000002</v>
      </c>
      <c r="T18">
        <v>1</v>
      </c>
      <c r="U18">
        <v>0</v>
      </c>
      <c r="V18">
        <v>0</v>
      </c>
      <c r="W18" s="5">
        <f>AVERAGE(E15:E17)/2</f>
        <v>0.91666666666666663</v>
      </c>
    </row>
    <row r="20" spans="2:23" s="1" customFormat="1" x14ac:dyDescent="0.2">
      <c r="B20" s="3" t="s">
        <v>17</v>
      </c>
      <c r="P20" s="7"/>
      <c r="Q20" s="7"/>
      <c r="R20" s="7"/>
      <c r="S20" s="7"/>
      <c r="W20" s="7"/>
    </row>
    <row r="21" spans="2:23" ht="64" x14ac:dyDescent="0.2">
      <c r="B21" s="11" t="s">
        <v>0</v>
      </c>
      <c r="C21" s="11"/>
      <c r="D21" s="11"/>
      <c r="E21" s="11"/>
      <c r="F21" s="11" t="s">
        <v>4</v>
      </c>
      <c r="G21" s="11"/>
      <c r="H21" s="11" t="s">
        <v>7</v>
      </c>
      <c r="I21" s="11"/>
      <c r="J21" s="11"/>
      <c r="K21" s="11" t="s">
        <v>8</v>
      </c>
      <c r="L21" s="11"/>
      <c r="M21" s="4" t="s">
        <v>12</v>
      </c>
      <c r="N21" s="4" t="s">
        <v>10</v>
      </c>
      <c r="O21" s="6" t="s">
        <v>11</v>
      </c>
      <c r="P21" s="6" t="s">
        <v>13</v>
      </c>
      <c r="Q21" s="6" t="s">
        <v>29</v>
      </c>
      <c r="R21" s="6" t="s">
        <v>19</v>
      </c>
      <c r="S21" s="6" t="s">
        <v>20</v>
      </c>
      <c r="T21" s="6" t="s">
        <v>21</v>
      </c>
      <c r="U21" s="6" t="s">
        <v>22</v>
      </c>
      <c r="V21" s="6" t="s">
        <v>23</v>
      </c>
      <c r="W21" s="6" t="s">
        <v>26</v>
      </c>
    </row>
    <row r="22" spans="2:23" x14ac:dyDescent="0.2">
      <c r="B22" s="2" t="s">
        <v>1</v>
      </c>
      <c r="C22" s="2" t="s">
        <v>2</v>
      </c>
      <c r="D22" s="2" t="s">
        <v>3</v>
      </c>
      <c r="E22" s="2" t="s">
        <v>28</v>
      </c>
      <c r="F22" s="2" t="s">
        <v>5</v>
      </c>
      <c r="G22" s="2" t="s">
        <v>6</v>
      </c>
      <c r="H22" s="2" t="s">
        <v>1</v>
      </c>
      <c r="I22" s="2" t="s">
        <v>2</v>
      </c>
      <c r="J22" s="2" t="s">
        <v>3</v>
      </c>
      <c r="K22" s="2" t="s">
        <v>5</v>
      </c>
      <c r="L22" s="2" t="s">
        <v>6</v>
      </c>
      <c r="M22" s="2" t="s">
        <v>9</v>
      </c>
    </row>
    <row r="23" spans="2:23" s="8" customFormat="1" x14ac:dyDescent="0.2">
      <c r="B23" s="8">
        <v>3</v>
      </c>
      <c r="C23" s="8">
        <v>14</v>
      </c>
      <c r="D23">
        <f>(C23-B23)+1</f>
        <v>12</v>
      </c>
      <c r="E23">
        <f>D23/2</f>
        <v>6</v>
      </c>
      <c r="F23" s="8">
        <v>95</v>
      </c>
      <c r="G23" s="8">
        <v>1</v>
      </c>
      <c r="H23" s="8">
        <v>96</v>
      </c>
      <c r="I23" s="8">
        <v>149</v>
      </c>
      <c r="J23">
        <f>(I23-H23)+1</f>
        <v>54</v>
      </c>
      <c r="K23" s="8">
        <v>150</v>
      </c>
      <c r="L23" s="8">
        <v>1</v>
      </c>
      <c r="M23" s="8">
        <v>150</v>
      </c>
      <c r="P23" s="9"/>
      <c r="Q23" s="9"/>
      <c r="R23" s="9"/>
      <c r="S23" s="9"/>
      <c r="W23" s="9"/>
    </row>
    <row r="24" spans="2:23" s="8" customFormat="1" x14ac:dyDescent="0.2">
      <c r="B24" s="8">
        <v>23</v>
      </c>
      <c r="C24" s="8">
        <v>25</v>
      </c>
      <c r="D24">
        <f t="shared" ref="D24:D30" si="2">(C24-B24)+1</f>
        <v>3</v>
      </c>
      <c r="E24">
        <f t="shared" ref="E24:E30" si="3">D24/2</f>
        <v>1.5</v>
      </c>
      <c r="P24" s="9"/>
      <c r="Q24" s="9"/>
      <c r="R24" s="9"/>
      <c r="S24" s="9"/>
      <c r="W24" s="9"/>
    </row>
    <row r="25" spans="2:23" s="8" customFormat="1" x14ac:dyDescent="0.2">
      <c r="B25" s="8">
        <v>40</v>
      </c>
      <c r="C25" s="8">
        <v>42</v>
      </c>
      <c r="D25">
        <f t="shared" si="2"/>
        <v>3</v>
      </c>
      <c r="E25">
        <f t="shared" si="3"/>
        <v>1.5</v>
      </c>
      <c r="P25" s="9"/>
      <c r="Q25" s="9"/>
      <c r="R25" s="9"/>
      <c r="S25" s="9"/>
      <c r="W25" s="9"/>
    </row>
    <row r="26" spans="2:23" s="8" customFormat="1" x14ac:dyDescent="0.2">
      <c r="B26" s="8">
        <v>44</v>
      </c>
      <c r="C26" s="8">
        <v>45</v>
      </c>
      <c r="D26">
        <f t="shared" si="2"/>
        <v>2</v>
      </c>
      <c r="E26">
        <f t="shared" si="3"/>
        <v>1</v>
      </c>
      <c r="P26" s="9"/>
      <c r="Q26" s="9"/>
      <c r="R26" s="9"/>
      <c r="S26" s="9"/>
      <c r="W26" s="9"/>
    </row>
    <row r="27" spans="2:23" s="8" customFormat="1" x14ac:dyDescent="0.2">
      <c r="B27" s="8">
        <v>49</v>
      </c>
      <c r="C27" s="8">
        <v>49</v>
      </c>
      <c r="D27">
        <f t="shared" si="2"/>
        <v>1</v>
      </c>
      <c r="E27">
        <f t="shared" si="3"/>
        <v>0.5</v>
      </c>
      <c r="P27" s="9"/>
      <c r="Q27" s="9"/>
      <c r="R27" s="9"/>
      <c r="S27" s="9"/>
      <c r="W27" s="9"/>
    </row>
    <row r="28" spans="2:23" s="8" customFormat="1" x14ac:dyDescent="0.2">
      <c r="B28" s="8">
        <v>64</v>
      </c>
      <c r="C28" s="8">
        <v>64</v>
      </c>
      <c r="D28">
        <f t="shared" si="2"/>
        <v>1</v>
      </c>
      <c r="E28">
        <f t="shared" si="3"/>
        <v>0.5</v>
      </c>
      <c r="P28" s="9"/>
      <c r="Q28" s="9"/>
      <c r="R28" s="9"/>
      <c r="S28" s="9"/>
      <c r="W28" s="9"/>
    </row>
    <row r="29" spans="2:23" s="8" customFormat="1" x14ac:dyDescent="0.2">
      <c r="B29" s="8">
        <v>77</v>
      </c>
      <c r="C29" s="8">
        <v>77</v>
      </c>
      <c r="D29">
        <f t="shared" si="2"/>
        <v>1</v>
      </c>
      <c r="E29">
        <f t="shared" si="3"/>
        <v>0.5</v>
      </c>
      <c r="P29" s="9"/>
      <c r="Q29" s="9"/>
      <c r="R29" s="9"/>
      <c r="S29" s="9"/>
      <c r="W29" s="9"/>
    </row>
    <row r="30" spans="2:23" s="8" customFormat="1" x14ac:dyDescent="0.2">
      <c r="B30" s="8">
        <v>86</v>
      </c>
      <c r="C30" s="8">
        <v>86</v>
      </c>
      <c r="D30">
        <f t="shared" si="2"/>
        <v>1</v>
      </c>
      <c r="E30">
        <f t="shared" si="3"/>
        <v>0.5</v>
      </c>
      <c r="P30" s="9"/>
      <c r="Q30" s="9"/>
      <c r="R30" s="9"/>
      <c r="S30" s="9"/>
      <c r="W30" s="9"/>
    </row>
    <row r="31" spans="2:23" s="8" customFormat="1" x14ac:dyDescent="0.2">
      <c r="D31" s="8">
        <f>SUM(D23:D30)</f>
        <v>24</v>
      </c>
      <c r="E31" s="8">
        <f>SUM(E23:E30)</f>
        <v>12</v>
      </c>
      <c r="G31" s="8">
        <f>SUM(G23:G30)</f>
        <v>1</v>
      </c>
      <c r="J31" s="8">
        <f>SUM(J23:J30)</f>
        <v>54</v>
      </c>
      <c r="L31" s="8">
        <f>SUM(L23:L30)</f>
        <v>1</v>
      </c>
      <c r="M31" s="8">
        <f>SUM(M23:M30)</f>
        <v>150</v>
      </c>
      <c r="N31">
        <f>M31-(J31+L31)</f>
        <v>95</v>
      </c>
      <c r="O31" s="5">
        <f>((E31+G31)/N31)*100</f>
        <v>13.684210526315791</v>
      </c>
      <c r="P31" s="5">
        <f>100-O31</f>
        <v>86.315789473684205</v>
      </c>
      <c r="Q31" s="9">
        <f>B23/120</f>
        <v>2.5000000000000001E-2</v>
      </c>
      <c r="R31" s="9">
        <f>F23/120</f>
        <v>0.79166666666666663</v>
      </c>
      <c r="S31" s="9">
        <f>J23/120</f>
        <v>0.45</v>
      </c>
      <c r="T31" s="8">
        <v>1</v>
      </c>
      <c r="U31" s="8">
        <v>0</v>
      </c>
      <c r="V31" s="8">
        <v>0</v>
      </c>
      <c r="W31" s="9">
        <f>AVERAGE(E23:E30)/2</f>
        <v>0.75</v>
      </c>
    </row>
    <row r="32" spans="2:23" s="8" customFormat="1" x14ac:dyDescent="0.2">
      <c r="P32" s="9"/>
      <c r="Q32" s="9"/>
      <c r="R32" s="9"/>
      <c r="S32" s="9"/>
      <c r="W32" s="9"/>
    </row>
    <row r="33" spans="2:23" s="1" customFormat="1" x14ac:dyDescent="0.2">
      <c r="B33" s="3" t="s">
        <v>18</v>
      </c>
      <c r="P33" s="7"/>
      <c r="Q33" s="7"/>
      <c r="R33" s="7"/>
      <c r="S33" s="7"/>
      <c r="W33" s="7"/>
    </row>
    <row r="34" spans="2:23" ht="64" x14ac:dyDescent="0.2">
      <c r="B34" s="11" t="s">
        <v>0</v>
      </c>
      <c r="C34" s="11"/>
      <c r="D34" s="11"/>
      <c r="E34" s="11"/>
      <c r="F34" s="11" t="s">
        <v>4</v>
      </c>
      <c r="G34" s="11"/>
      <c r="H34" s="11" t="s">
        <v>7</v>
      </c>
      <c r="I34" s="11"/>
      <c r="J34" s="11"/>
      <c r="K34" s="11" t="s">
        <v>8</v>
      </c>
      <c r="L34" s="11"/>
      <c r="M34" s="4" t="s">
        <v>12</v>
      </c>
      <c r="N34" s="4" t="s">
        <v>10</v>
      </c>
      <c r="O34" s="6" t="s">
        <v>11</v>
      </c>
      <c r="P34" s="6" t="s">
        <v>13</v>
      </c>
      <c r="Q34" s="6" t="s">
        <v>29</v>
      </c>
      <c r="R34" s="6" t="s">
        <v>19</v>
      </c>
      <c r="S34" s="6" t="s">
        <v>20</v>
      </c>
      <c r="T34" s="6" t="s">
        <v>21</v>
      </c>
      <c r="U34" s="6" t="s">
        <v>22</v>
      </c>
      <c r="V34" s="6" t="s">
        <v>23</v>
      </c>
      <c r="W34" s="6" t="s">
        <v>26</v>
      </c>
    </row>
    <row r="35" spans="2:23" x14ac:dyDescent="0.2">
      <c r="B35" s="2" t="s">
        <v>1</v>
      </c>
      <c r="C35" s="2" t="s">
        <v>2</v>
      </c>
      <c r="D35" s="2" t="s">
        <v>3</v>
      </c>
      <c r="E35" s="2" t="s">
        <v>28</v>
      </c>
      <c r="F35" s="2" t="s">
        <v>5</v>
      </c>
      <c r="G35" s="2" t="s">
        <v>6</v>
      </c>
      <c r="H35" s="2" t="s">
        <v>1</v>
      </c>
      <c r="I35" s="2" t="s">
        <v>2</v>
      </c>
      <c r="J35" s="2" t="s">
        <v>3</v>
      </c>
      <c r="K35" s="2" t="s">
        <v>5</v>
      </c>
      <c r="L35" s="2" t="s">
        <v>6</v>
      </c>
      <c r="M35" s="2" t="s">
        <v>9</v>
      </c>
    </row>
    <row r="36" spans="2:23" x14ac:dyDescent="0.2">
      <c r="B36">
        <v>16</v>
      </c>
      <c r="C36">
        <v>24</v>
      </c>
      <c r="D36">
        <f>(C36-B36)+1</f>
        <v>9</v>
      </c>
      <c r="E36">
        <f t="shared" ref="E36" si="4">D36/2</f>
        <v>4.5</v>
      </c>
      <c r="F36">
        <v>24</v>
      </c>
      <c r="G36">
        <v>1</v>
      </c>
      <c r="H36">
        <v>25</v>
      </c>
      <c r="I36">
        <v>67</v>
      </c>
      <c r="J36">
        <f>(I36-H36)+1</f>
        <v>43</v>
      </c>
      <c r="K36">
        <v>68</v>
      </c>
      <c r="L36">
        <v>1</v>
      </c>
      <c r="M36">
        <v>68</v>
      </c>
      <c r="N36">
        <f>M36-(J36+L36)</f>
        <v>24</v>
      </c>
      <c r="O36" s="5">
        <f>((E36+G36)/N36)*100</f>
        <v>22.916666666666664</v>
      </c>
      <c r="P36" s="5">
        <f>100-O36</f>
        <v>77.083333333333343</v>
      </c>
      <c r="Q36" s="5">
        <f>B36/120</f>
        <v>0.13333333333333333</v>
      </c>
      <c r="R36" s="5">
        <f>F36/120</f>
        <v>0.2</v>
      </c>
      <c r="S36" s="5">
        <f>J36/120</f>
        <v>0.35833333333333334</v>
      </c>
      <c r="T36">
        <v>1</v>
      </c>
      <c r="U36">
        <v>0</v>
      </c>
      <c r="V36">
        <v>0</v>
      </c>
      <c r="W36" s="5">
        <f>AVERAGE(E36)/2</f>
        <v>2.25</v>
      </c>
    </row>
    <row r="38" spans="2:23" s="1" customFormat="1" x14ac:dyDescent="0.2">
      <c r="B38" s="3" t="s">
        <v>25</v>
      </c>
      <c r="P38" s="7"/>
      <c r="Q38" s="7"/>
      <c r="R38" s="7"/>
      <c r="S38" s="7"/>
      <c r="W38" s="7"/>
    </row>
  </sheetData>
  <mergeCells count="20">
    <mergeCell ref="B3:E3"/>
    <mergeCell ref="F3:G3"/>
    <mergeCell ref="H3:J3"/>
    <mergeCell ref="K3:L3"/>
    <mergeCell ref="B8:E8"/>
    <mergeCell ref="F8:G8"/>
    <mergeCell ref="H8:J8"/>
    <mergeCell ref="K8:L8"/>
    <mergeCell ref="B34:E34"/>
    <mergeCell ref="F34:G34"/>
    <mergeCell ref="H34:J34"/>
    <mergeCell ref="K34:L34"/>
    <mergeCell ref="B13:E13"/>
    <mergeCell ref="F13:G13"/>
    <mergeCell ref="H13:J13"/>
    <mergeCell ref="K13:L13"/>
    <mergeCell ref="B21:E21"/>
    <mergeCell ref="F21:G21"/>
    <mergeCell ref="H21:J21"/>
    <mergeCell ref="K21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3BCA-AE26-284E-ACE6-53A2BFC0489A}">
  <dimension ref="B2:K7"/>
  <sheetViews>
    <sheetView workbookViewId="0">
      <selection activeCell="E3" sqref="E3"/>
    </sheetView>
  </sheetViews>
  <sheetFormatPr baseColWidth="10" defaultRowHeight="15" x14ac:dyDescent="0.2"/>
  <sheetData>
    <row r="2" spans="2:11" ht="96" x14ac:dyDescent="0.2">
      <c r="B2" s="10" t="s">
        <v>24</v>
      </c>
      <c r="C2" s="6" t="s">
        <v>11</v>
      </c>
      <c r="D2" s="6" t="s">
        <v>13</v>
      </c>
      <c r="E2" s="6" t="s">
        <v>29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26</v>
      </c>
    </row>
    <row r="3" spans="2:11" x14ac:dyDescent="0.2">
      <c r="B3">
        <v>1</v>
      </c>
      <c r="C3" s="5">
        <v>16.666666666666664</v>
      </c>
      <c r="D3" s="5">
        <v>83.333333333333343</v>
      </c>
      <c r="E3" s="5" t="s">
        <v>27</v>
      </c>
      <c r="F3" s="5">
        <v>0.05</v>
      </c>
      <c r="G3" s="5">
        <v>0.23333333333333334</v>
      </c>
      <c r="H3">
        <v>1</v>
      </c>
      <c r="I3">
        <v>0</v>
      </c>
      <c r="J3">
        <v>0</v>
      </c>
      <c r="K3" s="5" t="s">
        <v>27</v>
      </c>
    </row>
    <row r="4" spans="2:11" x14ac:dyDescent="0.2">
      <c r="B4">
        <v>2</v>
      </c>
      <c r="C4" s="5">
        <v>14.705882352941178</v>
      </c>
      <c r="D4" s="5">
        <v>85.294117647058826</v>
      </c>
      <c r="E4" s="5">
        <v>0.42499999999999999</v>
      </c>
      <c r="F4" s="5">
        <v>0.56666666666666665</v>
      </c>
      <c r="G4" s="5">
        <v>0.6</v>
      </c>
      <c r="H4">
        <v>1</v>
      </c>
      <c r="I4">
        <v>0</v>
      </c>
      <c r="J4">
        <v>0</v>
      </c>
      <c r="K4">
        <v>4.5</v>
      </c>
    </row>
    <row r="5" spans="2:11" x14ac:dyDescent="0.2">
      <c r="B5">
        <v>3</v>
      </c>
      <c r="C5" s="5">
        <v>44.444444444444443</v>
      </c>
      <c r="D5" s="5">
        <v>55.555555555555557</v>
      </c>
      <c r="E5" s="5">
        <v>6.6666666666666666E-2</v>
      </c>
      <c r="F5" s="5">
        <v>0.22500000000000001</v>
      </c>
      <c r="G5" s="5">
        <v>0.52500000000000002</v>
      </c>
      <c r="H5">
        <v>1</v>
      </c>
      <c r="I5">
        <v>0</v>
      </c>
      <c r="J5">
        <v>0</v>
      </c>
      <c r="K5">
        <v>1.83</v>
      </c>
    </row>
    <row r="6" spans="2:11" x14ac:dyDescent="0.2">
      <c r="B6">
        <v>4</v>
      </c>
      <c r="C6" s="5">
        <v>26.315789473684209</v>
      </c>
      <c r="D6" s="5">
        <v>73.684210526315795</v>
      </c>
      <c r="E6" s="5">
        <v>2.5000000000000001E-2</v>
      </c>
      <c r="F6" s="5">
        <v>0.79166666666666663</v>
      </c>
      <c r="G6" s="5">
        <v>0.45</v>
      </c>
      <c r="H6">
        <v>1</v>
      </c>
      <c r="I6">
        <v>0</v>
      </c>
      <c r="J6">
        <v>0</v>
      </c>
      <c r="K6">
        <v>1.5</v>
      </c>
    </row>
    <row r="7" spans="2:11" x14ac:dyDescent="0.2">
      <c r="B7">
        <v>5</v>
      </c>
      <c r="C7" s="5">
        <v>41.666666666666671</v>
      </c>
      <c r="D7" s="5">
        <v>58.333333333333329</v>
      </c>
      <c r="E7" s="5">
        <v>0.13333333333333333</v>
      </c>
      <c r="F7" s="5">
        <v>0.2</v>
      </c>
      <c r="G7" s="5">
        <v>0.35833333333333334</v>
      </c>
      <c r="H7">
        <v>1</v>
      </c>
      <c r="I7">
        <v>0</v>
      </c>
      <c r="J7">
        <v>0</v>
      </c>
      <c r="K7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Behaviors - 2 fps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2024-11-11T20:50:45Z</dcterms:modified>
</cp:coreProperties>
</file>